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3"/>
    <sheet state="visible" name="G1" sheetId="2" r:id="rId4"/>
    <sheet state="visible" name="G2" sheetId="3" r:id="rId5"/>
    <sheet state="visible" name="G3" sheetId="4" r:id="rId6"/>
    <sheet state="visible" name="G4" sheetId="5" r:id="rId7"/>
    <sheet state="visible" name="G5" sheetId="6" r:id="rId8"/>
    <sheet state="visible" name="G6" sheetId="7" r:id="rId9"/>
    <sheet state="visible" name="SUPPLIERS" sheetId="8" r:id="rId10"/>
    <sheet state="visible" name="UOM_GROUP" sheetId="9" r:id="rId11"/>
    <sheet state="visible" name="UOM_MAPPING" sheetId="10" r:id="rId12"/>
    <sheet state="visible" name="UOM" sheetId="11" r:id="rId13"/>
  </sheets>
  <definedNames/>
  <calcPr/>
</workbook>
</file>

<file path=xl/sharedStrings.xml><?xml version="1.0" encoding="utf-8"?>
<sst xmlns="http://schemas.openxmlformats.org/spreadsheetml/2006/main" count="9572" uniqueCount="2515">
  <si>
    <t>G1_CODE</t>
  </si>
  <si>
    <t>G1_NAME</t>
  </si>
  <si>
    <t>G2_CODE</t>
  </si>
  <si>
    <t>G2_NAME</t>
  </si>
  <si>
    <t>G3_CODE</t>
  </si>
  <si>
    <t>G3_NAME</t>
  </si>
  <si>
    <t>G4_CODE</t>
  </si>
  <si>
    <t>G4_NAME</t>
  </si>
  <si>
    <t>G5_CODE</t>
  </si>
  <si>
    <t>G5_NAME</t>
  </si>
  <si>
    <t>G6_CODE</t>
  </si>
  <si>
    <t>G6_NAME</t>
  </si>
  <si>
    <t>SUPPLIER_ID</t>
  </si>
  <si>
    <t>SUPPLIER_NAME</t>
  </si>
  <si>
    <t>UOM_GROUP</t>
  </si>
  <si>
    <t>UOM_NAME</t>
  </si>
  <si>
    <t>UOM_IDS</t>
  </si>
  <si>
    <t>UOM</t>
  </si>
  <si>
    <t>Item Name - Orginal</t>
  </si>
  <si>
    <t>Sinhala</t>
  </si>
  <si>
    <t>ITEM NAME</t>
  </si>
  <si>
    <t>Group Break-down</t>
  </si>
  <si>
    <t>G1001</t>
  </si>
  <si>
    <t>G2001</t>
  </si>
  <si>
    <t>G3001</t>
  </si>
  <si>
    <t>G4001</t>
  </si>
  <si>
    <t>G5000</t>
  </si>
  <si>
    <t>G6000</t>
  </si>
  <si>
    <t>S0001</t>
  </si>
  <si>
    <t>001</t>
  </si>
  <si>
    <t>Sand River Smooth</t>
  </si>
  <si>
    <t>ගගේ වැලි - හීනි</t>
  </si>
  <si>
    <t>G4002</t>
  </si>
  <si>
    <t>Sand River Roh</t>
  </si>
  <si>
    <t>ගගේ වැලි - සයිස්</t>
  </si>
  <si>
    <t>G4003</t>
  </si>
  <si>
    <t>Sand River Medium</t>
  </si>
  <si>
    <t>ගගේ වැලි - මැද</t>
  </si>
  <si>
    <t>G2002</t>
  </si>
  <si>
    <t>G3003</t>
  </si>
  <si>
    <t>G4000</t>
  </si>
  <si>
    <t>S0000</t>
  </si>
  <si>
    <t>000</t>
  </si>
  <si>
    <t xml:space="preserve">Gadol </t>
  </si>
  <si>
    <t>ගඩොල්</t>
  </si>
  <si>
    <t>G3004</t>
  </si>
  <si>
    <t>Loku Gadol</t>
  </si>
  <si>
    <t>ලොකු ගඩොල්</t>
  </si>
  <si>
    <t>G3002</t>
  </si>
  <si>
    <t>S0002</t>
  </si>
  <si>
    <t xml:space="preserve">Hodana Hini Weli </t>
  </si>
  <si>
    <t xml:space="preserve">හෝදන හීනි වැලි </t>
  </si>
  <si>
    <t xml:space="preserve">Hodana Size Weli </t>
  </si>
  <si>
    <t xml:space="preserve">හෝදන සයිස් වැලි </t>
  </si>
  <si>
    <t>G2003</t>
  </si>
  <si>
    <t>G3005</t>
  </si>
  <si>
    <t>Metal</t>
  </si>
  <si>
    <t xml:space="preserve">සාමාන්‍ය ගල් </t>
  </si>
  <si>
    <t>G3006</t>
  </si>
  <si>
    <t>Kalwan</t>
  </si>
  <si>
    <t xml:space="preserve">කලවන් </t>
  </si>
  <si>
    <t>G3007</t>
  </si>
  <si>
    <t>S0003</t>
  </si>
  <si>
    <t>003</t>
  </si>
  <si>
    <t>6*9 Kalu Gal</t>
  </si>
  <si>
    <t xml:space="preserve">6*9 කළු ගල් </t>
  </si>
  <si>
    <t>G3008</t>
  </si>
  <si>
    <t>6*4 Kalu Gal</t>
  </si>
  <si>
    <t xml:space="preserve">6*4 කළු ගල් </t>
  </si>
  <si>
    <t>G2004</t>
  </si>
  <si>
    <t>B Gal</t>
  </si>
  <si>
    <t xml:space="preserve">B ගල් </t>
  </si>
  <si>
    <t>B Gal Loku</t>
  </si>
  <si>
    <t xml:space="preserve">B ගල් ලොකු </t>
  </si>
  <si>
    <t>G2005</t>
  </si>
  <si>
    <t>G3009</t>
  </si>
  <si>
    <t>Keli Pas</t>
  </si>
  <si>
    <t xml:space="preserve">කෑලි පස් </t>
  </si>
  <si>
    <t>G3010</t>
  </si>
  <si>
    <t>Rathu Pas</t>
  </si>
  <si>
    <t>රතු පස්</t>
  </si>
  <si>
    <t>G2006</t>
  </si>
  <si>
    <t>G3011</t>
  </si>
  <si>
    <t>S0004</t>
  </si>
  <si>
    <t>002</t>
  </si>
  <si>
    <t>Merin</t>
  </si>
  <si>
    <t xml:space="preserve">මෙරීන් සිමෙන්ති </t>
  </si>
  <si>
    <t>G3012</t>
  </si>
  <si>
    <t>S0005</t>
  </si>
  <si>
    <t>Sansatha</t>
  </si>
  <si>
    <t xml:space="preserve">සංස්ථා සිමෙන්ති </t>
  </si>
  <si>
    <t>G2007</t>
  </si>
  <si>
    <t>G3013</t>
  </si>
  <si>
    <t>Lin Walalu</t>
  </si>
  <si>
    <t xml:space="preserve">ළිං වළලු </t>
  </si>
  <si>
    <t>G3000</t>
  </si>
  <si>
    <t>G4005</t>
  </si>
  <si>
    <t>ළිං වළලු 3*2</t>
  </si>
  <si>
    <t>G4004</t>
  </si>
  <si>
    <t>ළිං වළලු 4*2</t>
  </si>
  <si>
    <t>G1002</t>
  </si>
  <si>
    <t>G2008</t>
  </si>
  <si>
    <t>G3014</t>
  </si>
  <si>
    <t>G4010</t>
  </si>
  <si>
    <t>G5004</t>
  </si>
  <si>
    <t>S0006</t>
  </si>
  <si>
    <t>Paint Emul BW Multilac  1l</t>
  </si>
  <si>
    <t xml:space="preserve">තීන්ත Emulsion සුදු  Multilac - 1l </t>
  </si>
  <si>
    <t>G3015</t>
  </si>
  <si>
    <t>Paint Emul Col Multilac 1l</t>
  </si>
  <si>
    <t xml:space="preserve">තීන්ත Emulsion පාට Multilac -1l  </t>
  </si>
  <si>
    <t>G2009</t>
  </si>
  <si>
    <t>Paint WG BW Multilac 1l</t>
  </si>
  <si>
    <t xml:space="preserve">තීන්ත Weather Guard  සුදු Multilac -   1l   </t>
  </si>
  <si>
    <t>Paint WG Col Multilac 1l</t>
  </si>
  <si>
    <t>තීන්ත Weather Guard පාට  Multilac -  1l</t>
  </si>
  <si>
    <t>G2010</t>
  </si>
  <si>
    <t>G4006</t>
  </si>
  <si>
    <t>G6001</t>
  </si>
  <si>
    <t>Flow Paint Red Multilac 1l</t>
  </si>
  <si>
    <t xml:space="preserve">බිම් තීන්ත රතු Multilac -1l </t>
  </si>
  <si>
    <t>G4007</t>
  </si>
  <si>
    <t>G5005</t>
  </si>
  <si>
    <t>S0007</t>
  </si>
  <si>
    <t>Flow Paint Black Pertex 1l</t>
  </si>
  <si>
    <t xml:space="preserve">බිම් තීන්ත කළු Pertex Multilac -1l </t>
  </si>
  <si>
    <t>G4008</t>
  </si>
  <si>
    <t>Flow Paint Brown Pertex 1l</t>
  </si>
  <si>
    <t xml:space="preserve">බිම් තීන්ත දුඹුරු Pertex Multilac -1l </t>
  </si>
  <si>
    <t>Flow Paint Red Pertex 1l</t>
  </si>
  <si>
    <t xml:space="preserve">බිම් තීන්ත රතු Pertex Multilac -1l  </t>
  </si>
  <si>
    <t>G2011</t>
  </si>
  <si>
    <t>Paint AC Red pertex 1l</t>
  </si>
  <si>
    <t xml:space="preserve">තීන්ත AC රතු Pertex -1l </t>
  </si>
  <si>
    <t>Paint AC Black Pertex 1l</t>
  </si>
  <si>
    <t xml:space="preserve">තීන්ත AC කළු Pertex -1l  </t>
  </si>
  <si>
    <t>G4009</t>
  </si>
  <si>
    <t>Paint AC Matt Black Pertex 1l</t>
  </si>
  <si>
    <t xml:space="preserve">තීන්ත AC මැට් කළු Pertex -1l  </t>
  </si>
  <si>
    <t>G2012</t>
  </si>
  <si>
    <t>Paint Oil Primer Pertex 1l</t>
  </si>
  <si>
    <t>තීන්ත Oil Primer Pertex - 1l</t>
  </si>
  <si>
    <t>G2013</t>
  </si>
  <si>
    <t>G4014</t>
  </si>
  <si>
    <t>Paint Laker Pertex 100ml</t>
  </si>
  <si>
    <t>Paint ලැකර් Pertex - 100ml</t>
  </si>
  <si>
    <t>G4011</t>
  </si>
  <si>
    <t>Paint Emul BW Multilac  4l</t>
  </si>
  <si>
    <t xml:space="preserve">තීන්ත Emulsion සුදු  Multilac - 4l </t>
  </si>
  <si>
    <t>G4012</t>
  </si>
  <si>
    <t>Paint Emul BW Multilac  10l</t>
  </si>
  <si>
    <t xml:space="preserve">තීන්ත Emulsion සුදු  Multilac - 10l </t>
  </si>
  <si>
    <t>G4013</t>
  </si>
  <si>
    <t>Paint Emul BW Multilac  20l</t>
  </si>
  <si>
    <t xml:space="preserve">තීන්ත Emulsion සුදු  Multilac - 20l </t>
  </si>
  <si>
    <t>Paint Emul Col Multilac 4l</t>
  </si>
  <si>
    <t xml:space="preserve">තීන්ත Emulsion පාට Multilac - 4l   </t>
  </si>
  <si>
    <t>Paint WG BW Multilac 4l</t>
  </si>
  <si>
    <t xml:space="preserve">තීන්ත Weather Guard  සුදු Multilac -  4l </t>
  </si>
  <si>
    <t>Paint WG BW Multilac 10l</t>
  </si>
  <si>
    <t xml:space="preserve">තීන්ත Weather Guard  සුදු Multilac -   10l </t>
  </si>
  <si>
    <t>Paint WG BW Multilac 20l</t>
  </si>
  <si>
    <t xml:space="preserve">තීන්ත Weather Guard  සුදු Multilac -   20l </t>
  </si>
  <si>
    <t>Paint WG Col Multilac 4l</t>
  </si>
  <si>
    <t xml:space="preserve">තීන්ත Weather Guard පාට  Multilac -  4l </t>
  </si>
  <si>
    <t>Paint WG Col Multilac 10l</t>
  </si>
  <si>
    <t xml:space="preserve">තීන්ත Weather Guard පාට  Multilac -  10l </t>
  </si>
  <si>
    <t>G6002</t>
  </si>
  <si>
    <t>Flow Paint Red Multilac 500ml</t>
  </si>
  <si>
    <t xml:space="preserve">බිම් තීන්ත රතු Multilac - 500ml </t>
  </si>
  <si>
    <t>G6003</t>
  </si>
  <si>
    <t>Flow Paint Red Multilac 250ml</t>
  </si>
  <si>
    <t xml:space="preserve">බිම් තීන්ත රතු Multilac - 250ml </t>
  </si>
  <si>
    <t>Flow Paint Black Pertex 500ml</t>
  </si>
  <si>
    <t xml:space="preserve">බිම් තීන්ත කළු Pertex - 500ml </t>
  </si>
  <si>
    <t>Flow Paint Black Pertex 250ml</t>
  </si>
  <si>
    <t xml:space="preserve">බිම් තීන්ත කළු Pertex - 250ml </t>
  </si>
  <si>
    <t>Flow Paint Brown Pertex 500ml</t>
  </si>
  <si>
    <t xml:space="preserve">බිම් තීන්ත දුඹුරු Pertex - 500ml </t>
  </si>
  <si>
    <t>Flow Paint Brown Pertex 250ml</t>
  </si>
  <si>
    <t xml:space="preserve">බිම් තීන්ත දුඹුරු Pertex - 250ml </t>
  </si>
  <si>
    <t>Flow Paint Red Pertex 500ml</t>
  </si>
  <si>
    <t xml:space="preserve">බිම් තීන්ත රතු Pertex - 500ml </t>
  </si>
  <si>
    <t>Flow Paint Red Pertex 250ml</t>
  </si>
  <si>
    <t xml:space="preserve">බිම් තීන්ත රතු Pertex - 250ml </t>
  </si>
  <si>
    <t>Paint AC Red pertex 500ml</t>
  </si>
  <si>
    <t xml:space="preserve">තීන්ත AC රතු Pertex - 500ml </t>
  </si>
  <si>
    <t>Paint AC Red pertex 250ml</t>
  </si>
  <si>
    <t xml:space="preserve">තීන්ත AC රතු Pertex - 250ml </t>
  </si>
  <si>
    <t>Paint AC Black Pertex 500ml</t>
  </si>
  <si>
    <t xml:space="preserve">තීන්ත AC කළු Pertex -500ml </t>
  </si>
  <si>
    <t>Paint AC Black Pertex 250ml</t>
  </si>
  <si>
    <t xml:space="preserve">තීන්ත AC කළු Pertex - 250ml </t>
  </si>
  <si>
    <t>Paint AC Matt Black Pertex 500ml</t>
  </si>
  <si>
    <t xml:space="preserve">තීන්ත AC මැට් කළු Pertex - 500ml </t>
  </si>
  <si>
    <t>Paint AC Matt Black Pertex 250ml</t>
  </si>
  <si>
    <t xml:space="preserve">තීන්ත AC මැට් කළු Pertex - 250ml </t>
  </si>
  <si>
    <t>G4016</t>
  </si>
  <si>
    <t>Paint Oil Primer Pertex 500ml</t>
  </si>
  <si>
    <t xml:space="preserve">තීන්ත Oil Primer Pertex - 500ml </t>
  </si>
  <si>
    <t>G4017</t>
  </si>
  <si>
    <t>Paint Oil Primer Pertex 250ml</t>
  </si>
  <si>
    <t xml:space="preserve">තීන්ත Oil Primer Pertex - 250ml </t>
  </si>
  <si>
    <t>G4015</t>
  </si>
  <si>
    <t>Paint Laker Pertex 50ml</t>
  </si>
  <si>
    <t xml:space="preserve">Paint ලැකර් Pertex - 50ml </t>
  </si>
  <si>
    <t>G2014</t>
  </si>
  <si>
    <t>Paint 3 in 1 BW 1l</t>
  </si>
  <si>
    <t xml:space="preserve">තීන්ත 3 in 1 සුදු -1l </t>
  </si>
  <si>
    <t>Paint 3 in 1 BW 4l</t>
  </si>
  <si>
    <t xml:space="preserve">තීන්ත 3 in 1 සුදු - 4l </t>
  </si>
  <si>
    <t>G2015</t>
  </si>
  <si>
    <t>G3016</t>
  </si>
  <si>
    <t>G4018</t>
  </si>
  <si>
    <t>G5007</t>
  </si>
  <si>
    <t>G6004</t>
  </si>
  <si>
    <t>S0008</t>
  </si>
  <si>
    <t>Brush 1</t>
  </si>
  <si>
    <t>බුරුසු 1</t>
  </si>
  <si>
    <t>G6005</t>
  </si>
  <si>
    <t>Brush 2</t>
  </si>
  <si>
    <t>බුරුසු 2</t>
  </si>
  <si>
    <t>G6006</t>
  </si>
  <si>
    <t>Brush 0.5</t>
  </si>
  <si>
    <t>බුරුසු 0.5</t>
  </si>
  <si>
    <t>G6007</t>
  </si>
  <si>
    <t>Brush 1.5</t>
  </si>
  <si>
    <t>බුරුසු  1.5</t>
  </si>
  <si>
    <t>G6008</t>
  </si>
  <si>
    <t>Brush 3</t>
  </si>
  <si>
    <t>බුරුසු 3</t>
  </si>
  <si>
    <t>G6009</t>
  </si>
  <si>
    <t>Brush 4</t>
  </si>
  <si>
    <t>බුරුසු 4</t>
  </si>
  <si>
    <t>G6010</t>
  </si>
  <si>
    <t>Brush 5</t>
  </si>
  <si>
    <t>බුරුසු 5</t>
  </si>
  <si>
    <t>G6011</t>
  </si>
  <si>
    <t>Brush 6</t>
  </si>
  <si>
    <t>බුරුසු 6</t>
  </si>
  <si>
    <t>G3017</t>
  </si>
  <si>
    <t>G6012</t>
  </si>
  <si>
    <t>S0009</t>
  </si>
  <si>
    <t>Rollar 7</t>
  </si>
  <si>
    <t>රෝලර් 7</t>
  </si>
  <si>
    <t>G6013</t>
  </si>
  <si>
    <t>Rollar 9</t>
  </si>
  <si>
    <t>රෝලර් 9</t>
  </si>
  <si>
    <t>G3018</t>
  </si>
  <si>
    <t>Tray</t>
  </si>
  <si>
    <t xml:space="preserve">රෝලර් ට්‍රේ </t>
  </si>
  <si>
    <t>G2016</t>
  </si>
  <si>
    <t>G3019</t>
  </si>
  <si>
    <t>S0010</t>
  </si>
  <si>
    <t>004</t>
  </si>
  <si>
    <t>Poti WM</t>
  </si>
  <si>
    <t xml:space="preserve">පොටි WM </t>
  </si>
  <si>
    <t>G3020</t>
  </si>
  <si>
    <t>S0011</t>
  </si>
  <si>
    <t>Poti Madushika</t>
  </si>
  <si>
    <t xml:space="preserve">පොටි මදුෂිකා </t>
  </si>
  <si>
    <t>G3021</t>
  </si>
  <si>
    <t>Poti SF</t>
  </si>
  <si>
    <t xml:space="preserve">පොටි SF </t>
  </si>
  <si>
    <t>Poti WM Gamini</t>
  </si>
  <si>
    <t xml:space="preserve">පොටි WM ගාමිණී </t>
  </si>
  <si>
    <t>G1003</t>
  </si>
  <si>
    <t>G2017</t>
  </si>
  <si>
    <t>G3022</t>
  </si>
  <si>
    <t>G5008</t>
  </si>
  <si>
    <t>Varnics Clear 1l</t>
  </si>
  <si>
    <t xml:space="preserve">වාර්නිෂ් Clear - 1l </t>
  </si>
  <si>
    <t>Varnish Color 1l</t>
  </si>
  <si>
    <t xml:space="preserve">වාර්නිෂ් පාට - 1l  </t>
  </si>
  <si>
    <t>Varnics Clear 500ml</t>
  </si>
  <si>
    <t xml:space="preserve">වාර්නිෂ් Clear - 500ml </t>
  </si>
  <si>
    <t>Varnish Color 500ml</t>
  </si>
  <si>
    <t xml:space="preserve">වාර්නිෂ් පාට - 500ml </t>
  </si>
  <si>
    <t>Varnics Clear 250ml</t>
  </si>
  <si>
    <t xml:space="preserve">වාර්නිෂ් Clear - 250ml </t>
  </si>
  <si>
    <t>Varnish Color 250ml</t>
  </si>
  <si>
    <t xml:space="preserve">වාර්නිෂ් පාට - 250ml </t>
  </si>
  <si>
    <t>G2018</t>
  </si>
  <si>
    <t>G3023</t>
  </si>
  <si>
    <t>Tiner 1/4</t>
  </si>
  <si>
    <t>ටිනර් - 1/4</t>
  </si>
  <si>
    <t>G3024</t>
  </si>
  <si>
    <t>Tinner 1/2</t>
  </si>
  <si>
    <t>ටිනර් - 1/2</t>
  </si>
  <si>
    <t>G3025</t>
  </si>
  <si>
    <t>Tinner 750ml</t>
  </si>
  <si>
    <t xml:space="preserve">ටිනර් - 750ml </t>
  </si>
  <si>
    <t>G3026</t>
  </si>
  <si>
    <t>Tinner 1l</t>
  </si>
  <si>
    <t xml:space="preserve">ටිනර් - 1l </t>
  </si>
  <si>
    <t>G3027</t>
  </si>
  <si>
    <t>Tinner 2l</t>
  </si>
  <si>
    <t xml:space="preserve">ටිනර් - 2l </t>
  </si>
  <si>
    <t>G3028</t>
  </si>
  <si>
    <t>Tinner 4l</t>
  </si>
  <si>
    <t xml:space="preserve">ටිනර් - 4l </t>
  </si>
  <si>
    <t>G2019</t>
  </si>
  <si>
    <t>Turpentine 250ml</t>
  </si>
  <si>
    <t xml:space="preserve">ටර්පන්ටයින් - 250ml </t>
  </si>
  <si>
    <t>Turpentine 500ml</t>
  </si>
  <si>
    <t xml:space="preserve">ටර්පන්ටයින් - 500ml </t>
  </si>
  <si>
    <t>Turpentine 750ml</t>
  </si>
  <si>
    <t xml:space="preserve">ටර්පන්ටයින් - 750ml </t>
  </si>
  <si>
    <t>G2020</t>
  </si>
  <si>
    <t>Dewa Arakshaka 750ml</t>
  </si>
  <si>
    <t xml:space="preserve">දැව ආරක්ෂක - 750ml </t>
  </si>
  <si>
    <t>Dewa Arakshaka 1l</t>
  </si>
  <si>
    <t xml:space="preserve">දැව ආරක්ෂක - 1l </t>
  </si>
  <si>
    <t>Dewa Arakshaka 2l</t>
  </si>
  <si>
    <t xml:space="preserve">දැව ආරක්ෂක - 2l </t>
  </si>
  <si>
    <t>Dewa Arakshaka 4l</t>
  </si>
  <si>
    <t xml:space="preserve">දැව ආරක්ෂක - 4l </t>
  </si>
  <si>
    <t>G2021</t>
  </si>
  <si>
    <t>G5009</t>
  </si>
  <si>
    <t>Wood Poti</t>
  </si>
  <si>
    <t xml:space="preserve">දැව පොටි </t>
  </si>
  <si>
    <t>G2022</t>
  </si>
  <si>
    <t>Sanding Sealer 500ml</t>
  </si>
  <si>
    <t xml:space="preserve">සෑන්ඩින් සීලර් - 500ml </t>
  </si>
  <si>
    <t>Sanding Sealer 1l</t>
  </si>
  <si>
    <t xml:space="preserve">සෑන්ඩින් සීලර් - 1 l </t>
  </si>
  <si>
    <t>G2023</t>
  </si>
  <si>
    <t>G3029</t>
  </si>
  <si>
    <t>G5010</t>
  </si>
  <si>
    <t>Groud</t>
  </si>
  <si>
    <t xml:space="preserve">ග්‍රවූඩ් </t>
  </si>
  <si>
    <t>G3030</t>
  </si>
  <si>
    <t>G4020</t>
  </si>
  <si>
    <t>Tile Mota</t>
  </si>
  <si>
    <t xml:space="preserve">ටයිල් මොටා </t>
  </si>
  <si>
    <t>G3031</t>
  </si>
  <si>
    <t>Beding</t>
  </si>
  <si>
    <t xml:space="preserve">බෙඩ්න් </t>
  </si>
  <si>
    <t>G1004</t>
  </si>
  <si>
    <t>G2024</t>
  </si>
  <si>
    <t>Iron Wire</t>
  </si>
  <si>
    <t>G3032</t>
  </si>
  <si>
    <t>G4021</t>
  </si>
  <si>
    <t>G5011</t>
  </si>
  <si>
    <t>S0012</t>
  </si>
  <si>
    <t>10mm Kambi</t>
  </si>
  <si>
    <t xml:space="preserve">10mm කම්බි </t>
  </si>
  <si>
    <t>G4022</t>
  </si>
  <si>
    <t>12mm Kambi</t>
  </si>
  <si>
    <t xml:space="preserve">12mm කම්බි </t>
  </si>
  <si>
    <t>G4023</t>
  </si>
  <si>
    <t>16mm Kambi</t>
  </si>
  <si>
    <t xml:space="preserve">16mm කම්බි </t>
  </si>
  <si>
    <t>G4024</t>
  </si>
  <si>
    <t>8mm Kambi</t>
  </si>
  <si>
    <t xml:space="preserve">8mm කම්බි </t>
  </si>
  <si>
    <t>G2025</t>
  </si>
  <si>
    <t>005</t>
  </si>
  <si>
    <t>Dagara Kambi</t>
  </si>
  <si>
    <t>දගර කම්බි</t>
  </si>
  <si>
    <t>G2026</t>
  </si>
  <si>
    <t>Bainding</t>
  </si>
  <si>
    <t xml:space="preserve">බයින්ඩින් </t>
  </si>
  <si>
    <t>G2027</t>
  </si>
  <si>
    <t>G3033</t>
  </si>
  <si>
    <t>6*6 Sirap</t>
  </si>
  <si>
    <t xml:space="preserve">6*6 සිරප් </t>
  </si>
  <si>
    <t>G3034</t>
  </si>
  <si>
    <t>6*9 Sirap</t>
  </si>
  <si>
    <t xml:space="preserve">6*9 සිරප් </t>
  </si>
  <si>
    <t>G1005</t>
  </si>
  <si>
    <t>G2028</t>
  </si>
  <si>
    <t>G3035</t>
  </si>
  <si>
    <t>G4025</t>
  </si>
  <si>
    <t>G5006</t>
  </si>
  <si>
    <t>G6018</t>
  </si>
  <si>
    <t>S0013</t>
  </si>
  <si>
    <t>Bulb 5W Pin Type</t>
  </si>
  <si>
    <t xml:space="preserve">බල්බ් 5W pin ටයිප් </t>
  </si>
  <si>
    <t>G4026</t>
  </si>
  <si>
    <t>Bulb 7W Pin Type</t>
  </si>
  <si>
    <t xml:space="preserve">බල්බ් 7W pin ටයිප් </t>
  </si>
  <si>
    <t>G4027</t>
  </si>
  <si>
    <t>Bulb 9W Pin Type</t>
  </si>
  <si>
    <t>බල්බ් 9W pin ටයිප්</t>
  </si>
  <si>
    <t>G4028</t>
  </si>
  <si>
    <t>Bulb 12W Pin Type</t>
  </si>
  <si>
    <t xml:space="preserve">බල්බ් 12W pin ටයිප් </t>
  </si>
  <si>
    <t>G4029</t>
  </si>
  <si>
    <t>Bulb 15W Pin Type</t>
  </si>
  <si>
    <t xml:space="preserve">බල්බ් 15W pin ටයිප් </t>
  </si>
  <si>
    <t>G4030</t>
  </si>
  <si>
    <t>Bulb 18W Pin Type</t>
  </si>
  <si>
    <t xml:space="preserve">බල්බ් 18W pin ටයිප් </t>
  </si>
  <si>
    <t>G3036</t>
  </si>
  <si>
    <t>G6014</t>
  </si>
  <si>
    <t>Ceviling Light 12 Sunk</t>
  </si>
  <si>
    <t xml:space="preserve">සිවිලින් ලයිට් 12 Sunk </t>
  </si>
  <si>
    <t>Ceviling Light 12 Surface</t>
  </si>
  <si>
    <t xml:space="preserve">සිවිලින් ලයිට් 12 Surface  </t>
  </si>
  <si>
    <t>G6015</t>
  </si>
  <si>
    <t>Ceviling Light 18 Sunk</t>
  </si>
  <si>
    <t>සිවිලින් ලයිට් 18 Sunk</t>
  </si>
  <si>
    <t>Ceviling Light 18 Surface</t>
  </si>
  <si>
    <t xml:space="preserve">සිවිලින් ලයිට් 18 Surface  </t>
  </si>
  <si>
    <t>G3037</t>
  </si>
  <si>
    <t>Tube Light</t>
  </si>
  <si>
    <t xml:space="preserve">ටියුබ් ලයිට් </t>
  </si>
  <si>
    <t>G3038</t>
  </si>
  <si>
    <t>G4031</t>
  </si>
  <si>
    <t>Bulb 60w</t>
  </si>
  <si>
    <t xml:space="preserve">බල්බ් 60W </t>
  </si>
  <si>
    <t>G4032</t>
  </si>
  <si>
    <t>Bulb 100W</t>
  </si>
  <si>
    <t xml:space="preserve">බල්බ් 100W </t>
  </si>
  <si>
    <t>G2029</t>
  </si>
  <si>
    <t>G3039</t>
  </si>
  <si>
    <t>G4033</t>
  </si>
  <si>
    <t>S0014</t>
  </si>
  <si>
    <t>TT Wayar 50m</t>
  </si>
  <si>
    <t xml:space="preserve">TT වයර් - 50m </t>
  </si>
  <si>
    <t>G4034</t>
  </si>
  <si>
    <t>TT Wayar 100m</t>
  </si>
  <si>
    <t xml:space="preserve">TT වයර් - 100m </t>
  </si>
  <si>
    <t>006</t>
  </si>
  <si>
    <t>TT Wayar</t>
  </si>
  <si>
    <t xml:space="preserve">TT වයර්  </t>
  </si>
  <si>
    <t>G3040</t>
  </si>
  <si>
    <t>1.44 wayar 50mm</t>
  </si>
  <si>
    <t xml:space="preserve">1.44 වයර් - 50m </t>
  </si>
  <si>
    <t>1.44 Wayar 100m</t>
  </si>
  <si>
    <t>1.44 වයර් - 100m</t>
  </si>
  <si>
    <t xml:space="preserve">1.44 Wayar </t>
  </si>
  <si>
    <t>1.44 වයර්</t>
  </si>
  <si>
    <t>G3044</t>
  </si>
  <si>
    <t>Earth Wayar 50m</t>
  </si>
  <si>
    <t xml:space="preserve">Earth වයර් - 50mm </t>
  </si>
  <si>
    <t>Earth Wayar 100m</t>
  </si>
  <si>
    <t xml:space="preserve">Earth වයර් - 100mm </t>
  </si>
  <si>
    <t>Earth Wayar</t>
  </si>
  <si>
    <t>Earth වයර්</t>
  </si>
  <si>
    <t>G3041</t>
  </si>
  <si>
    <t>2 Core Wayar</t>
  </si>
  <si>
    <t>2 Core වයර්</t>
  </si>
  <si>
    <t>2 Core Wayar 100m</t>
  </si>
  <si>
    <t xml:space="preserve">2 Core වයර් - 100mm </t>
  </si>
  <si>
    <t>G3042</t>
  </si>
  <si>
    <t>3 Core Wayar</t>
  </si>
  <si>
    <t>3 Core වයර්</t>
  </si>
  <si>
    <t>3 Core Wayar 100m</t>
  </si>
  <si>
    <t xml:space="preserve">3 Core වයර් - 100mm </t>
  </si>
  <si>
    <t>G3043</t>
  </si>
  <si>
    <t>Main Wayar</t>
  </si>
  <si>
    <t xml:space="preserve">Main වයර් </t>
  </si>
  <si>
    <t>G3045</t>
  </si>
  <si>
    <t>G4035</t>
  </si>
  <si>
    <t>G5012</t>
  </si>
  <si>
    <t>S0015</t>
  </si>
  <si>
    <t>1 Gang Switch</t>
  </si>
  <si>
    <t xml:space="preserve">1 Gang සුවිච් </t>
  </si>
  <si>
    <t>G4036</t>
  </si>
  <si>
    <t>2 Gang Switch</t>
  </si>
  <si>
    <t xml:space="preserve">2 Gang සුවිච් </t>
  </si>
  <si>
    <t>G4037</t>
  </si>
  <si>
    <t>3 Gang Switch</t>
  </si>
  <si>
    <t xml:space="preserve">3 Gang සුවිච් </t>
  </si>
  <si>
    <t>G4038</t>
  </si>
  <si>
    <t>4 Gang Switch</t>
  </si>
  <si>
    <t xml:space="preserve">4 Gang සුවිච් </t>
  </si>
  <si>
    <t>G4039</t>
  </si>
  <si>
    <t>5 Gang Switch</t>
  </si>
  <si>
    <t xml:space="preserve">5 Gang සුවිච් </t>
  </si>
  <si>
    <t>G4040</t>
  </si>
  <si>
    <t>Lamp Switch</t>
  </si>
  <si>
    <t>Lamp සුවිච්</t>
  </si>
  <si>
    <t>G4041</t>
  </si>
  <si>
    <t>Fam Switch</t>
  </si>
  <si>
    <t xml:space="preserve">Fam සුවිච් </t>
  </si>
  <si>
    <t>G4042</t>
  </si>
  <si>
    <t>Fan Switch</t>
  </si>
  <si>
    <t xml:space="preserve">Fan සුවිච් </t>
  </si>
  <si>
    <t>G4043</t>
  </si>
  <si>
    <t>13 A Pl Top Orange</t>
  </si>
  <si>
    <t>13 A ප්ලග් ටොප් Orange</t>
  </si>
  <si>
    <t>G4044</t>
  </si>
  <si>
    <t>13 A Pl Base Orange</t>
  </si>
  <si>
    <t>13 A ප්ලග් බේස් Orange</t>
  </si>
  <si>
    <t>G3046</t>
  </si>
  <si>
    <t>G4045</t>
  </si>
  <si>
    <t>G6016</t>
  </si>
  <si>
    <t>10 A Breaker Alpaha</t>
  </si>
  <si>
    <t>10 A බ්‍රේකර් Alpaha</t>
  </si>
  <si>
    <t>G4046</t>
  </si>
  <si>
    <t>16 A Breaker Alpha</t>
  </si>
  <si>
    <t>16 A බ්‍රේකර් Alpaha</t>
  </si>
  <si>
    <t>G4047</t>
  </si>
  <si>
    <t>20 A Breaker Alpha</t>
  </si>
  <si>
    <t>20 A බ්‍රේකර් Alpaha</t>
  </si>
  <si>
    <t>G4048</t>
  </si>
  <si>
    <t>6 A Breaker Alpha</t>
  </si>
  <si>
    <t>6 A බ්‍රේකර් Alpaha</t>
  </si>
  <si>
    <t>G6017</t>
  </si>
  <si>
    <t>10 A Breaker Sigma</t>
  </si>
  <si>
    <t>10 A බ්‍රේකර් Sigma</t>
  </si>
  <si>
    <t>16 A Breaker Sigma</t>
  </si>
  <si>
    <t>16 A බ්‍රේකර් Sigma</t>
  </si>
  <si>
    <t>20 A Breaker Sigma</t>
  </si>
  <si>
    <t>20 A බ්‍රේකර් Sigma</t>
  </si>
  <si>
    <t>6 A Breaker Sigma</t>
  </si>
  <si>
    <t>6 A බ්‍රේකර් Sigma</t>
  </si>
  <si>
    <t>G4049</t>
  </si>
  <si>
    <t>TIP Breaker Alpha</t>
  </si>
  <si>
    <t>ටිප් බ්‍රේකර් Alpaha</t>
  </si>
  <si>
    <t>G4050</t>
  </si>
  <si>
    <t>Main Breaker Alpha</t>
  </si>
  <si>
    <t xml:space="preserve">මේන්  බ්‍රේකර් Alpaha </t>
  </si>
  <si>
    <t>TIP Breaker Sigma</t>
  </si>
  <si>
    <t>ටිප් බ්‍රේකර් Sigma</t>
  </si>
  <si>
    <t>Main Breaker Sigma</t>
  </si>
  <si>
    <t>මේන් බ්‍රේකර් Sigma</t>
  </si>
  <si>
    <t>G3047</t>
  </si>
  <si>
    <t>G4051</t>
  </si>
  <si>
    <t>Wayar Code 3m Orange</t>
  </si>
  <si>
    <t>වයර් කෝඩ් 3m Orange</t>
  </si>
  <si>
    <t>G4052</t>
  </si>
  <si>
    <t>Wayar Code 5m Orange</t>
  </si>
  <si>
    <t>වයර් කෝඩ් 5m Orange</t>
  </si>
  <si>
    <t>G3048</t>
  </si>
  <si>
    <t>G4053</t>
  </si>
  <si>
    <t>G5013</t>
  </si>
  <si>
    <t>S0016</t>
  </si>
  <si>
    <t>A-Holder Polycrom Pin Type</t>
  </si>
  <si>
    <t xml:space="preserve">A - හෝල්ඩර් පොලික්‍රොම් පින් ටයිප් </t>
  </si>
  <si>
    <t>G4054</t>
  </si>
  <si>
    <t>S-Holder Polycrom pin Type</t>
  </si>
  <si>
    <t xml:space="preserve">S - හෝල්ඩර් පොලික්‍රොම් පින් ටයිප්  </t>
  </si>
  <si>
    <t>G4055</t>
  </si>
  <si>
    <t>White Holder Polycrom Pin Type</t>
  </si>
  <si>
    <t xml:space="preserve">වයිට් හෝල්ඩර් පොලික්‍රොම් පින් ටයිප්  </t>
  </si>
  <si>
    <t>G4056</t>
  </si>
  <si>
    <t>Tik Tok Swich</t>
  </si>
  <si>
    <t xml:space="preserve">ටික් ටොක් සුවිච් </t>
  </si>
  <si>
    <t>G4057</t>
  </si>
  <si>
    <t>Double Holder Pin Type</t>
  </si>
  <si>
    <t xml:space="preserve">ඩබල් හෝල්ඩර් පොලික්‍රොම් පින් ටයිප්  </t>
  </si>
  <si>
    <t>A-Holder Pin Type</t>
  </si>
  <si>
    <t xml:space="preserve">A - හෝල්ඩර් පින් ටයිප් </t>
  </si>
  <si>
    <t>S-Holder Pin Type</t>
  </si>
  <si>
    <t xml:space="preserve">S - හෝල්ඩර් පින් ටයිප්  </t>
  </si>
  <si>
    <t>White Holder  Pin Type</t>
  </si>
  <si>
    <t xml:space="preserve">වයිට් හෝල්ඩර් පින් ටයිප්  </t>
  </si>
  <si>
    <t>G4058</t>
  </si>
  <si>
    <t>Celing Rose Polycrome</t>
  </si>
  <si>
    <t xml:space="preserve">සීලින් රෝස් පොලික්‍රොම් </t>
  </si>
  <si>
    <t xml:space="preserve">Celing Rose </t>
  </si>
  <si>
    <t xml:space="preserve">සීලින් රෝස් </t>
  </si>
  <si>
    <t>Holder Pin Type</t>
  </si>
  <si>
    <t xml:space="preserve">හෝල්ඩර් පින් ටයිප් </t>
  </si>
  <si>
    <t>G6019</t>
  </si>
  <si>
    <t>White Holder  Screw Type</t>
  </si>
  <si>
    <t xml:space="preserve">වයිට් හෝල්ඩර් Screw ටයිප්  </t>
  </si>
  <si>
    <t>G4059</t>
  </si>
  <si>
    <t>15A Pl Tap</t>
  </si>
  <si>
    <t>15A Pl කරාම</t>
  </si>
  <si>
    <t>G4060</t>
  </si>
  <si>
    <t>15A Pl Base</t>
  </si>
  <si>
    <t xml:space="preserve">15A Pl බේස් </t>
  </si>
  <si>
    <t>G4061</t>
  </si>
  <si>
    <t>G5014</t>
  </si>
  <si>
    <t>5A Pl Base</t>
  </si>
  <si>
    <t xml:space="preserve">5A Pl බේස් </t>
  </si>
  <si>
    <t>G4062</t>
  </si>
  <si>
    <t>5A Pl Tap</t>
  </si>
  <si>
    <t>5A Pl කරාම</t>
  </si>
  <si>
    <t>G4063</t>
  </si>
  <si>
    <t>Multi Pl Base Crist</t>
  </si>
  <si>
    <t xml:space="preserve">මල්ටි pl බේස් ක්‍රිස්ට් </t>
  </si>
  <si>
    <t xml:space="preserve">Multi Pl Base </t>
  </si>
  <si>
    <t xml:space="preserve">මල්ටි pl බේස් </t>
  </si>
  <si>
    <t>G4064</t>
  </si>
  <si>
    <t>Adepter</t>
  </si>
  <si>
    <t xml:space="preserve">ඇඩප්ටර් </t>
  </si>
  <si>
    <t>G4065</t>
  </si>
  <si>
    <t>pin to Screw</t>
  </si>
  <si>
    <t xml:space="preserve">Pin to Screw </t>
  </si>
  <si>
    <t>G4066</t>
  </si>
  <si>
    <t>Screw to Pin</t>
  </si>
  <si>
    <t>G3049</t>
  </si>
  <si>
    <t>G4067</t>
  </si>
  <si>
    <t>Connector Bar 15A</t>
  </si>
  <si>
    <t xml:space="preserve">Connector බාර් 15A </t>
  </si>
  <si>
    <t>G4068</t>
  </si>
  <si>
    <t>Connector Bar 5A</t>
  </si>
  <si>
    <t xml:space="preserve">Connector බාර් 5A </t>
  </si>
  <si>
    <t>G3050</t>
  </si>
  <si>
    <t>G4069</t>
  </si>
  <si>
    <t>G5015</t>
  </si>
  <si>
    <t>G6020</t>
  </si>
  <si>
    <t>Multi Pl Kotu pin</t>
  </si>
  <si>
    <t>මල්ටි pl කොටු පින්</t>
  </si>
  <si>
    <t>G4070</t>
  </si>
  <si>
    <t>Multi Pl Run pin</t>
  </si>
  <si>
    <t>මල්ටි pl Run පින්</t>
  </si>
  <si>
    <t>G3051</t>
  </si>
  <si>
    <t>Fuse 15A</t>
  </si>
  <si>
    <t xml:space="preserve">ෆියුස් 15A </t>
  </si>
  <si>
    <t>Fuse 5A</t>
  </si>
  <si>
    <t xml:space="preserve">ෆියුස් 5A </t>
  </si>
  <si>
    <t>G3052</t>
  </si>
  <si>
    <t>G4071</t>
  </si>
  <si>
    <t>ABC Box 10 Surface</t>
  </si>
  <si>
    <t xml:space="preserve">ABC බොක්ස් 10 සර්ෆේස් </t>
  </si>
  <si>
    <t>G4072</t>
  </si>
  <si>
    <t>ABC Box 14 Surface</t>
  </si>
  <si>
    <t xml:space="preserve">ABC බොක්ස් 14 සර්ෆේස් </t>
  </si>
  <si>
    <t>G4073</t>
  </si>
  <si>
    <t>ABC Box 18 Surface</t>
  </si>
  <si>
    <t xml:space="preserve">ABC බොක්ස් 18 සර්ෆේස් </t>
  </si>
  <si>
    <t>Abc Box 14 Sunk</t>
  </si>
  <si>
    <t xml:space="preserve">Abc බොක්ස් 14 Sunk </t>
  </si>
  <si>
    <t>Abc Box 18 Sunk</t>
  </si>
  <si>
    <t xml:space="preserve">Abc බොක්ස් 18 Sunk </t>
  </si>
  <si>
    <t>G4074</t>
  </si>
  <si>
    <t>ABC Box 500</t>
  </si>
  <si>
    <t xml:space="preserve">ABC බොක්ස් 500 </t>
  </si>
  <si>
    <t>G4075</t>
  </si>
  <si>
    <t>ABC Box 700</t>
  </si>
  <si>
    <t>ABC බොක්ස් 700</t>
  </si>
  <si>
    <t>G4076</t>
  </si>
  <si>
    <t>ABC Box 800</t>
  </si>
  <si>
    <t>ABC බොක්ස් 800</t>
  </si>
  <si>
    <t>G3053</t>
  </si>
  <si>
    <t>G4077</t>
  </si>
  <si>
    <t>Wayarin Tape Black</t>
  </si>
  <si>
    <t xml:space="preserve">වයරින් ටේප් කළු </t>
  </si>
  <si>
    <t>G4078</t>
  </si>
  <si>
    <t>Wayarin Tape Red</t>
  </si>
  <si>
    <t xml:space="preserve">වයරින් ටේප් රතු  </t>
  </si>
  <si>
    <t>G4079</t>
  </si>
  <si>
    <t>Wayarin Tape Yellow</t>
  </si>
  <si>
    <t xml:space="preserve">වයරින් ටේප් කහ </t>
  </si>
  <si>
    <t>G4080</t>
  </si>
  <si>
    <t>Wayarin Tape Green</t>
  </si>
  <si>
    <t xml:space="preserve">වයරින් ටේප් කොළ </t>
  </si>
  <si>
    <t>G2030</t>
  </si>
  <si>
    <t>G3054</t>
  </si>
  <si>
    <t>San Box Polycrom</t>
  </si>
  <si>
    <t xml:space="preserve">San බොක්ස් පොලික්‍රොම් </t>
  </si>
  <si>
    <t>G3055</t>
  </si>
  <si>
    <t>San Box  2 Polycrom</t>
  </si>
  <si>
    <t xml:space="preserve">San බොක්ස් 2 පොලික්‍රොම් </t>
  </si>
  <si>
    <t>G3056</t>
  </si>
  <si>
    <t>San Box  3 Polycrom</t>
  </si>
  <si>
    <t xml:space="preserve">San බොක්ස් 3 පොලික්‍රොම් </t>
  </si>
  <si>
    <t>G3057</t>
  </si>
  <si>
    <t>Universal San Box Polycrom</t>
  </si>
  <si>
    <t xml:space="preserve">Universal San බොක්ස් පොලික්‍රොම් </t>
  </si>
  <si>
    <t>G3058</t>
  </si>
  <si>
    <t>G4081</t>
  </si>
  <si>
    <t>G6021</t>
  </si>
  <si>
    <t>Juntion Box Polycrom</t>
  </si>
  <si>
    <t xml:space="preserve">Juntion බොක්ස් පොලික්‍රොම් </t>
  </si>
  <si>
    <t>G3059</t>
  </si>
  <si>
    <t>G6022</t>
  </si>
  <si>
    <t>Juntion Box</t>
  </si>
  <si>
    <t>Juntion බොක්ස්</t>
  </si>
  <si>
    <t>Juntion Box Round</t>
  </si>
  <si>
    <t xml:space="preserve">Juntion බොක්ස් Round </t>
  </si>
  <si>
    <t>G6023</t>
  </si>
  <si>
    <t>Juntion Box 3/4</t>
  </si>
  <si>
    <t>Juntion බොක්ස් 3/4</t>
  </si>
  <si>
    <t>San Box</t>
  </si>
  <si>
    <t xml:space="preserve">San බොක්ස් </t>
  </si>
  <si>
    <t>San Box 2</t>
  </si>
  <si>
    <t>San බොක්ස් 2</t>
  </si>
  <si>
    <t>San Box 3</t>
  </si>
  <si>
    <t>San බොක්ස් 3</t>
  </si>
  <si>
    <t>G2031</t>
  </si>
  <si>
    <t>G3060</t>
  </si>
  <si>
    <t>G4083</t>
  </si>
  <si>
    <t>Condiute 18mm Polycrome</t>
  </si>
  <si>
    <t xml:space="preserve">කන්ඩියුට් 18mm පොලික්‍රොම් </t>
  </si>
  <si>
    <t>G4084</t>
  </si>
  <si>
    <t>Condiute 20mm Polycrome</t>
  </si>
  <si>
    <t xml:space="preserve">කන්ඩියුට් 20mm පොලික්‍රොම් </t>
  </si>
  <si>
    <t>G4085</t>
  </si>
  <si>
    <t>Condiute 25mm Polycrome</t>
  </si>
  <si>
    <t xml:space="preserve">කන්ඩියුට් 25mm පොලික්‍රොම් </t>
  </si>
  <si>
    <t>G5002</t>
  </si>
  <si>
    <t>S0017</t>
  </si>
  <si>
    <t xml:space="preserve">Condiute 18mm </t>
  </si>
  <si>
    <t xml:space="preserve">කන්ඩියුට් 18mm  </t>
  </si>
  <si>
    <t xml:space="preserve">Condiute 20mm </t>
  </si>
  <si>
    <t>කන්ඩියුට් 20mm</t>
  </si>
  <si>
    <t xml:space="preserve">Condiute 25mm </t>
  </si>
  <si>
    <t xml:space="preserve">කන්ඩියුට් 25mm </t>
  </si>
  <si>
    <t>G3061</t>
  </si>
  <si>
    <t>G6024</t>
  </si>
  <si>
    <t>Socket 18mm Polycrome</t>
  </si>
  <si>
    <t xml:space="preserve">සොකට් 18mm පොලික්‍රොම් </t>
  </si>
  <si>
    <t>G6025</t>
  </si>
  <si>
    <t>Tee 18mm Polycrome</t>
  </si>
  <si>
    <t xml:space="preserve">Tee 18mm පොලික්‍රොම් </t>
  </si>
  <si>
    <t>G6026</t>
  </si>
  <si>
    <t>Bend 18mm Polycrome</t>
  </si>
  <si>
    <t xml:space="preserve">බෙන්ඩ් 18mm පොලික්‍රොම් </t>
  </si>
  <si>
    <t>Socket 20mm Polycrome</t>
  </si>
  <si>
    <t>සොකට් 20mm පොලික්‍රොම්</t>
  </si>
  <si>
    <t>Tee 20mm Polycrome</t>
  </si>
  <si>
    <t xml:space="preserve">Tee 20mm පොලික්‍රොම් </t>
  </si>
  <si>
    <t>Bend 20mm Polycrome</t>
  </si>
  <si>
    <t xml:space="preserve">බෙන්ඩ් 20mm පොලික්‍රොම් </t>
  </si>
  <si>
    <t>Socket 25mm Polycrome</t>
  </si>
  <si>
    <t xml:space="preserve">සොකට් 25mm පොලික්‍රොම් </t>
  </si>
  <si>
    <t>Tee 25mm Polycrome</t>
  </si>
  <si>
    <t xml:space="preserve">Tee 25mm පොලික්‍රොම් </t>
  </si>
  <si>
    <t>Bend 25mm Polycrome</t>
  </si>
  <si>
    <t xml:space="preserve">බෙන්ඩ් 25mm පොලික්‍රොම් </t>
  </si>
  <si>
    <t>Socket 18mm Samson Condiute</t>
  </si>
  <si>
    <t xml:space="preserve">සොකට් 18mm  Samson කන්ඩියුට් </t>
  </si>
  <si>
    <t>Tee 18mm Samson Condiute</t>
  </si>
  <si>
    <t xml:space="preserve">Tee 18mm Samson කන්ඩියුට්  </t>
  </si>
  <si>
    <t>Bend 18mm Samson Condiute</t>
  </si>
  <si>
    <t xml:space="preserve">බෙන්ඩ් 18mm Samson කන්ඩියුට්  </t>
  </si>
  <si>
    <t>Socket 20mm Samson Condiute</t>
  </si>
  <si>
    <t>සොකට් 20mm  Samson කන්ඩියුට්</t>
  </si>
  <si>
    <t>Tee 20mm Samson Condiute</t>
  </si>
  <si>
    <t xml:space="preserve">Tee 20mm Samson කන්ඩියුට්  </t>
  </si>
  <si>
    <t>Bend 20mm Samson Condiute</t>
  </si>
  <si>
    <t>බෙන්ඩ් 20mm Samson කන්ඩියුට්</t>
  </si>
  <si>
    <t>Socket 25mm Samson Condiute</t>
  </si>
  <si>
    <t>සොකට් 25mm  Samson කන්ඩියුට්</t>
  </si>
  <si>
    <t>Tee 25mm Samson Condiute</t>
  </si>
  <si>
    <t xml:space="preserve">Tee 25mm Samson කන්ඩියුට්  </t>
  </si>
  <si>
    <t>Bend 25mm Samson Condiute</t>
  </si>
  <si>
    <t>බෙන්ඩ් 25mm Samson කන්ඩියුට්</t>
  </si>
  <si>
    <t>G6027</t>
  </si>
  <si>
    <t>18mm Condiute Clip</t>
  </si>
  <si>
    <t xml:space="preserve">18mm කන්ඩියුට් ක්ලිප් </t>
  </si>
  <si>
    <t>20mm Condiute Clip</t>
  </si>
  <si>
    <t xml:space="preserve">20mm කන්ඩියුට් ක්ලිප් </t>
  </si>
  <si>
    <t>25mm Condiute Clip</t>
  </si>
  <si>
    <t xml:space="preserve">25mm කන්ඩියුට් ක්ලිප් </t>
  </si>
  <si>
    <t>G1006</t>
  </si>
  <si>
    <t>G2033</t>
  </si>
  <si>
    <t>G3062</t>
  </si>
  <si>
    <t>S0018</t>
  </si>
  <si>
    <t>Laba</t>
  </si>
  <si>
    <t>ලඹ</t>
  </si>
  <si>
    <t>G2032</t>
  </si>
  <si>
    <t>G3063</t>
  </si>
  <si>
    <t>Mulu Mattan</t>
  </si>
  <si>
    <t xml:space="preserve">මුලු මට්ටන් </t>
  </si>
  <si>
    <t>G3064</t>
  </si>
  <si>
    <t>G4087</t>
  </si>
  <si>
    <t>G6028</t>
  </si>
  <si>
    <t>Meson Hedi Rabar Mita 6</t>
  </si>
  <si>
    <t>මේසන් හැඳි රබර් මිට 6</t>
  </si>
  <si>
    <t>G6029</t>
  </si>
  <si>
    <t>Meson Hedi Rabar Mita 7</t>
  </si>
  <si>
    <t>මේසන් හැඳි රබර් මිට 7</t>
  </si>
  <si>
    <t>G6030</t>
  </si>
  <si>
    <t>Meson Hedi Rabar Mita 8</t>
  </si>
  <si>
    <t>මේසන් හැඳි රබර් මිට 8</t>
  </si>
  <si>
    <t>G6031</t>
  </si>
  <si>
    <t>Meson Hedi Rabar Mita 9</t>
  </si>
  <si>
    <t>මේසන් හැඳි රබර් මිට 9</t>
  </si>
  <si>
    <t>G4088</t>
  </si>
  <si>
    <t>Meson Hedi Lee Mita 6</t>
  </si>
  <si>
    <t>මේසන් හැඳි ලී මිට 6</t>
  </si>
  <si>
    <t>Meson Hedi Lee Mita 7</t>
  </si>
  <si>
    <t>මේසන් හැඳි ලී මිට 7</t>
  </si>
  <si>
    <t>Meson Hedi Lee Mita 8</t>
  </si>
  <si>
    <t>මේසන් හැඳි ලී මිට 8</t>
  </si>
  <si>
    <t>Meson Hedi Lee Mita 9</t>
  </si>
  <si>
    <t>මේසන් හැඳි ලී මිට 9</t>
  </si>
  <si>
    <t>G3065</t>
  </si>
  <si>
    <t>Rivert Gun</t>
  </si>
  <si>
    <t xml:space="preserve">රිවට් ගන් </t>
  </si>
  <si>
    <t>G3066</t>
  </si>
  <si>
    <t>Poti Hadel Lee Mita</t>
  </si>
  <si>
    <t xml:space="preserve">පොටි හැඳි ලී මිට </t>
  </si>
  <si>
    <t>Poti Hadel Ruber Mita</t>
  </si>
  <si>
    <t xml:space="preserve">පොටි හැඳි රබර් මිට </t>
  </si>
  <si>
    <t>G3067</t>
  </si>
  <si>
    <t>G4089</t>
  </si>
  <si>
    <t>G6032</t>
  </si>
  <si>
    <t>Level 12</t>
  </si>
  <si>
    <t>ලෙවල් 12</t>
  </si>
  <si>
    <t>G4090</t>
  </si>
  <si>
    <t>Level 24</t>
  </si>
  <si>
    <t>ලෙවල් 24</t>
  </si>
  <si>
    <t>G3068</t>
  </si>
  <si>
    <t>G4091</t>
  </si>
  <si>
    <t>G6033</t>
  </si>
  <si>
    <t>Scaper 2 WH</t>
  </si>
  <si>
    <t xml:space="preserve">Scaper 2 ලී මිට </t>
  </si>
  <si>
    <t>G4092</t>
  </si>
  <si>
    <t>Scaper 3 WH</t>
  </si>
  <si>
    <t xml:space="preserve">Scaper 3 ලී මිට </t>
  </si>
  <si>
    <t>G4093</t>
  </si>
  <si>
    <t>Scaper 4 WH</t>
  </si>
  <si>
    <t xml:space="preserve">Scaper 4 ලී මිට </t>
  </si>
  <si>
    <t>G4094</t>
  </si>
  <si>
    <t>Scaper 5 WH</t>
  </si>
  <si>
    <t xml:space="preserve">Scaper 5 ලී මිට </t>
  </si>
  <si>
    <t>G4095</t>
  </si>
  <si>
    <t>Scaper 10 WH</t>
  </si>
  <si>
    <t xml:space="preserve">Scaper 10 ලී මිට </t>
  </si>
  <si>
    <t>G6034</t>
  </si>
  <si>
    <t>Scaper 2 RH</t>
  </si>
  <si>
    <t xml:space="preserve">Scaper 2 රබර් මිට </t>
  </si>
  <si>
    <t>Scaper 3 RH</t>
  </si>
  <si>
    <t xml:space="preserve">Scaper 3 රබර් මිට </t>
  </si>
  <si>
    <t>Scaper 4 RH</t>
  </si>
  <si>
    <t xml:space="preserve">Scaper 4 රබර් මිට </t>
  </si>
  <si>
    <t>Scaper 5 RH</t>
  </si>
  <si>
    <t xml:space="preserve">Scaper 5 රබර් මිට </t>
  </si>
  <si>
    <t>G3069</t>
  </si>
  <si>
    <t>G5016</t>
  </si>
  <si>
    <t>Hacksaw Blade</t>
  </si>
  <si>
    <t xml:space="preserve">Hacksaw බ්ලේඩ් </t>
  </si>
  <si>
    <t>G5017</t>
  </si>
  <si>
    <t>High speed thala Normal</t>
  </si>
  <si>
    <t>High Speed තල Normal</t>
  </si>
  <si>
    <t>G5018</t>
  </si>
  <si>
    <t>High speed thala Hoda</t>
  </si>
  <si>
    <t xml:space="preserve">High Speed තල හොඳ </t>
  </si>
  <si>
    <t>G3070</t>
  </si>
  <si>
    <t>Axso Frame</t>
  </si>
  <si>
    <t>G3071</t>
  </si>
  <si>
    <t>Flat Niyan</t>
  </si>
  <si>
    <t xml:space="preserve">Flat නියන් </t>
  </si>
  <si>
    <t>G3072</t>
  </si>
  <si>
    <t>Mal Niyan</t>
  </si>
  <si>
    <t xml:space="preserve">Mal නියන් </t>
  </si>
  <si>
    <t>G3073</t>
  </si>
  <si>
    <t>G4096</t>
  </si>
  <si>
    <t>G5019</t>
  </si>
  <si>
    <t>Spanner</t>
  </si>
  <si>
    <t>G3074</t>
  </si>
  <si>
    <t>G4097</t>
  </si>
  <si>
    <t>G5020</t>
  </si>
  <si>
    <t>Adu miti Raber Mita Nil Pata</t>
  </si>
  <si>
    <t xml:space="preserve">අඩු මිටි රබර් මිට නිල් පාට </t>
  </si>
  <si>
    <t>Adu miti Raber Mita Kaha Pata</t>
  </si>
  <si>
    <t xml:space="preserve">අඩු මිටි රබර් මිට කහ පාට </t>
  </si>
  <si>
    <t>G5021</t>
  </si>
  <si>
    <t>Adu miti Lee Mita</t>
  </si>
  <si>
    <t xml:space="preserve">අඩු මිටි ලී මිට </t>
  </si>
  <si>
    <t>G4098</t>
  </si>
  <si>
    <t>Rubber Miti</t>
  </si>
  <si>
    <t xml:space="preserve">රබර් මිටි </t>
  </si>
  <si>
    <t>G3075</t>
  </si>
  <si>
    <t>Saval</t>
  </si>
  <si>
    <t xml:space="preserve">සවල් </t>
  </si>
  <si>
    <t>G3076</t>
  </si>
  <si>
    <t>G4099</t>
  </si>
  <si>
    <t>Kapana Katu</t>
  </si>
  <si>
    <t xml:space="preserve">කපන කටු </t>
  </si>
  <si>
    <t>G4100</t>
  </si>
  <si>
    <t>Ul Katu</t>
  </si>
  <si>
    <t xml:space="preserve">UI කටු </t>
  </si>
  <si>
    <t>G3077</t>
  </si>
  <si>
    <t>Yathuru Set</t>
  </si>
  <si>
    <t xml:space="preserve">යතුරු Set </t>
  </si>
  <si>
    <t>G3078</t>
  </si>
  <si>
    <t>G4101</t>
  </si>
  <si>
    <t>Aduwa Loku</t>
  </si>
  <si>
    <t xml:space="preserve">අඩුව ලොකු </t>
  </si>
  <si>
    <t>G4102</t>
  </si>
  <si>
    <t>Cutter Aduwa Loku</t>
  </si>
  <si>
    <t xml:space="preserve">කටර් අඩුව ලොකු </t>
  </si>
  <si>
    <t>G4103</t>
  </si>
  <si>
    <t>Kapana Aduwa Loku</t>
  </si>
  <si>
    <t xml:space="preserve">කපන අඩුව ලොකු </t>
  </si>
  <si>
    <t>Aduwa Podi</t>
  </si>
  <si>
    <t xml:space="preserve">අඩුව පොඩි </t>
  </si>
  <si>
    <t>Cutter Aduwa Podi</t>
  </si>
  <si>
    <t xml:space="preserve"> කටර් අඩුව පොඩි </t>
  </si>
  <si>
    <t>Kapana Aduwa Podi</t>
  </si>
  <si>
    <t xml:space="preserve"> කපන අඩුව\පොඩි</t>
  </si>
  <si>
    <t>G3079</t>
  </si>
  <si>
    <t>G4104</t>
  </si>
  <si>
    <t>Tester Loku</t>
  </si>
  <si>
    <t xml:space="preserve"> ටෙස්ටර් ලොකු</t>
  </si>
  <si>
    <t>G4105</t>
  </si>
  <si>
    <t>Tester Podi</t>
  </si>
  <si>
    <t xml:space="preserve"> ටෙස්ටර් පොඩි </t>
  </si>
  <si>
    <t>G3080</t>
  </si>
  <si>
    <t>G4106</t>
  </si>
  <si>
    <t>Le Kapa kiyath 18</t>
  </si>
  <si>
    <t xml:space="preserve"> ලී කපන කියත් 18</t>
  </si>
  <si>
    <t>G4107</t>
  </si>
  <si>
    <t>Le Kapa kiyath 20</t>
  </si>
  <si>
    <t xml:space="preserve"> ලී කපන කියත් 20</t>
  </si>
  <si>
    <t>G3081</t>
  </si>
  <si>
    <t>G4108</t>
  </si>
  <si>
    <t>G5022</t>
  </si>
  <si>
    <t>Tape 3m JJ Lanak</t>
  </si>
  <si>
    <t xml:space="preserve">ටේප් 3m JJ Lanka </t>
  </si>
  <si>
    <t>G4109</t>
  </si>
  <si>
    <t>Tape 5m JJ Lanka</t>
  </si>
  <si>
    <t xml:space="preserve">ටේප් 5m JJ Lanka </t>
  </si>
  <si>
    <t>G5001</t>
  </si>
  <si>
    <t>S0019</t>
  </si>
  <si>
    <t>Tape 5m Slon</t>
  </si>
  <si>
    <t xml:space="preserve">ටේප් 5m Slone </t>
  </si>
  <si>
    <t>G4110</t>
  </si>
  <si>
    <t>Tape 7.5m Slon</t>
  </si>
  <si>
    <t xml:space="preserve">ටේප් 7.5m Slone </t>
  </si>
  <si>
    <t>G3082</t>
  </si>
  <si>
    <t>G5023</t>
  </si>
  <si>
    <t>G6035</t>
  </si>
  <si>
    <t>Level Bata</t>
  </si>
  <si>
    <t xml:space="preserve">ලෙවල්  බට </t>
  </si>
  <si>
    <t>G2034</t>
  </si>
  <si>
    <t>G3083</t>
  </si>
  <si>
    <t>Cutting Disc 4 Slon</t>
  </si>
  <si>
    <t xml:space="preserve">Cutting ඩිස්ක් 4 Slone </t>
  </si>
  <si>
    <t>G4111</t>
  </si>
  <si>
    <t>Cutting Disc 4.5 Slon</t>
  </si>
  <si>
    <t xml:space="preserve">Cutting ඩිස්ක් 4.5 Slone </t>
  </si>
  <si>
    <t>G5024</t>
  </si>
  <si>
    <t>Cutting Disc 4 Branca</t>
  </si>
  <si>
    <t>Cutting ඩිස්ක් 4 Branca</t>
  </si>
  <si>
    <t>Cutting Disc 4.5 Branca</t>
  </si>
  <si>
    <t>Cutting ඩිස්ක් 4.5 Branca</t>
  </si>
  <si>
    <t>G3084</t>
  </si>
  <si>
    <t>G6036</t>
  </si>
  <si>
    <t>Flap Disc 4-60</t>
  </si>
  <si>
    <t>Flap ඩිස්ක් 4-60</t>
  </si>
  <si>
    <t>Flap Disc 4.5-60</t>
  </si>
  <si>
    <t>Flap ඩිස්ක් 4.5-60</t>
  </si>
  <si>
    <t>G6037</t>
  </si>
  <si>
    <t>Flap Disc 4-120</t>
  </si>
  <si>
    <t>Flap ඩිස්ක් 4-120</t>
  </si>
  <si>
    <t>Flap Disc 4.5-120</t>
  </si>
  <si>
    <t>Flap ඩිස්ක් 4.5-120</t>
  </si>
  <si>
    <t>G3085</t>
  </si>
  <si>
    <t>Velcro Disc 4 - 60</t>
  </si>
  <si>
    <t>Velcro ඩිස්ක් 4 - 60</t>
  </si>
  <si>
    <t>Velcro Disc 4.5 - 60</t>
  </si>
  <si>
    <t>Velcro ඩිස්ක් 4.5 - 60</t>
  </si>
  <si>
    <t>Velcro Disc 4 - 120</t>
  </si>
  <si>
    <t>Velcro ඩිස්ක් 4 - 120</t>
  </si>
  <si>
    <t>Velcro Disc 4.5 - 120</t>
  </si>
  <si>
    <t>Velcro ඩිස්ක් 4.5 - 120</t>
  </si>
  <si>
    <t>G3086</t>
  </si>
  <si>
    <t>G5025</t>
  </si>
  <si>
    <t>Velcro Pad 4</t>
  </si>
  <si>
    <t>Velcro පෑඩ් 4</t>
  </si>
  <si>
    <t>Velcro Pad 4.5</t>
  </si>
  <si>
    <t>Velcro පෑඩ් 4.5</t>
  </si>
  <si>
    <t>G3087</t>
  </si>
  <si>
    <t>Grinder Disc 4 Slon</t>
  </si>
  <si>
    <t xml:space="preserve">Grinder ඩිස්ක් 4 Slon </t>
  </si>
  <si>
    <t>Grinder Disc 4.5 Slon</t>
  </si>
  <si>
    <t xml:space="preserve">Grinder ඩිස්ක් 4.5 Slon </t>
  </si>
  <si>
    <t xml:space="preserve">Grinder Disc 4 </t>
  </si>
  <si>
    <t>Grinder ඩිස්ක් 4</t>
  </si>
  <si>
    <t>Grinder Disc 4.5</t>
  </si>
  <si>
    <t>Grinder ඩිස්ක් 4.5</t>
  </si>
  <si>
    <t>G3088</t>
  </si>
  <si>
    <t>G6038</t>
  </si>
  <si>
    <t>Cup Brush 4 Iron</t>
  </si>
  <si>
    <t>Cup බුරුසු 4 Iron</t>
  </si>
  <si>
    <t>Cup Brush 4.5 Iron</t>
  </si>
  <si>
    <t>Cup බුරුසු 4.5 Iron</t>
  </si>
  <si>
    <t>G6039</t>
  </si>
  <si>
    <t>Cup Brush 4 Br</t>
  </si>
  <si>
    <t xml:space="preserve">Cup බුරුසු 4 දුඹුරු </t>
  </si>
  <si>
    <t>Cup Brush 4.5 Br</t>
  </si>
  <si>
    <t xml:space="preserve">Cup බුරුසු 4.5 දුඹුරු </t>
  </si>
  <si>
    <t>G3089</t>
  </si>
  <si>
    <t>G4112</t>
  </si>
  <si>
    <t>Bar Cutter Disk Slon</t>
  </si>
  <si>
    <t xml:space="preserve">Bar Cutter ඩිස්ක් Slon </t>
  </si>
  <si>
    <t xml:space="preserve">Bar Cutter Disk </t>
  </si>
  <si>
    <t>Bar Cutter ඩිස්ක්</t>
  </si>
  <si>
    <t>G3093</t>
  </si>
  <si>
    <t>Diamnod Disc 4 Slon</t>
  </si>
  <si>
    <t>Diamond ඩිස්ක් 4 Slon</t>
  </si>
  <si>
    <t>Diamnod Disc 4.5 Slon</t>
  </si>
  <si>
    <t>Diamond ඩිස්ක් 4.5 Slon</t>
  </si>
  <si>
    <t>G3094</t>
  </si>
  <si>
    <t>Turbo Disk 4</t>
  </si>
  <si>
    <t xml:space="preserve">Turbo ඩිස්ක් </t>
  </si>
  <si>
    <t>Turbo Disk 4.5</t>
  </si>
  <si>
    <t>Turbo ඩිස්ක් 4.5</t>
  </si>
  <si>
    <t>G3095</t>
  </si>
  <si>
    <t>Seamless Daimond 4</t>
  </si>
  <si>
    <t>Seamless Daimond 4.5</t>
  </si>
  <si>
    <t>G3096</t>
  </si>
  <si>
    <t>G6041</t>
  </si>
  <si>
    <t>Wood Cutting Disk 4 Slon T-30</t>
  </si>
  <si>
    <t>Wood Cutting ඩිස්ක් 4 Slon T-30</t>
  </si>
  <si>
    <t>Wood Cutting Disk 4.5 Slon T-30</t>
  </si>
  <si>
    <t>Wood Cutting ඩිස්ක් 4.5 Slon T-30</t>
  </si>
  <si>
    <t>G4113</t>
  </si>
  <si>
    <t>G6042</t>
  </si>
  <si>
    <t>Wood Cutting Disk 7 Slon T-24</t>
  </si>
  <si>
    <t>Wood Cutting ඩිස්ක් 7 Slon T-24</t>
  </si>
  <si>
    <t>G5026</t>
  </si>
  <si>
    <t>Wood Cutting Disk 4  T-30</t>
  </si>
  <si>
    <t>Wood Cutting ඩිස්ක් 4  T-30</t>
  </si>
  <si>
    <t>Wood Cutting Disk 4.5  T-30</t>
  </si>
  <si>
    <t>Wood Cutting ඩිස්ක් 4.5  T-30</t>
  </si>
  <si>
    <t>G5027</t>
  </si>
  <si>
    <t>G6043</t>
  </si>
  <si>
    <t>Wood Cutting Disk 7 Makita T-42</t>
  </si>
  <si>
    <t>Wood Cutting ඩිස්ක් 7 Makita T-42</t>
  </si>
  <si>
    <t>G6040</t>
  </si>
  <si>
    <t>Wood Cutting Disk 4 Slon T-40</t>
  </si>
  <si>
    <t>Wood Cutting ඩිස්ක් 4 Slon T-40</t>
  </si>
  <si>
    <t>Wood Cutting Disk 4.5 Slon T-40</t>
  </si>
  <si>
    <t>Wood Cutting ඩිස්ක් 4.5 Slon T-40</t>
  </si>
  <si>
    <t>Wood Cutting Disk 7 Slon T-42</t>
  </si>
  <si>
    <t>Wood Cutting ඩිස්ක් 7 Slon T-42</t>
  </si>
  <si>
    <t>G6044</t>
  </si>
  <si>
    <t>Wood Cutting Disk 7 Slon T-60</t>
  </si>
  <si>
    <t>Wood Cutting ඩිස්ක් 7 Slon T-60</t>
  </si>
  <si>
    <t>Wood Cutting Disk 7 Makita T-60</t>
  </si>
  <si>
    <t>G3097</t>
  </si>
  <si>
    <t>G4114</t>
  </si>
  <si>
    <t>G6045</t>
  </si>
  <si>
    <t>Drill Bits 1/8 Slon</t>
  </si>
  <si>
    <t>Drill බිට්ස් 1/8 Slon</t>
  </si>
  <si>
    <t>G4115</t>
  </si>
  <si>
    <t>Drill Bits 5/32 Slon</t>
  </si>
  <si>
    <t>Drill බිට්ස් 5/32 Slon</t>
  </si>
  <si>
    <t>G4116</t>
  </si>
  <si>
    <t>Drill Bits 3/16 Slon</t>
  </si>
  <si>
    <t>Drill බිට්ස් 3/16 Slon</t>
  </si>
  <si>
    <t>G4117</t>
  </si>
  <si>
    <t>Drill Bits 1/4 Slon</t>
  </si>
  <si>
    <t>Drill බිට්ස් 1/4 Slon</t>
  </si>
  <si>
    <t>G4118</t>
  </si>
  <si>
    <t>Drill Bits 1/2 Slon</t>
  </si>
  <si>
    <t>Drill බිට්ස් 1/2 Slon</t>
  </si>
  <si>
    <t>G4119</t>
  </si>
  <si>
    <t>G4120</t>
  </si>
  <si>
    <t>Drill Bits 3/8  Slon</t>
  </si>
  <si>
    <t>Drill බිට්ස් 3/8  Slon</t>
  </si>
  <si>
    <t xml:space="preserve">Drill Bits 1/8 </t>
  </si>
  <si>
    <t xml:space="preserve">Drill බිට්ස් 1/8 </t>
  </si>
  <si>
    <t xml:space="preserve">Drill Bits 5/32 </t>
  </si>
  <si>
    <t xml:space="preserve">Drill බිට්ස් 5/32 </t>
  </si>
  <si>
    <t xml:space="preserve">Drill Bits 3/16 </t>
  </si>
  <si>
    <t>Drill බිට්ස් 3/16</t>
  </si>
  <si>
    <t xml:space="preserve">Drill Bits 1/4 </t>
  </si>
  <si>
    <t xml:space="preserve">Drill බිට්ස් 1/4 </t>
  </si>
  <si>
    <t xml:space="preserve">Drill Bits 1/2 </t>
  </si>
  <si>
    <t xml:space="preserve">Drill Bits 5/16  </t>
  </si>
  <si>
    <t xml:space="preserve">Drill බිට්ස් 5/16  </t>
  </si>
  <si>
    <t xml:space="preserve">Drill Bits 3/8  </t>
  </si>
  <si>
    <t xml:space="preserve">Drill බිට්ස් 3/8 </t>
  </si>
  <si>
    <t>G1007</t>
  </si>
  <si>
    <t>G2035</t>
  </si>
  <si>
    <t>G3098</t>
  </si>
  <si>
    <t>G4121</t>
  </si>
  <si>
    <t>G5028</t>
  </si>
  <si>
    <t>G6046</t>
  </si>
  <si>
    <t>S0020</t>
  </si>
  <si>
    <t>Bip Tap White WT6872</t>
  </si>
  <si>
    <t>Bip කරාම White WT6872</t>
  </si>
  <si>
    <t>G4122</t>
  </si>
  <si>
    <t>G6048</t>
  </si>
  <si>
    <t>Bip Tap Nikal WT00022</t>
  </si>
  <si>
    <t>Bip කරාම Nikal WT00022</t>
  </si>
  <si>
    <t>G5029</t>
  </si>
  <si>
    <t>Bip Tap White Galaxy</t>
  </si>
  <si>
    <t>Bip කරාම White Galaxy</t>
  </si>
  <si>
    <t>G5030</t>
  </si>
  <si>
    <t>Bip Tap White Sili</t>
  </si>
  <si>
    <t>Bip කරාම White Sili</t>
  </si>
  <si>
    <t>G3099</t>
  </si>
  <si>
    <t>G6049</t>
  </si>
  <si>
    <t>Garding Tap Water Tec</t>
  </si>
  <si>
    <t>Garding කරාම Water Tec</t>
  </si>
  <si>
    <t>Garding Tap</t>
  </si>
  <si>
    <t>G3100</t>
  </si>
  <si>
    <t>G6050</t>
  </si>
  <si>
    <t>Sink Tap White WT14527</t>
  </si>
  <si>
    <t>Sink කරාම White WT14527</t>
  </si>
  <si>
    <t>G6051</t>
  </si>
  <si>
    <t>Sink Tap Nical WT00170</t>
  </si>
  <si>
    <t>Sink කරාම Nical WT00170</t>
  </si>
  <si>
    <t>G5031</t>
  </si>
  <si>
    <t>Card Sink Tap</t>
  </si>
  <si>
    <t xml:space="preserve">Card Sink කරාම </t>
  </si>
  <si>
    <t>Keli Sink Tap</t>
  </si>
  <si>
    <t xml:space="preserve">Keli Sink කරාම </t>
  </si>
  <si>
    <t>G5032</t>
  </si>
  <si>
    <t>Sink Tap Nical Reemer</t>
  </si>
  <si>
    <t>Sink කරාම Nical Reemer</t>
  </si>
  <si>
    <t>G5033</t>
  </si>
  <si>
    <t>Sink Tap Nical Venus</t>
  </si>
  <si>
    <t>Sink කරාම Nical Venus</t>
  </si>
  <si>
    <t>G3101</t>
  </si>
  <si>
    <t>G6052</t>
  </si>
  <si>
    <t>Basin Tap Water Tec White WT00017</t>
  </si>
  <si>
    <t>Basin කරාම Water Tec White WT00017</t>
  </si>
  <si>
    <t>G6053</t>
  </si>
  <si>
    <t>Basin Tap Water Tec  White WT6820</t>
  </si>
  <si>
    <t>Basin කරාම Water Tec  White WT6820</t>
  </si>
  <si>
    <t>G6054</t>
  </si>
  <si>
    <t>Basing Tap Water Tec Nical WT6803</t>
  </si>
  <si>
    <t>Basing කරාම Water Tec Nical WT6803</t>
  </si>
  <si>
    <t>Basing Tap Galaxy Nical</t>
  </si>
  <si>
    <t>Basing කරාම Galaxy Nical</t>
  </si>
  <si>
    <t>G2036</t>
  </si>
  <si>
    <t>G3102</t>
  </si>
  <si>
    <t>G6055</t>
  </si>
  <si>
    <t>A-Valve Water Tec White</t>
  </si>
  <si>
    <t>G6056</t>
  </si>
  <si>
    <t>A-Valve Water Tec Nical</t>
  </si>
  <si>
    <t>A-Valve  Galaxy Nical</t>
  </si>
  <si>
    <t>G5034</t>
  </si>
  <si>
    <t>A-Valve  Hi-Fi Nical</t>
  </si>
  <si>
    <t>G5035</t>
  </si>
  <si>
    <t>A-Valve  Amanni Nical</t>
  </si>
  <si>
    <t>G3103</t>
  </si>
  <si>
    <t>G6057</t>
  </si>
  <si>
    <t>Stop Valve Water Tec White WT6816</t>
  </si>
  <si>
    <t>G6058</t>
  </si>
  <si>
    <t>Stop Valve Water Tec White WT6957</t>
  </si>
  <si>
    <t>Stop Valve Galaxy Nical</t>
  </si>
  <si>
    <t>G3104</t>
  </si>
  <si>
    <t>G6059</t>
  </si>
  <si>
    <t>Consealed Valve Water Tec White</t>
  </si>
  <si>
    <t>G3105</t>
  </si>
  <si>
    <t>G6060</t>
  </si>
  <si>
    <t>Duble A-valve Water Tec White WT14548</t>
  </si>
  <si>
    <t>G6061</t>
  </si>
  <si>
    <t>Duble Swich A-valve Water Tec White WT14550</t>
  </si>
  <si>
    <t>G4123</t>
  </si>
  <si>
    <t>S0021</t>
  </si>
  <si>
    <t>Stop valve  20mm Slon</t>
  </si>
  <si>
    <t>G2037</t>
  </si>
  <si>
    <t>G3106</t>
  </si>
  <si>
    <t>G4124</t>
  </si>
  <si>
    <t>G6062</t>
  </si>
  <si>
    <t>Faxible Hose 1Ft Water Tec</t>
  </si>
  <si>
    <t>G4125</t>
  </si>
  <si>
    <t>G6063</t>
  </si>
  <si>
    <t>Faxible Hose 1.5Ft Water Tec</t>
  </si>
  <si>
    <t>G4126</t>
  </si>
  <si>
    <t>G6064</t>
  </si>
  <si>
    <t>Faxible Hose 2Ft Water Tec</t>
  </si>
  <si>
    <t>G4127</t>
  </si>
  <si>
    <t>G6065</t>
  </si>
  <si>
    <t>Faxible Hose 3Ft Water Tec</t>
  </si>
  <si>
    <t>G3107</t>
  </si>
  <si>
    <t>G6066</t>
  </si>
  <si>
    <t>High Pressure Faxible Hose 1Ft Water tec</t>
  </si>
  <si>
    <t>G6067</t>
  </si>
  <si>
    <t>High Pressure Faxible Hose 1.5Ft Water tec</t>
  </si>
  <si>
    <t>G6068</t>
  </si>
  <si>
    <t>High Pressure Faxible Hose 2Ft Water tec</t>
  </si>
  <si>
    <t>G6069</t>
  </si>
  <si>
    <t>High Pressure Faxible Hose 3Ft Water tec</t>
  </si>
  <si>
    <t>G3108</t>
  </si>
  <si>
    <t>G4128</t>
  </si>
  <si>
    <t>Titanium Faxible Hose 5Ft Reemer</t>
  </si>
  <si>
    <t xml:space="preserve">Titanium Faxible Hose 1.5Ft </t>
  </si>
  <si>
    <t>Faxible Hose 1.5Ft Galaxy</t>
  </si>
  <si>
    <t>G3109</t>
  </si>
  <si>
    <t>Hot Water Faxible Hose 2ft Water Tec</t>
  </si>
  <si>
    <t>G2038</t>
  </si>
  <si>
    <t>G3110</t>
  </si>
  <si>
    <t>G6070</t>
  </si>
  <si>
    <t>Magic Bend 1.5 &amp; 1.25 Water Tec</t>
  </si>
  <si>
    <t>G3111</t>
  </si>
  <si>
    <t>G6071</t>
  </si>
  <si>
    <t>Magic Bend 4" Water Tec</t>
  </si>
  <si>
    <t>G4129</t>
  </si>
  <si>
    <t>G5037</t>
  </si>
  <si>
    <t>Magic Bend Orange Grib</t>
  </si>
  <si>
    <t>G4130</t>
  </si>
  <si>
    <t>G5036</t>
  </si>
  <si>
    <t>Magic Bend Blue Grib</t>
  </si>
  <si>
    <t>G4131</t>
  </si>
  <si>
    <t>Magic Bend Gray Grib</t>
  </si>
  <si>
    <t>G2039</t>
  </si>
  <si>
    <t>G3112</t>
  </si>
  <si>
    <t>Telephone Shower Nicle Reemer</t>
  </si>
  <si>
    <t>G6072</t>
  </si>
  <si>
    <t>Telephone Shower White Water Tec</t>
  </si>
  <si>
    <t>G3113</t>
  </si>
  <si>
    <t>G6073</t>
  </si>
  <si>
    <t>Bide Set  Box White Water Tec</t>
  </si>
  <si>
    <t>G6074</t>
  </si>
  <si>
    <t>Bide Set  Box Nicle Water Tec</t>
  </si>
  <si>
    <t>G4132</t>
  </si>
  <si>
    <t>G6075</t>
  </si>
  <si>
    <t>Bide Set  Box Colour Water Tec</t>
  </si>
  <si>
    <t>G6076</t>
  </si>
  <si>
    <t>Bide Set  Cover White Water Tec</t>
  </si>
  <si>
    <t>G6077</t>
  </si>
  <si>
    <t>Bide Set  Cover Nicle Water Tec</t>
  </si>
  <si>
    <t>G6078</t>
  </si>
  <si>
    <t>Bide Set  Cover Colour Water Tec</t>
  </si>
  <si>
    <t>G5038</t>
  </si>
  <si>
    <t>Bide Set GIN Nicle</t>
  </si>
  <si>
    <t>Bide Ser Nicle</t>
  </si>
  <si>
    <t>G3114</t>
  </si>
  <si>
    <t xml:space="preserve">JET Shover White </t>
  </si>
  <si>
    <t xml:space="preserve">JET Shover Nicle </t>
  </si>
  <si>
    <t>G3115</t>
  </si>
  <si>
    <t>G6079</t>
  </si>
  <si>
    <t>4*4 Shower</t>
  </si>
  <si>
    <t>G6080</t>
  </si>
  <si>
    <t>6*6 Shower</t>
  </si>
  <si>
    <t>G4133</t>
  </si>
  <si>
    <t>G6081</t>
  </si>
  <si>
    <t>Podi Plastic Shower</t>
  </si>
  <si>
    <t>G6082</t>
  </si>
  <si>
    <t>Loku Plastic Shower</t>
  </si>
  <si>
    <t>G2040</t>
  </si>
  <si>
    <t>G3116</t>
  </si>
  <si>
    <t>G4134</t>
  </si>
  <si>
    <t xml:space="preserve">Sink West Ceramic </t>
  </si>
  <si>
    <t>G4135</t>
  </si>
  <si>
    <t>Sink West Nicle</t>
  </si>
  <si>
    <t>G3117</t>
  </si>
  <si>
    <t>G5039</t>
  </si>
  <si>
    <t>Gally Cover Nicle polo</t>
  </si>
  <si>
    <t>Gally Cover Plastic</t>
  </si>
  <si>
    <t>G3118</t>
  </si>
  <si>
    <t>G5040</t>
  </si>
  <si>
    <t>Commed button Set</t>
  </si>
  <si>
    <t>G3119</t>
  </si>
  <si>
    <t>Commed side Button Set</t>
  </si>
  <si>
    <t>G3120</t>
  </si>
  <si>
    <t>CP Cup</t>
  </si>
  <si>
    <t>G6083</t>
  </si>
  <si>
    <t>Bide Set Galaxy</t>
  </si>
  <si>
    <t>Bulb 5W Screw Type</t>
  </si>
  <si>
    <t>Bulb 7W Screw Type</t>
  </si>
  <si>
    <t>Bulb 9W Screw Type</t>
  </si>
  <si>
    <t>Bulb 12W Screw Type</t>
  </si>
  <si>
    <t>Bulb 15W Screw Type</t>
  </si>
  <si>
    <t>Bulb 18W Screw Type</t>
  </si>
  <si>
    <t>G3121</t>
  </si>
  <si>
    <t>G5041</t>
  </si>
  <si>
    <t>Towel bar</t>
  </si>
  <si>
    <t>G3122</t>
  </si>
  <si>
    <t>Soap Tray Wesda</t>
  </si>
  <si>
    <t>G5042</t>
  </si>
  <si>
    <t>Soap Tray Dhell</t>
  </si>
  <si>
    <t>G3123</t>
  </si>
  <si>
    <t xml:space="preserve">Comead seat Cover </t>
  </si>
  <si>
    <t>G3124</t>
  </si>
  <si>
    <t>Comead Ana Set</t>
  </si>
  <si>
    <t>G3125</t>
  </si>
  <si>
    <t>Basing Ana Set</t>
  </si>
  <si>
    <t>G3126</t>
  </si>
  <si>
    <t>Bede Head Galaxy</t>
  </si>
  <si>
    <t>Bede Head Water Tec</t>
  </si>
  <si>
    <t>G1008</t>
  </si>
  <si>
    <t>G2041</t>
  </si>
  <si>
    <t>G3127</t>
  </si>
  <si>
    <t>G6084</t>
  </si>
  <si>
    <t>Bata 63mm Samson Irrigation</t>
  </si>
  <si>
    <t>G4136</t>
  </si>
  <si>
    <t>Bata 50mm Samson Non Type</t>
  </si>
  <si>
    <t>G4137</t>
  </si>
  <si>
    <t>G6085</t>
  </si>
  <si>
    <t>008</t>
  </si>
  <si>
    <t>Bata 110mm Samson Non Tube</t>
  </si>
  <si>
    <t>Bata 110mm Samson Tube weel</t>
  </si>
  <si>
    <t>G3128</t>
  </si>
  <si>
    <t>G6086</t>
  </si>
  <si>
    <t>007</t>
  </si>
  <si>
    <t>Bata 20mm Samson</t>
  </si>
  <si>
    <t>Bata 25mm Samson</t>
  </si>
  <si>
    <t>Bata 32mm Samson</t>
  </si>
  <si>
    <t>G4138</t>
  </si>
  <si>
    <t>Bata 40mm Samson</t>
  </si>
  <si>
    <t>Bata 32mm Samson Non Type</t>
  </si>
  <si>
    <t>Bata 110mm Samson</t>
  </si>
  <si>
    <t>Bata 20mm Slon</t>
  </si>
  <si>
    <t>Bata 25mm Slon</t>
  </si>
  <si>
    <t>Bata 32mm Slon</t>
  </si>
  <si>
    <t>Bata 40mm Slon</t>
  </si>
  <si>
    <t>Bata 63mm Slon Irrigation</t>
  </si>
  <si>
    <t>G6088</t>
  </si>
  <si>
    <t>Bata 63mm Slon PNT 4</t>
  </si>
  <si>
    <t>G6089</t>
  </si>
  <si>
    <t>Bata 63mm Slon PNT 7</t>
  </si>
  <si>
    <t>G6090</t>
  </si>
  <si>
    <t>Bata 63mm Slon PNT 9</t>
  </si>
  <si>
    <t>G6091</t>
  </si>
  <si>
    <t>Bata 63mm Slon PNT 11</t>
  </si>
  <si>
    <t>G6092</t>
  </si>
  <si>
    <t>Bata 50mm Slon PNT 4</t>
  </si>
  <si>
    <t>G6093</t>
  </si>
  <si>
    <t>Bata 50mm Slon PNT 7</t>
  </si>
  <si>
    <t>G6094</t>
  </si>
  <si>
    <t>Bata 50mm Slon PNT 9</t>
  </si>
  <si>
    <t>G6095</t>
  </si>
  <si>
    <t>Bata 50mm Slon PNT 11</t>
  </si>
  <si>
    <t>Bata 110mm Slon PNT 4</t>
  </si>
  <si>
    <t>Bata 110mm Slon PNT 7</t>
  </si>
  <si>
    <t>Bata 110mm Slon PNT 9</t>
  </si>
  <si>
    <t>Bata 110mm Slon PNT 11</t>
  </si>
  <si>
    <t>G3129</t>
  </si>
  <si>
    <t>Socket 20mm Slon</t>
  </si>
  <si>
    <t>Socket 25mm Slon</t>
  </si>
  <si>
    <t>Socket 32mm Slon</t>
  </si>
  <si>
    <t>Socket 40mm Slon</t>
  </si>
  <si>
    <t>Socket 50mm Slon</t>
  </si>
  <si>
    <t>Socket 63mm Slon</t>
  </si>
  <si>
    <t>Socket 110mm Slon</t>
  </si>
  <si>
    <t>G3130</t>
  </si>
  <si>
    <t>V-Socket 20mm Slon</t>
  </si>
  <si>
    <t>V-Socket 25mm Slon</t>
  </si>
  <si>
    <t>V-Socket 32mm Slon</t>
  </si>
  <si>
    <t>V-Socket 40mm Slon</t>
  </si>
  <si>
    <t>V-Socket 50mm Slon</t>
  </si>
  <si>
    <t>V-Socket 63mm Slon</t>
  </si>
  <si>
    <t>G3131</t>
  </si>
  <si>
    <t>F-Socket 20mm Slon</t>
  </si>
  <si>
    <t>F-Socket 25mm Slon</t>
  </si>
  <si>
    <t>F-Socket 32mm Slon</t>
  </si>
  <si>
    <t>F-Socket 40mm Slon</t>
  </si>
  <si>
    <t>F-Socket 50mm Slon</t>
  </si>
  <si>
    <t>F-Socket 63mm Slon</t>
  </si>
  <si>
    <t>G3132</t>
  </si>
  <si>
    <t>Lbow 20mm Slon</t>
  </si>
  <si>
    <t>Lbow 25mm Slon</t>
  </si>
  <si>
    <t>Lbow 32mm Slon</t>
  </si>
  <si>
    <t>Lbow 40mm Slon</t>
  </si>
  <si>
    <t>Lbow 50mm Slon</t>
  </si>
  <si>
    <t>Lbow 63mm Slon</t>
  </si>
  <si>
    <t>Lbow 110mm Slon</t>
  </si>
  <si>
    <t>G3133</t>
  </si>
  <si>
    <t>Tee 20mm Slon</t>
  </si>
  <si>
    <t>Tee 25mm Slon</t>
  </si>
  <si>
    <t>Tee 32mm Slon</t>
  </si>
  <si>
    <t>Tee 40mm Slon</t>
  </si>
  <si>
    <t>Tee 50mm Slon</t>
  </si>
  <si>
    <t>Tee 63mm Slon</t>
  </si>
  <si>
    <t>Tee 110mm Slon</t>
  </si>
  <si>
    <t>G3134</t>
  </si>
  <si>
    <t>Bend 20mm Slon</t>
  </si>
  <si>
    <t>Bend 25mm Slon</t>
  </si>
  <si>
    <t>Bend 32mm Slon</t>
  </si>
  <si>
    <t>Bend 40mm Slon</t>
  </si>
  <si>
    <t>Bend 50mm Slon</t>
  </si>
  <si>
    <t>Bend 63mm Slon</t>
  </si>
  <si>
    <t>Bend 110mm Slon</t>
  </si>
  <si>
    <t>G3143</t>
  </si>
  <si>
    <t>Incap 20mm Slon</t>
  </si>
  <si>
    <t>Incap 25mm Slon</t>
  </si>
  <si>
    <t>Incap 32mm Slon</t>
  </si>
  <si>
    <t>Incap 40mm Slon</t>
  </si>
  <si>
    <t>Incap 50mm Slon</t>
  </si>
  <si>
    <t>Incap 63mm Slon</t>
  </si>
  <si>
    <t>Incap 110mm Slon</t>
  </si>
  <si>
    <t>G3135</t>
  </si>
  <si>
    <t>Clip 20mm Slon</t>
  </si>
  <si>
    <t>Clip 25mm Slon</t>
  </si>
  <si>
    <t>Clip 32mm Slon</t>
  </si>
  <si>
    <t>G3136</t>
  </si>
  <si>
    <t>45 lbow 20mm Slon</t>
  </si>
  <si>
    <t>45 lbow 25mm Slon</t>
  </si>
  <si>
    <t>45 lbow 32mm Slon</t>
  </si>
  <si>
    <t>45 lbow 40mm Slon</t>
  </si>
  <si>
    <t>45 lbow 50mm Slon</t>
  </si>
  <si>
    <t>45 lbow 63mm Slon</t>
  </si>
  <si>
    <t>45 lbow 110mm Slon</t>
  </si>
  <si>
    <t>G3137</t>
  </si>
  <si>
    <t>45 Door lbow 40mm Slon</t>
  </si>
  <si>
    <t>45 Door lbow 50mm Slon</t>
  </si>
  <si>
    <t>45 Door lbow 63mm Slon</t>
  </si>
  <si>
    <t>45 Door lbow 110mm Slon</t>
  </si>
  <si>
    <t>G3138</t>
  </si>
  <si>
    <t>Door Lbow 40mm Slon</t>
  </si>
  <si>
    <t>Door Lbow 50mm Slon</t>
  </si>
  <si>
    <t>Door Lbow 63mm Slon</t>
  </si>
  <si>
    <t>Door Lbow 110mm Slon</t>
  </si>
  <si>
    <t>G3139</t>
  </si>
  <si>
    <t>Y Juntion 40mm Slon</t>
  </si>
  <si>
    <t>Y Juntion 50mm Slon</t>
  </si>
  <si>
    <t>Y Juntion 63mm Slon</t>
  </si>
  <si>
    <t>Y Juntion 110mm Slon</t>
  </si>
  <si>
    <t>G3140</t>
  </si>
  <si>
    <t>Door Y Juntion 40mm Slon</t>
  </si>
  <si>
    <t>Door Y Juntion 50mm Slon</t>
  </si>
  <si>
    <t>Door Y Juntion 63mm Slon</t>
  </si>
  <si>
    <t>Door Y Juntion 110mm Slon</t>
  </si>
  <si>
    <t>G3141</t>
  </si>
  <si>
    <t>Swept Tee 40mm Slon</t>
  </si>
  <si>
    <t>Swept Tee 50mm Slon</t>
  </si>
  <si>
    <t>Swept Tee 63mm Slon</t>
  </si>
  <si>
    <t>Swept Tee 90mm Slon</t>
  </si>
  <si>
    <t>G3142</t>
  </si>
  <si>
    <t>Swept Door Tee 40mm Slon</t>
  </si>
  <si>
    <t>Swept Door Tee 50mm Slon</t>
  </si>
  <si>
    <t>Swept Door Tee 63mm Slon</t>
  </si>
  <si>
    <t>Swept Door Tee 110mm Slon</t>
  </si>
  <si>
    <t>G3144</t>
  </si>
  <si>
    <t>G4139</t>
  </si>
  <si>
    <t>25*20 Socket Slon</t>
  </si>
  <si>
    <t>G4140</t>
  </si>
  <si>
    <t>32*20 Socket Slon</t>
  </si>
  <si>
    <t>G4141</t>
  </si>
  <si>
    <t>32*25 Socket Slon</t>
  </si>
  <si>
    <t>G4142</t>
  </si>
  <si>
    <t>40*20 Socket Slon</t>
  </si>
  <si>
    <t>G4143</t>
  </si>
  <si>
    <t>40*25 Socket Slon</t>
  </si>
  <si>
    <t>G4144</t>
  </si>
  <si>
    <t>40*32 Socket Slon</t>
  </si>
  <si>
    <t>G4145</t>
  </si>
  <si>
    <t>50*20 Socket Slon</t>
  </si>
  <si>
    <t>G4146</t>
  </si>
  <si>
    <t>50*25 Socket Slon</t>
  </si>
  <si>
    <t>G4147</t>
  </si>
  <si>
    <t>50*32 Socket Slon</t>
  </si>
  <si>
    <t>G4148</t>
  </si>
  <si>
    <t>50*40 Socket Slon</t>
  </si>
  <si>
    <t>G4149</t>
  </si>
  <si>
    <t>63*20 Socket Slon</t>
  </si>
  <si>
    <t>G4150</t>
  </si>
  <si>
    <t>63*25 Socket Slon</t>
  </si>
  <si>
    <t>G4151</t>
  </si>
  <si>
    <t>63*32 Socket Slon</t>
  </si>
  <si>
    <t>G4152</t>
  </si>
  <si>
    <t>63*40 Socket Slon</t>
  </si>
  <si>
    <t>G4153</t>
  </si>
  <si>
    <t>63*50 Socket Slon</t>
  </si>
  <si>
    <t>G4154</t>
  </si>
  <si>
    <t>90*40 Socket Slon</t>
  </si>
  <si>
    <t>G4155</t>
  </si>
  <si>
    <t>90*50 Socket Slon</t>
  </si>
  <si>
    <t>G4156</t>
  </si>
  <si>
    <t>90*63 Socket Slon</t>
  </si>
  <si>
    <t>G4157</t>
  </si>
  <si>
    <t>110*50 Socket Slon</t>
  </si>
  <si>
    <t>G4158</t>
  </si>
  <si>
    <t>110*63 Socket Slon</t>
  </si>
  <si>
    <t>G4159</t>
  </si>
  <si>
    <t>110*90 Socket Slon</t>
  </si>
  <si>
    <t>G3145</t>
  </si>
  <si>
    <t>25*20 Tee Slon</t>
  </si>
  <si>
    <t>32*20 Tee Slon</t>
  </si>
  <si>
    <t>32*25 Tee Slon</t>
  </si>
  <si>
    <t>40*20 Tee Slon</t>
  </si>
  <si>
    <t>40*25 Tee Slon</t>
  </si>
  <si>
    <t>40*32 Tee Slon</t>
  </si>
  <si>
    <t>50*20 Tee Slon</t>
  </si>
  <si>
    <t>50*25 Tee Slon</t>
  </si>
  <si>
    <t>50*32 Tee Slon</t>
  </si>
  <si>
    <t>50*40 Tee Slon</t>
  </si>
  <si>
    <t>63*20 Tee Slon</t>
  </si>
  <si>
    <t>63*25 Tee Slon</t>
  </si>
  <si>
    <t>63*32 Tee Slon</t>
  </si>
  <si>
    <t>63*40 Tee Slon</t>
  </si>
  <si>
    <t>63*50 Tee Slon</t>
  </si>
  <si>
    <t>90*40 Tee Slon</t>
  </si>
  <si>
    <t>90*50 Tee Slon</t>
  </si>
  <si>
    <t>90*63 Tee Slon</t>
  </si>
  <si>
    <t>110*50 Tee Slon</t>
  </si>
  <si>
    <t>110*63 Tee Slon</t>
  </si>
  <si>
    <t>110*90 Tee Slon</t>
  </si>
  <si>
    <t>G3146</t>
  </si>
  <si>
    <t>G6096</t>
  </si>
  <si>
    <t>25*20 Redus Lbow</t>
  </si>
  <si>
    <t>G3147</t>
  </si>
  <si>
    <t>25*20 Redus Tee</t>
  </si>
  <si>
    <t>G6097</t>
  </si>
  <si>
    <t>25*20 Redus F-Lbow Br</t>
  </si>
  <si>
    <t>25*20 Redus F-Tee Br</t>
  </si>
  <si>
    <t>G3150</t>
  </si>
  <si>
    <t>F-Lbow 20mm Slon</t>
  </si>
  <si>
    <t>G3151</t>
  </si>
  <si>
    <t>F-Tee 20mm Slon</t>
  </si>
  <si>
    <t>F-Lbow 20mm Slon Br</t>
  </si>
  <si>
    <t>F-Tee 20mm Slon Br</t>
  </si>
  <si>
    <t>F-Socket 20mm Slon Br</t>
  </si>
  <si>
    <t>G3152</t>
  </si>
  <si>
    <t>T-Incap 20mm Slon</t>
  </si>
  <si>
    <t>G6098</t>
  </si>
  <si>
    <t>Bata 50mm Water Mate Slon</t>
  </si>
  <si>
    <t>Socket 20mm Samson</t>
  </si>
  <si>
    <t>Socket 25mm Samson</t>
  </si>
  <si>
    <t>Socket 32mm Samson</t>
  </si>
  <si>
    <t>Socket 40mm Samson</t>
  </si>
  <si>
    <t>Socket 50mm Samson</t>
  </si>
  <si>
    <t>Socket 63mm Samson</t>
  </si>
  <si>
    <t>Socket 110mm Samson</t>
  </si>
  <si>
    <t>V-Socket 20mm Samson</t>
  </si>
  <si>
    <t>V-Socket 25mm Samson</t>
  </si>
  <si>
    <t>V-Socket 32mm Samson</t>
  </si>
  <si>
    <t>V-Socket 40mm Samson</t>
  </si>
  <si>
    <t>V-Socket 50mm Samson</t>
  </si>
  <si>
    <t>V-Socket 63mm Samson</t>
  </si>
  <si>
    <t>F-Socket 20mm Samson</t>
  </si>
  <si>
    <t>F-Socket 25mm Samson</t>
  </si>
  <si>
    <t>F-Socket 32mm Samson</t>
  </si>
  <si>
    <t>F-Socket 40mm Samson</t>
  </si>
  <si>
    <t>F-Socket 50mm Samson</t>
  </si>
  <si>
    <t>F-Socket 63mm Samson</t>
  </si>
  <si>
    <t>Lbow 20mm Samson</t>
  </si>
  <si>
    <t>Lbow 25mm Samson</t>
  </si>
  <si>
    <t>Lbow 32mm Samson</t>
  </si>
  <si>
    <t>Lbow 40mm Samson</t>
  </si>
  <si>
    <t>Lbow 50mm Samson</t>
  </si>
  <si>
    <t>Lbow 63mm Samson</t>
  </si>
  <si>
    <t>Lbow 110mm Samson</t>
  </si>
  <si>
    <t>Tee 20mm Samson</t>
  </si>
  <si>
    <t>Tee 25mm Samson</t>
  </si>
  <si>
    <t>Tee 32mm Samson</t>
  </si>
  <si>
    <t>Tee 40mm Samson</t>
  </si>
  <si>
    <t>Tee 50mm Samson</t>
  </si>
  <si>
    <t>Tee 63mm Samson</t>
  </si>
  <si>
    <t>Tee 110mm Samson</t>
  </si>
  <si>
    <t>Bend 20mm Samson</t>
  </si>
  <si>
    <t>Bend 25mm Samson</t>
  </si>
  <si>
    <t>Bend 32mm Samson</t>
  </si>
  <si>
    <t>Bend 40mm Samson</t>
  </si>
  <si>
    <t>Bend 50mm Samson</t>
  </si>
  <si>
    <t>Bend 63mm Samson</t>
  </si>
  <si>
    <t>Bend 110mm Samson</t>
  </si>
  <si>
    <t>Incap 20mm Samson</t>
  </si>
  <si>
    <t>Incap 25mm Samson</t>
  </si>
  <si>
    <t>Incap 32mm Samson</t>
  </si>
  <si>
    <t>Incap 40mm Samson</t>
  </si>
  <si>
    <t>Incap 50mm Samson</t>
  </si>
  <si>
    <t>Incap 63mm Samson</t>
  </si>
  <si>
    <t>Incap 110mm Samson</t>
  </si>
  <si>
    <t>Clip 20mm Samson</t>
  </si>
  <si>
    <t>Clip 25mm Samson</t>
  </si>
  <si>
    <t>Clip 32mm Samson</t>
  </si>
  <si>
    <t>45 lbow 20mm Samson</t>
  </si>
  <si>
    <t>45 lbow 25mm Samson</t>
  </si>
  <si>
    <t>45 lbow 32mm Samson</t>
  </si>
  <si>
    <t>45 lbow 40mm Samson</t>
  </si>
  <si>
    <t>45 lbow 50mm Samson</t>
  </si>
  <si>
    <t>45 lbow 63mm Samson</t>
  </si>
  <si>
    <t>45 lbow 110mm Samson</t>
  </si>
  <si>
    <t>45 Door lbow 40mm Samson</t>
  </si>
  <si>
    <t>45 Door lbow 50mm Samson</t>
  </si>
  <si>
    <t>45 Door lbow 63mm Samson</t>
  </si>
  <si>
    <t>45 Door lbow 110mm Samson</t>
  </si>
  <si>
    <t>Door Lbow 40mm Samson</t>
  </si>
  <si>
    <t>Door Lbow 50mm Samson</t>
  </si>
  <si>
    <t>Door Lbow 63mm Samson</t>
  </si>
  <si>
    <t>Door Lbow 110mm Samson</t>
  </si>
  <si>
    <t>Y Juntion 40mm Samson</t>
  </si>
  <si>
    <t>Y Juntion 50mm Samson</t>
  </si>
  <si>
    <t>Y Juntion 63mm Samson</t>
  </si>
  <si>
    <t>Y Juntion 110mm Samson</t>
  </si>
  <si>
    <t>Door Y Juntion 40mm Samson</t>
  </si>
  <si>
    <t>Door Y Juntion 50mm Samson</t>
  </si>
  <si>
    <t>Door Y Juntion 63mm Samson</t>
  </si>
  <si>
    <t>Door Y Juntion 110mm Samson</t>
  </si>
  <si>
    <t>Swept Tee 40mm Samson</t>
  </si>
  <si>
    <t>Swept Tee 50mm Samson</t>
  </si>
  <si>
    <t>Swept Tee 63mm Samson</t>
  </si>
  <si>
    <t>Swept Tee 90mm Samson</t>
  </si>
  <si>
    <t>Swept Door Tee 40mm Samson</t>
  </si>
  <si>
    <t>Swept Door Tee 50mm Samson</t>
  </si>
  <si>
    <t>Swept Door Tee 63mm Samson</t>
  </si>
  <si>
    <t>Swept Door Tee 110mm Samson</t>
  </si>
  <si>
    <t>25*20 Socket Samson</t>
  </si>
  <si>
    <t>32*20 Socket Samson</t>
  </si>
  <si>
    <t>32*25 Socket Samson</t>
  </si>
  <si>
    <t>40*20 Socket Samson</t>
  </si>
  <si>
    <t>40*25 Socket Samson</t>
  </si>
  <si>
    <t>40*32 Socket Samson</t>
  </si>
  <si>
    <t>50*20 Socket Samson</t>
  </si>
  <si>
    <t>50*25 Socket Samson</t>
  </si>
  <si>
    <t>50*32 Socket Samson</t>
  </si>
  <si>
    <t>50*40 Socket Samson</t>
  </si>
  <si>
    <t>63*20 Socket Samson</t>
  </si>
  <si>
    <t>63*25 Socket Samson</t>
  </si>
  <si>
    <t>63*32 Socket Samson</t>
  </si>
  <si>
    <t>63*40 Socket Samson</t>
  </si>
  <si>
    <t>63*50 Socket Samson</t>
  </si>
  <si>
    <t>90*40 Socket Samson</t>
  </si>
  <si>
    <t>90*50 Socket Samson</t>
  </si>
  <si>
    <t>90*63 Socket Samson</t>
  </si>
  <si>
    <t>110*50 Socket Samson</t>
  </si>
  <si>
    <t>110*63 Socket Samson</t>
  </si>
  <si>
    <t>110*90 Socket Samson</t>
  </si>
  <si>
    <t>25*20 Tee Samson</t>
  </si>
  <si>
    <t>32*20 Tee Samson</t>
  </si>
  <si>
    <t>32*25 Tee Samson</t>
  </si>
  <si>
    <t>40*20 Tee Samson</t>
  </si>
  <si>
    <t>40*25 Tee Samson</t>
  </si>
  <si>
    <t>40*32 Tee Samson</t>
  </si>
  <si>
    <t>50*20 Tee Samson</t>
  </si>
  <si>
    <t>50*25 Tee Samson</t>
  </si>
  <si>
    <t>50*32 Tee Samson</t>
  </si>
  <si>
    <t>50*40 Tee Samson</t>
  </si>
  <si>
    <t>63*20 Tee Samson</t>
  </si>
  <si>
    <t>63*25 Tee Samson</t>
  </si>
  <si>
    <t>63*32 Tee Samson</t>
  </si>
  <si>
    <t>63*40 Tee Samson</t>
  </si>
  <si>
    <t>63*50 Tee Samson</t>
  </si>
  <si>
    <t>90*40 Tee Samson</t>
  </si>
  <si>
    <t>90*50 Tee Samson</t>
  </si>
  <si>
    <t>90*63 Tee Samson</t>
  </si>
  <si>
    <t>110*50 Tee Samson</t>
  </si>
  <si>
    <t>110*63 Tee Samson</t>
  </si>
  <si>
    <t>110*90 Tee Samson</t>
  </si>
  <si>
    <t>F-Lbow 20mm Samson</t>
  </si>
  <si>
    <t>F-Tee 20mm Samson</t>
  </si>
  <si>
    <t>F-Lbow 20mm Samson Br</t>
  </si>
  <si>
    <t>F-Tee 20mm Samson Br</t>
  </si>
  <si>
    <t>F-Socket 20mm Samson Br</t>
  </si>
  <si>
    <t>T-Incap 20mm Samson</t>
  </si>
  <si>
    <t>G3153</t>
  </si>
  <si>
    <t>Down Pipe Samson</t>
  </si>
  <si>
    <t>Down Pipe Slon</t>
  </si>
  <si>
    <t>G5003</t>
  </si>
  <si>
    <t>S0022</t>
  </si>
  <si>
    <t>Socket 20mm Agro</t>
  </si>
  <si>
    <t>Socket 25mm Agro</t>
  </si>
  <si>
    <t>Socket 32mm Agro</t>
  </si>
  <si>
    <t>Socket 40mm Agro</t>
  </si>
  <si>
    <t>Socket 50mm Agro</t>
  </si>
  <si>
    <t>Socket 63mm Agro</t>
  </si>
  <si>
    <t>Socket 110mm Agro</t>
  </si>
  <si>
    <t>V-Socket 20mm Agro</t>
  </si>
  <si>
    <t>V-Socket 25mm Agro</t>
  </si>
  <si>
    <t>V-Socket 32mm Agro</t>
  </si>
  <si>
    <t>V-Socket 40mm Agro</t>
  </si>
  <si>
    <t>V-Socket 50mm Agro</t>
  </si>
  <si>
    <t>V-Socket 63mm Agro</t>
  </si>
  <si>
    <t>F-Socket 20mm Agro</t>
  </si>
  <si>
    <t>F-Socket 25mm Agro</t>
  </si>
  <si>
    <t>F-Socket 32mm Agro</t>
  </si>
  <si>
    <t>F-Socket 40mm Agro</t>
  </si>
  <si>
    <t>F-Socket 50mm Agro</t>
  </si>
  <si>
    <t>F-Socket 63mm Agro</t>
  </si>
  <si>
    <t>Lbow 20mm Agro</t>
  </si>
  <si>
    <t>Lbow 25mm Agro</t>
  </si>
  <si>
    <t>Lbow 32mm Agro</t>
  </si>
  <si>
    <t>Lbow 40mm Agro</t>
  </si>
  <si>
    <t>Lbow 50mm Agro</t>
  </si>
  <si>
    <t>Lbow 63mm Agro</t>
  </si>
  <si>
    <t>Lbow 110mm Agro</t>
  </si>
  <si>
    <t>Tee 20mm Agro</t>
  </si>
  <si>
    <t>Tee 25mm Agro</t>
  </si>
  <si>
    <t>Tee 32mm Agro</t>
  </si>
  <si>
    <t>Tee 40mm Agro</t>
  </si>
  <si>
    <t>Tee 50mm Agro</t>
  </si>
  <si>
    <t>Tee 63mm Agro</t>
  </si>
  <si>
    <t>Tee 110mm Agro</t>
  </si>
  <si>
    <t>Bend 20mm Agro</t>
  </si>
  <si>
    <t>Bend 25mm Agro</t>
  </si>
  <si>
    <t>Bend 32mm Agro</t>
  </si>
  <si>
    <t>Bend 40mm Agro</t>
  </si>
  <si>
    <t>Bend 50mm Agro</t>
  </si>
  <si>
    <t>Bend 63mm Agro</t>
  </si>
  <si>
    <t>Bend 110mm Agro</t>
  </si>
  <si>
    <t>Incap 20mm Agro</t>
  </si>
  <si>
    <t>Incap 25mm Agro</t>
  </si>
  <si>
    <t>Incap 32mm Agro</t>
  </si>
  <si>
    <t>Incap 40mm Agro</t>
  </si>
  <si>
    <t>Incap 50mm Agro</t>
  </si>
  <si>
    <t>Incap 63mm Agro</t>
  </si>
  <si>
    <t>Incap 110mm Agro</t>
  </si>
  <si>
    <t>Clip 20mm Agro</t>
  </si>
  <si>
    <t>Clip 25mm Agro</t>
  </si>
  <si>
    <t>Clip 32mm Agro</t>
  </si>
  <si>
    <t>45 lbow 20mm Agro</t>
  </si>
  <si>
    <t>45 lbow 25mm Agro</t>
  </si>
  <si>
    <t>45 lbow 32mm Agro</t>
  </si>
  <si>
    <t>45 lbow 40mm Agro</t>
  </si>
  <si>
    <t>45 lbow 50mm Agro</t>
  </si>
  <si>
    <t>45 lbow 63mm Agro</t>
  </si>
  <si>
    <t>45 lbow 110mm Agro</t>
  </si>
  <si>
    <t>45 Door lbow 40mm Agro</t>
  </si>
  <si>
    <t>45 Door lbow 50mm Agro</t>
  </si>
  <si>
    <t>45 Door lbow 63mm Agro</t>
  </si>
  <si>
    <t>45 Door lbow 110mm Agro</t>
  </si>
  <si>
    <t>Door Lbow 40mm Agro</t>
  </si>
  <si>
    <t>Door Lbow 50mm Agro</t>
  </si>
  <si>
    <t>Door Lbow 63mm Agro</t>
  </si>
  <si>
    <t>Door Lbow 110mm Agro</t>
  </si>
  <si>
    <t>Y Juntion 40mm Agro</t>
  </si>
  <si>
    <t>Y Juntion 50mm Agro</t>
  </si>
  <si>
    <t>Y Juntion 63mm Agro</t>
  </si>
  <si>
    <t>Y Juntion 110mm Agro</t>
  </si>
  <si>
    <t>Door Y Juntion 40mm Agro</t>
  </si>
  <si>
    <t>Door Y Juntion 50mm Agro</t>
  </si>
  <si>
    <t>Door Y Juntion 63mm Agro</t>
  </si>
  <si>
    <t>Door Y Juntion 110mm Agro</t>
  </si>
  <si>
    <t>Swept Tee 40mm Agro</t>
  </si>
  <si>
    <t>Swept Tee 50mm Agro</t>
  </si>
  <si>
    <t>Swept Tee 63mm Agro</t>
  </si>
  <si>
    <t>Swept Tee 90mm Agro</t>
  </si>
  <si>
    <t>Swept Door Tee 40mm Agro</t>
  </si>
  <si>
    <t>Swept Door Tee 50mm Agro</t>
  </si>
  <si>
    <t>Swept Door Tee 63mm Agro</t>
  </si>
  <si>
    <t>Swept Door Tee 110mm Agro</t>
  </si>
  <si>
    <t>25*20 Socket Agro</t>
  </si>
  <si>
    <t>32*20 Socket Agro</t>
  </si>
  <si>
    <t>32*25 Socket Agro</t>
  </si>
  <si>
    <t>40*20 Socket Agro</t>
  </si>
  <si>
    <t>40*25 Socket Agro</t>
  </si>
  <si>
    <t>40*32 Socket Agro</t>
  </si>
  <si>
    <t>50*20 Socket Agro</t>
  </si>
  <si>
    <t>50*25 Socket Agro</t>
  </si>
  <si>
    <t>50*32 Socket Agro</t>
  </si>
  <si>
    <t>50*40 Socket Agro</t>
  </si>
  <si>
    <t>63*20 Socket Agro</t>
  </si>
  <si>
    <t>63*25 Socket Agro</t>
  </si>
  <si>
    <t>63*32 Socket Agro</t>
  </si>
  <si>
    <t>63*40 Socket Agro</t>
  </si>
  <si>
    <t>63*50 Socket Agro</t>
  </si>
  <si>
    <t>90*40 Socket Agro</t>
  </si>
  <si>
    <t>90*50 Socket Agro</t>
  </si>
  <si>
    <t>90*63 Socket Agro</t>
  </si>
  <si>
    <t>110*50 Socket Agro</t>
  </si>
  <si>
    <t>110*63 Socket Agro</t>
  </si>
  <si>
    <t>110*90 Socket Agro</t>
  </si>
  <si>
    <t>25*20 Tee Agro</t>
  </si>
  <si>
    <t>32*20 Tee Agro</t>
  </si>
  <si>
    <t>32*25 Tee Agro</t>
  </si>
  <si>
    <t>40*20 Tee Agro</t>
  </si>
  <si>
    <t>40*25 Tee Agro</t>
  </si>
  <si>
    <t>40*32 Tee Agro</t>
  </si>
  <si>
    <t>50*20 Tee Agro</t>
  </si>
  <si>
    <t>50*25 Tee Agro</t>
  </si>
  <si>
    <t>50*32 Tee Agro</t>
  </si>
  <si>
    <t>50*40 Tee Agro</t>
  </si>
  <si>
    <t>63*20 Tee Agro</t>
  </si>
  <si>
    <t>63*25 Tee Agro</t>
  </si>
  <si>
    <t>63*32 Tee Agro</t>
  </si>
  <si>
    <t>63*40 Tee Agro</t>
  </si>
  <si>
    <t>63*50 Tee Agro</t>
  </si>
  <si>
    <t>90*40 Tee Agro</t>
  </si>
  <si>
    <t>90*50 Tee Agro</t>
  </si>
  <si>
    <t>90*63 Tee Agro</t>
  </si>
  <si>
    <t>110*50 Tee Agro</t>
  </si>
  <si>
    <t>110*63 Tee Agro</t>
  </si>
  <si>
    <t>110*90 Tee Agro</t>
  </si>
  <si>
    <t>25*20 Redus Lbow Agro</t>
  </si>
  <si>
    <t>25*20 Redus Tee Agro</t>
  </si>
  <si>
    <t>25*20 Redus F-Lbow Br Agro</t>
  </si>
  <si>
    <t>25*20 Redus F-Tee Br Agro</t>
  </si>
  <si>
    <t>F-Lbow 20mm Agro</t>
  </si>
  <si>
    <t>F-Tee 20mm Agro</t>
  </si>
  <si>
    <t>F-Lbow 20mm Agro Br</t>
  </si>
  <si>
    <t>F-Tee 20mm Agro Br</t>
  </si>
  <si>
    <t>F-Socket 20mm Agro Br</t>
  </si>
  <si>
    <t>T-Incap 20mm Agro</t>
  </si>
  <si>
    <t>G4160</t>
  </si>
  <si>
    <t>Down pipe Lbow Agro</t>
  </si>
  <si>
    <t>Down Pipe Tee Agro</t>
  </si>
  <si>
    <t>Down Pipe Socket Agro</t>
  </si>
  <si>
    <t>Down pipe Lbow Slon</t>
  </si>
  <si>
    <t>Down Pipe Tee Slon</t>
  </si>
  <si>
    <t>Down Pipe Socket Slon</t>
  </si>
  <si>
    <t xml:space="preserve"> CODE</t>
  </si>
  <si>
    <t>NAME</t>
  </si>
  <si>
    <t>Main Category</t>
  </si>
  <si>
    <t xml:space="preserve">Building &amp; Construction </t>
  </si>
  <si>
    <t>Paint</t>
  </si>
  <si>
    <t>Wood Care</t>
  </si>
  <si>
    <t>Steel</t>
  </si>
  <si>
    <t xml:space="preserve">Electrical </t>
  </si>
  <si>
    <t>Tool</t>
  </si>
  <si>
    <t>Bathroom Appliance</t>
  </si>
  <si>
    <t xml:space="preserve">Plumbing 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</si>
  <si>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</si>
  <si>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</si>
  <si>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</si>
  <si>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</si>
  <si>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</si>
  <si>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</si>
  <si>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</si>
  <si>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</si>
  <si>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Sub Category</t>
  </si>
  <si>
    <t>G2000</t>
  </si>
  <si>
    <t>Sand</t>
  </si>
  <si>
    <t>Gadol</t>
  </si>
  <si>
    <t>Block Gal</t>
  </si>
  <si>
    <t>Soil</t>
  </si>
  <si>
    <t>Cementhi</t>
  </si>
  <si>
    <t>Rings</t>
  </si>
  <si>
    <t>Emulsion</t>
  </si>
  <si>
    <t>Weather Guard</t>
  </si>
  <si>
    <t>Floor Paint</t>
  </si>
  <si>
    <t>Aunticorrosive</t>
  </si>
  <si>
    <t>Oil Primer</t>
  </si>
  <si>
    <t>Lacquer</t>
  </si>
  <si>
    <t>3 in 1</t>
  </si>
  <si>
    <t xml:space="preserve">Accessories </t>
  </si>
  <si>
    <t>Poti</t>
  </si>
  <si>
    <t>Varnish</t>
  </si>
  <si>
    <t>Tinner</t>
  </si>
  <si>
    <t xml:space="preserve">Turpentine </t>
  </si>
  <si>
    <t xml:space="preserve">Wood Preservatives </t>
  </si>
  <si>
    <t>Wood Pati</t>
  </si>
  <si>
    <t xml:space="preserve">NC Sanding Sealer </t>
  </si>
  <si>
    <t xml:space="preserve">Tile Fittings </t>
  </si>
  <si>
    <t>Coil Iron Wire</t>
  </si>
  <si>
    <t>Sirap</t>
  </si>
  <si>
    <t xml:space="preserve">Lighting </t>
  </si>
  <si>
    <t>Cable</t>
  </si>
  <si>
    <t>Switch Box &amp; Juntion Box</t>
  </si>
  <si>
    <t>Conduits</t>
  </si>
  <si>
    <t>Hand Tool</t>
  </si>
  <si>
    <t>Measuring Tool</t>
  </si>
  <si>
    <t xml:space="preserve">Power Tool Accessories </t>
  </si>
  <si>
    <t>Tap</t>
  </si>
  <si>
    <t>Valves</t>
  </si>
  <si>
    <t>Hose Conections</t>
  </si>
  <si>
    <t>Uni Trap</t>
  </si>
  <si>
    <t>Showers</t>
  </si>
  <si>
    <t xml:space="preserve">Fitting </t>
  </si>
  <si>
    <t>Pipes</t>
  </si>
  <si>
    <t>G2042</t>
  </si>
  <si>
    <t>G2043</t>
  </si>
  <si>
    <t>G2044</t>
  </si>
  <si>
    <t>G2045</t>
  </si>
  <si>
    <t>G2046</t>
  </si>
  <si>
    <t>G2047</t>
  </si>
  <si>
    <t>G2048</t>
  </si>
  <si>
    <t>G2049</t>
  </si>
  <si>
    <t>G2050</t>
  </si>
  <si>
    <t>G2051</t>
  </si>
  <si>
    <t>G2052</t>
  </si>
  <si>
    <t>G2053</t>
  </si>
  <si>
    <t>G2054</t>
  </si>
  <si>
    <t>G2055</t>
  </si>
  <si>
    <t>Item type</t>
  </si>
  <si>
    <t/>
  </si>
  <si>
    <t>River</t>
  </si>
  <si>
    <t>Wash</t>
  </si>
  <si>
    <t>Podi</t>
  </si>
  <si>
    <t>Loku</t>
  </si>
  <si>
    <t>Kalawan</t>
  </si>
  <si>
    <t>Keli</t>
  </si>
  <si>
    <t>Hoda</t>
  </si>
  <si>
    <t>Sanstha</t>
  </si>
  <si>
    <t>Holes</t>
  </si>
  <si>
    <t>Brilliant White</t>
  </si>
  <si>
    <t>Colours</t>
  </si>
  <si>
    <t>Brush</t>
  </si>
  <si>
    <t>Rollar</t>
  </si>
  <si>
    <t>Rollar Tary</t>
  </si>
  <si>
    <t>White Man</t>
  </si>
  <si>
    <t>Madushika</t>
  </si>
  <si>
    <t>SF</t>
  </si>
  <si>
    <t>Clear</t>
  </si>
  <si>
    <t>250ml</t>
  </si>
  <si>
    <t>500ml</t>
  </si>
  <si>
    <t>750ml</t>
  </si>
  <si>
    <t>1l</t>
  </si>
  <si>
    <t>2l</t>
  </si>
  <si>
    <t>4l</t>
  </si>
  <si>
    <t>Groud ( Polimer )</t>
  </si>
  <si>
    <t>Tile Adhesive</t>
  </si>
  <si>
    <t>Tile Beding</t>
  </si>
  <si>
    <t xml:space="preserve">RS </t>
  </si>
  <si>
    <t>LED Bulb</t>
  </si>
  <si>
    <t xml:space="preserve">LED Ceviling Lights </t>
  </si>
  <si>
    <t>LED Tube Lights</t>
  </si>
  <si>
    <t>Non LED</t>
  </si>
  <si>
    <t>TT</t>
  </si>
  <si>
    <t>2 Core</t>
  </si>
  <si>
    <t>3 Core</t>
  </si>
  <si>
    <t xml:space="preserve">Main </t>
  </si>
  <si>
    <t>Earth</t>
  </si>
  <si>
    <t>Switch</t>
  </si>
  <si>
    <t>Breaker</t>
  </si>
  <si>
    <t>Trailing Socket</t>
  </si>
  <si>
    <t>Holder</t>
  </si>
  <si>
    <t>Connector Bar</t>
  </si>
  <si>
    <t xml:space="preserve">Multi Socket </t>
  </si>
  <si>
    <t>Fuse</t>
  </si>
  <si>
    <t>Distribution Box</t>
  </si>
  <si>
    <t>Insulation Tape</t>
  </si>
  <si>
    <t>Singal</t>
  </si>
  <si>
    <t>Twin</t>
  </si>
  <si>
    <t>3 Way</t>
  </si>
  <si>
    <t xml:space="preserve">Universal </t>
  </si>
  <si>
    <t>Round Junction Box</t>
  </si>
  <si>
    <t>Junction Box</t>
  </si>
  <si>
    <t>Pipe</t>
  </si>
  <si>
    <t>Fitting</t>
  </si>
  <si>
    <t>Try Square  12"</t>
  </si>
  <si>
    <t>Mason Trowel</t>
  </si>
  <si>
    <t>Revert Gun</t>
  </si>
  <si>
    <t>Plastering Trowel</t>
  </si>
  <si>
    <t>Spirit Level</t>
  </si>
  <si>
    <t>Scraper</t>
  </si>
  <si>
    <t>Hand Saw Frame 12"</t>
  </si>
  <si>
    <t>Screw Driver Flat</t>
  </si>
  <si>
    <t>Screw Driver Star</t>
  </si>
  <si>
    <t xml:space="preserve">Adjustable Wrench </t>
  </si>
  <si>
    <t>Hammer</t>
  </si>
  <si>
    <t>Steel Shovel</t>
  </si>
  <si>
    <t>Chisel</t>
  </si>
  <si>
    <t>Combination Spanner Set - 14 Pcs</t>
  </si>
  <si>
    <t>Piler</t>
  </si>
  <si>
    <t>Testers</t>
  </si>
  <si>
    <t>Hand Saw</t>
  </si>
  <si>
    <t>Steel Tape</t>
  </si>
  <si>
    <t>Water Level (Clear Hose)</t>
  </si>
  <si>
    <t>Slim Metal Cutter</t>
  </si>
  <si>
    <t>Flap Disc</t>
  </si>
  <si>
    <t>Velcro Disc</t>
  </si>
  <si>
    <t>Velcro Pad</t>
  </si>
  <si>
    <t>Grinder Disc</t>
  </si>
  <si>
    <t>Cup Brush</t>
  </si>
  <si>
    <t>Bar Cutter Disc</t>
  </si>
  <si>
    <t>G3090</t>
  </si>
  <si>
    <t>Wood Cutting Disc</t>
  </si>
  <si>
    <t>G3091</t>
  </si>
  <si>
    <t>Grill Bit</t>
  </si>
  <si>
    <t>G3092</t>
  </si>
  <si>
    <t>Hilti Grill Bit</t>
  </si>
  <si>
    <t>Diamond Disc</t>
  </si>
  <si>
    <t>Trubo Disc</t>
  </si>
  <si>
    <t>Seamless Daimond Disc</t>
  </si>
  <si>
    <t>Saw Blade</t>
  </si>
  <si>
    <t>Bib</t>
  </si>
  <si>
    <t>Hose Bib</t>
  </si>
  <si>
    <t>Sink Tap</t>
  </si>
  <si>
    <t>Basin Tap</t>
  </si>
  <si>
    <t>Angle Valve</t>
  </si>
  <si>
    <t>Stop Valve ( 1/2" )</t>
  </si>
  <si>
    <t>Consealed Valve (1/2")</t>
  </si>
  <si>
    <t>Solution Tap</t>
  </si>
  <si>
    <t>Normal</t>
  </si>
  <si>
    <t>High Pressure</t>
  </si>
  <si>
    <t xml:space="preserve">Titanium </t>
  </si>
  <si>
    <t>Hot Water</t>
  </si>
  <si>
    <t xml:space="preserve">1.5" &amp; 1.25" </t>
  </si>
  <si>
    <t>4"</t>
  </si>
  <si>
    <t xml:space="preserve">Hand </t>
  </si>
  <si>
    <t>Bidet</t>
  </si>
  <si>
    <t>JET Shower</t>
  </si>
  <si>
    <t>Sandwich Nicle Shower</t>
  </si>
  <si>
    <t>Sink West</t>
  </si>
  <si>
    <t>Gally Cover</t>
  </si>
  <si>
    <t>Flush Button Inter Valve</t>
  </si>
  <si>
    <t>Side Button Inter Valve</t>
  </si>
  <si>
    <t>C.P cup</t>
  </si>
  <si>
    <t>Cup</t>
  </si>
  <si>
    <t>Towel Bar</t>
  </si>
  <si>
    <t>Soap Dise</t>
  </si>
  <si>
    <t>Slow Down Seat Cover</t>
  </si>
  <si>
    <t>Comed Nail</t>
  </si>
  <si>
    <t>Basing Nail</t>
  </si>
  <si>
    <t>Bidet Head</t>
  </si>
  <si>
    <t>Non Type ( Tube Weal )</t>
  </si>
  <si>
    <t>Pressure</t>
  </si>
  <si>
    <t>Socket</t>
  </si>
  <si>
    <t>Valve Socket</t>
  </si>
  <si>
    <t>Faucet Socket</t>
  </si>
  <si>
    <t>Elbow</t>
  </si>
  <si>
    <t>Tee</t>
  </si>
  <si>
    <t>Bend</t>
  </si>
  <si>
    <t>Saddle (Clip)</t>
  </si>
  <si>
    <t>45 Elbow</t>
  </si>
  <si>
    <t>45 Door Elbow</t>
  </si>
  <si>
    <t>90 Door Elbow</t>
  </si>
  <si>
    <t>Single Y</t>
  </si>
  <si>
    <t>Single Door Y</t>
  </si>
  <si>
    <t>Swept Tee</t>
  </si>
  <si>
    <t>Swept Door Tee</t>
  </si>
  <si>
    <t>End Cap</t>
  </si>
  <si>
    <t>Reducing Socket</t>
  </si>
  <si>
    <t>Reducing Tee</t>
  </si>
  <si>
    <t>Reducing Faucet Elbow</t>
  </si>
  <si>
    <t>Reducing Faucet Tee</t>
  </si>
  <si>
    <t>G3148</t>
  </si>
  <si>
    <t>Reducing  Elbow</t>
  </si>
  <si>
    <t>G3149</t>
  </si>
  <si>
    <t>Reducing  Tee</t>
  </si>
  <si>
    <t>Faucet Lbow</t>
  </si>
  <si>
    <t>Faucet Tee</t>
  </si>
  <si>
    <t>Male Thd End Cap</t>
  </si>
  <si>
    <t>Down Pipes</t>
  </si>
  <si>
    <t>G3154</t>
  </si>
  <si>
    <t>G3155</t>
  </si>
  <si>
    <t>G3156</t>
  </si>
  <si>
    <t>G3157</t>
  </si>
  <si>
    <t>G3158</t>
  </si>
  <si>
    <t>G3159</t>
  </si>
  <si>
    <t>G3160</t>
  </si>
  <si>
    <t>G3161</t>
  </si>
  <si>
    <t>G3162</t>
  </si>
  <si>
    <t>G3163</t>
  </si>
  <si>
    <t>G3164</t>
  </si>
  <si>
    <t>G3165</t>
  </si>
  <si>
    <t>G3166</t>
  </si>
  <si>
    <t>G3167</t>
  </si>
  <si>
    <t>G3168</t>
  </si>
  <si>
    <t>G3169</t>
  </si>
  <si>
    <t>G3170</t>
  </si>
  <si>
    <t>G3171</t>
  </si>
  <si>
    <t>G3172</t>
  </si>
  <si>
    <t>G3173</t>
  </si>
  <si>
    <t>G3174</t>
  </si>
  <si>
    <t>G3175</t>
  </si>
  <si>
    <t>G3176</t>
  </si>
  <si>
    <t>G3177</t>
  </si>
  <si>
    <t>G3178</t>
  </si>
  <si>
    <t>G3179</t>
  </si>
  <si>
    <t>G3180</t>
  </si>
  <si>
    <t>G3181</t>
  </si>
  <si>
    <t>G3182</t>
  </si>
  <si>
    <t>G3183</t>
  </si>
  <si>
    <t>G3184</t>
  </si>
  <si>
    <t>G3185</t>
  </si>
  <si>
    <t>G3186</t>
  </si>
  <si>
    <t>G3187</t>
  </si>
  <si>
    <t>G3188</t>
  </si>
  <si>
    <t>G3189</t>
  </si>
  <si>
    <t>G3190</t>
  </si>
  <si>
    <t>G3191</t>
  </si>
  <si>
    <t>G3192</t>
  </si>
  <si>
    <t>G3193</t>
  </si>
  <si>
    <t>G3194</t>
  </si>
  <si>
    <t>G3195</t>
  </si>
  <si>
    <t>G3196</t>
  </si>
  <si>
    <t>G3197</t>
  </si>
  <si>
    <t>G3198</t>
  </si>
  <si>
    <t>G3199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</si>
  <si>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</si>
  <si>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</si>
  <si>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</si>
  <si>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</si>
  <si>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</si>
  <si>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</si>
  <si>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</si>
  <si>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</si>
  <si>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</si>
  <si>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</si>
  <si>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</si>
  <si>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</si>
  <si>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</si>
  <si>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</si>
  <si>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</si>
  <si>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</si>
  <si>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</si>
  <si>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</si>
  <si>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</si>
  <si>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Item sub type</t>
  </si>
  <si>
    <t>Smooth</t>
  </si>
  <si>
    <t>Roh</t>
  </si>
  <si>
    <t>Medium</t>
  </si>
  <si>
    <t>4*2</t>
  </si>
  <si>
    <t>3*2</t>
  </si>
  <si>
    <t>Red</t>
  </si>
  <si>
    <t xml:space="preserve">Black </t>
  </si>
  <si>
    <t>Brown</t>
  </si>
  <si>
    <t>Matt Black</t>
  </si>
  <si>
    <t>1L</t>
  </si>
  <si>
    <t>4L</t>
  </si>
  <si>
    <t>10L</t>
  </si>
  <si>
    <t>20L</t>
  </si>
  <si>
    <t>100ml</t>
  </si>
  <si>
    <t>50ml</t>
  </si>
  <si>
    <t>G4019</t>
  </si>
  <si>
    <t xml:space="preserve">Water  proofing </t>
  </si>
  <si>
    <t>Napco</t>
  </si>
  <si>
    <t>10mm</t>
  </si>
  <si>
    <t>12mm</t>
  </si>
  <si>
    <t>16mm</t>
  </si>
  <si>
    <t>8mm</t>
  </si>
  <si>
    <t>5W</t>
  </si>
  <si>
    <t>7W</t>
  </si>
  <si>
    <t>9W</t>
  </si>
  <si>
    <t>12W</t>
  </si>
  <si>
    <t>15W</t>
  </si>
  <si>
    <t>18W</t>
  </si>
  <si>
    <t>60W</t>
  </si>
  <si>
    <t>100W</t>
  </si>
  <si>
    <t>50m</t>
  </si>
  <si>
    <t>100m</t>
  </si>
  <si>
    <t>1 Gang 1 Way</t>
  </si>
  <si>
    <t>2 Gang 1 Way</t>
  </si>
  <si>
    <t>3 Gang 1 Way</t>
  </si>
  <si>
    <t>4 Gang 1 Way</t>
  </si>
  <si>
    <t>5 Gang 1 Way</t>
  </si>
  <si>
    <t>Bell Switch</t>
  </si>
  <si>
    <t>13 A Pl Top</t>
  </si>
  <si>
    <t>13A Pl Base</t>
  </si>
  <si>
    <t>10 A One Pole</t>
  </si>
  <si>
    <t>16 A One Pole</t>
  </si>
  <si>
    <t>20 A One Pole</t>
  </si>
  <si>
    <t>6 A One Pole</t>
  </si>
  <si>
    <t>RCD 2 Pole 40A</t>
  </si>
  <si>
    <t>Isolator 2 Pole 40A</t>
  </si>
  <si>
    <t>3m</t>
  </si>
  <si>
    <t>5m</t>
  </si>
  <si>
    <t>Angle Batten</t>
  </si>
  <si>
    <t>Straight Batten</t>
  </si>
  <si>
    <t xml:space="preserve">Pendent </t>
  </si>
  <si>
    <t>Duble Holder</t>
  </si>
  <si>
    <t>Tik Tok</t>
  </si>
  <si>
    <t>Celing Rose</t>
  </si>
  <si>
    <t>15A Pl Top</t>
  </si>
  <si>
    <t>5A Pl Top</t>
  </si>
  <si>
    <t>Multi Pl Base</t>
  </si>
  <si>
    <t>Adeptar</t>
  </si>
  <si>
    <t>Pin Type to screw Type Adepter</t>
  </si>
  <si>
    <t>screw Type to Pin Type Adepter</t>
  </si>
  <si>
    <t>15A</t>
  </si>
  <si>
    <t>5A</t>
  </si>
  <si>
    <t>Squar Pin</t>
  </si>
  <si>
    <t>Round Pin</t>
  </si>
  <si>
    <t>10 Way</t>
  </si>
  <si>
    <t>14 Way</t>
  </si>
  <si>
    <t>18 Way</t>
  </si>
  <si>
    <t>500</t>
  </si>
  <si>
    <t>700</t>
  </si>
  <si>
    <t>1000</t>
  </si>
  <si>
    <t>Yellow</t>
  </si>
  <si>
    <t>Green</t>
  </si>
  <si>
    <t>4 Way</t>
  </si>
  <si>
    <t>G4082</t>
  </si>
  <si>
    <t>1/2 "</t>
  </si>
  <si>
    <t xml:space="preserve">3/4 " </t>
  </si>
  <si>
    <t xml:space="preserve">1" </t>
  </si>
  <si>
    <t>G4086</t>
  </si>
  <si>
    <t>Clip</t>
  </si>
  <si>
    <t>Rubber Grib</t>
  </si>
  <si>
    <t>Wood Grib</t>
  </si>
  <si>
    <t>12"</t>
  </si>
  <si>
    <t>24"</t>
  </si>
  <si>
    <t>2"</t>
  </si>
  <si>
    <t>3"</t>
  </si>
  <si>
    <t>5"</t>
  </si>
  <si>
    <t>10"</t>
  </si>
  <si>
    <t>6"</t>
  </si>
  <si>
    <t xml:space="preserve">Claw </t>
  </si>
  <si>
    <t xml:space="preserve">Rubber </t>
  </si>
  <si>
    <t>Flat Head</t>
  </si>
  <si>
    <t>Pointed Head</t>
  </si>
  <si>
    <t>Combination</t>
  </si>
  <si>
    <t>Insulator Long Nose</t>
  </si>
  <si>
    <t>Cutting</t>
  </si>
  <si>
    <t>Small</t>
  </si>
  <si>
    <t>Large</t>
  </si>
  <si>
    <t>18"</t>
  </si>
  <si>
    <t>20"</t>
  </si>
  <si>
    <t>7.5m</t>
  </si>
  <si>
    <t>4.5"</t>
  </si>
  <si>
    <t>14"</t>
  </si>
  <si>
    <t>7"</t>
  </si>
  <si>
    <t>1/8"</t>
  </si>
  <si>
    <t>5/32"</t>
  </si>
  <si>
    <t>3/16"</t>
  </si>
  <si>
    <t>1/4"</t>
  </si>
  <si>
    <t>1/2"</t>
  </si>
  <si>
    <t>5/16"</t>
  </si>
  <si>
    <t>3/8"</t>
  </si>
  <si>
    <t>White</t>
  </si>
  <si>
    <t>Nical</t>
  </si>
  <si>
    <t>PVC</t>
  </si>
  <si>
    <t>1Ft</t>
  </si>
  <si>
    <t>1.5Ft</t>
  </si>
  <si>
    <t>2Ft</t>
  </si>
  <si>
    <t>3Ft</t>
  </si>
  <si>
    <t>5Ft</t>
  </si>
  <si>
    <t>Orange Grib</t>
  </si>
  <si>
    <t>Blue Grib</t>
  </si>
  <si>
    <t>Gray Colour</t>
  </si>
  <si>
    <t>Colour</t>
  </si>
  <si>
    <t>Plastic</t>
  </si>
  <si>
    <t>Cermic</t>
  </si>
  <si>
    <t>Nicle</t>
  </si>
  <si>
    <t>1.5"</t>
  </si>
  <si>
    <t>1.1/4"</t>
  </si>
  <si>
    <t>3/4" * 1/2"</t>
  </si>
  <si>
    <t>1" * 1/2"</t>
  </si>
  <si>
    <t>1" * 3/4"</t>
  </si>
  <si>
    <t>1.25" * 1/2"</t>
  </si>
  <si>
    <t>1.25" * 3/4"</t>
  </si>
  <si>
    <t>1.25" * 1"</t>
  </si>
  <si>
    <t>1.5" * 1/2"</t>
  </si>
  <si>
    <t>1.5" * 3/4"</t>
  </si>
  <si>
    <t>1.5" * 1"</t>
  </si>
  <si>
    <t>1.5" * 1.25"</t>
  </si>
  <si>
    <t>2" * 1/2"</t>
  </si>
  <si>
    <t>2" * 3/4"</t>
  </si>
  <si>
    <t>2" * 1"</t>
  </si>
  <si>
    <t>2" * 1.25"</t>
  </si>
  <si>
    <t>2" * 1.5"</t>
  </si>
  <si>
    <t>3" * 1.25"</t>
  </si>
  <si>
    <t>3" * 1.5"</t>
  </si>
  <si>
    <t>3" * 2"</t>
  </si>
  <si>
    <t>4" * 1.5"</t>
  </si>
  <si>
    <t>4" * 2"</t>
  </si>
  <si>
    <t>4" * 3"</t>
  </si>
  <si>
    <t>G4161</t>
  </si>
  <si>
    <t>G4162</t>
  </si>
  <si>
    <t>G4163</t>
  </si>
  <si>
    <t>G4164</t>
  </si>
  <si>
    <t>G4165</t>
  </si>
  <si>
    <t>G4166</t>
  </si>
  <si>
    <t>G4167</t>
  </si>
  <si>
    <t>G4168</t>
  </si>
  <si>
    <t>G4169</t>
  </si>
  <si>
    <t>G4170</t>
  </si>
  <si>
    <t>G4171</t>
  </si>
  <si>
    <t>G4172</t>
  </si>
  <si>
    <t>G4173</t>
  </si>
  <si>
    <t>G4174</t>
  </si>
  <si>
    <t>G4175</t>
  </si>
  <si>
    <t>G4176</t>
  </si>
  <si>
    <t>G4177</t>
  </si>
  <si>
    <t>G4178</t>
  </si>
  <si>
    <t>G4179</t>
  </si>
  <si>
    <t>G4180</t>
  </si>
  <si>
    <t>G4181</t>
  </si>
  <si>
    <t>G4182</t>
  </si>
  <si>
    <t>G4183</t>
  </si>
  <si>
    <t>G4184</t>
  </si>
  <si>
    <t>G4185</t>
  </si>
  <si>
    <t>G4186</t>
  </si>
  <si>
    <t>G4187</t>
  </si>
  <si>
    <t>G4188</t>
  </si>
  <si>
    <t>G4189</t>
  </si>
  <si>
    <t>G4190</t>
  </si>
  <si>
    <t>G4191</t>
  </si>
  <si>
    <t>G4192</t>
  </si>
  <si>
    <t>G4193</t>
  </si>
  <si>
    <t>G4194</t>
  </si>
  <si>
    <t>G4195</t>
  </si>
  <si>
    <t>G4196</t>
  </si>
  <si>
    <t>G4197</t>
  </si>
  <si>
    <t>G4198</t>
  </si>
  <si>
    <t>G4199</t>
  </si>
  <si>
    <t>G4200</t>
  </si>
  <si>
    <t>G4201</t>
  </si>
  <si>
    <t>G4202</t>
  </si>
  <si>
    <t>G4203</t>
  </si>
  <si>
    <t>G4204</t>
  </si>
  <si>
    <t>G4205</t>
  </si>
  <si>
    <t>G4206</t>
  </si>
  <si>
    <t>G4207</t>
  </si>
  <si>
    <t>G4208</t>
  </si>
  <si>
    <t>G4209</t>
  </si>
  <si>
    <t>G4210</t>
  </si>
  <si>
    <t>G4211</t>
  </si>
  <si>
    <t>G4212</t>
  </si>
  <si>
    <t>G4213</t>
  </si>
  <si>
    <t>G4214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</si>
  <si>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</si>
  <si>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</si>
  <si>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</si>
  <si>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</si>
  <si>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</si>
  <si>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</si>
  <si>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</si>
  <si>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</si>
  <si>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</si>
  <si>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</si>
  <si>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</si>
  <si>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Brand</t>
  </si>
  <si>
    <t>Slon</t>
  </si>
  <si>
    <t>Samson</t>
  </si>
  <si>
    <t>Agro</t>
  </si>
  <si>
    <t>Multilac</t>
  </si>
  <si>
    <t>Pertex</t>
  </si>
  <si>
    <t>Kelani</t>
  </si>
  <si>
    <t>Ravi</t>
  </si>
  <si>
    <t>Duco</t>
  </si>
  <si>
    <t>Jat</t>
  </si>
  <si>
    <t>Swisstek</t>
  </si>
  <si>
    <t>RS</t>
  </si>
  <si>
    <t>Orange</t>
  </si>
  <si>
    <t>Polycrome</t>
  </si>
  <si>
    <t>Crest</t>
  </si>
  <si>
    <t>D &amp; B</t>
  </si>
  <si>
    <t>Vision</t>
  </si>
  <si>
    <t>Ujira</t>
  </si>
  <si>
    <t>Bahco</t>
  </si>
  <si>
    <t>Froget Iron</t>
  </si>
  <si>
    <t>Starex</t>
  </si>
  <si>
    <t>BMC</t>
  </si>
  <si>
    <t>K-TE</t>
  </si>
  <si>
    <t>Glorya Lanka</t>
  </si>
  <si>
    <t>Branca</t>
  </si>
  <si>
    <t>josili</t>
  </si>
  <si>
    <t>Record</t>
  </si>
  <si>
    <t>Makita</t>
  </si>
  <si>
    <t>Water Tec</t>
  </si>
  <si>
    <t>Galaxy</t>
  </si>
  <si>
    <t>Sasi</t>
  </si>
  <si>
    <t>Frince</t>
  </si>
  <si>
    <t>Reemer</t>
  </si>
  <si>
    <t xml:space="preserve">Venus </t>
  </si>
  <si>
    <t>Hi-Fi</t>
  </si>
  <si>
    <t>Amanni</t>
  </si>
  <si>
    <t>Alpine</t>
  </si>
  <si>
    <t>BuddyKing</t>
  </si>
  <si>
    <t>GIN</t>
  </si>
  <si>
    <t>Polo</t>
  </si>
  <si>
    <t>Rayida</t>
  </si>
  <si>
    <t>Wesda</t>
  </si>
  <si>
    <t>Dhell</t>
  </si>
  <si>
    <t>G5043</t>
  </si>
  <si>
    <t>G5044</t>
  </si>
  <si>
    <t>G5045</t>
  </si>
  <si>
    <t>G5046</t>
  </si>
  <si>
    <t>G5047</t>
  </si>
  <si>
    <t>G5048</t>
  </si>
  <si>
    <t>G5049</t>
  </si>
  <si>
    <t>G5050</t>
  </si>
  <si>
    <t>G5051</t>
  </si>
  <si>
    <t>G5052</t>
  </si>
  <si>
    <t>G5053</t>
  </si>
  <si>
    <t>G5054</t>
  </si>
  <si>
    <t>G5055</t>
  </si>
  <si>
    <t>G5056</t>
  </si>
  <si>
    <t>G5057</t>
  </si>
  <si>
    <t>G5058</t>
  </si>
  <si>
    <t>G5059</t>
  </si>
  <si>
    <t>G5060</t>
  </si>
  <si>
    <t>G5061</t>
  </si>
  <si>
    <t>G5062</t>
  </si>
  <si>
    <t>G5063</t>
  </si>
  <si>
    <t>G5064</t>
  </si>
  <si>
    <t>G5065</t>
  </si>
  <si>
    <t>G5066</t>
  </si>
  <si>
    <t>G5067</t>
  </si>
  <si>
    <t>G5068</t>
  </si>
  <si>
    <t>G5069</t>
  </si>
  <si>
    <t>G5070</t>
  </si>
  <si>
    <t>G5071</t>
  </si>
  <si>
    <t>G5072</t>
  </si>
  <si>
    <t>G5073</t>
  </si>
  <si>
    <t>G5074</t>
  </si>
  <si>
    <t>G5075</t>
  </si>
  <si>
    <t>G5076</t>
  </si>
  <si>
    <t>G5077</t>
  </si>
  <si>
    <t>G5078</t>
  </si>
  <si>
    <t>G5079</t>
  </si>
  <si>
    <t>G5080</t>
  </si>
  <si>
    <t>G5081</t>
  </si>
  <si>
    <t>G5082</t>
  </si>
  <si>
    <t>G5083</t>
  </si>
  <si>
    <t>Color</t>
  </si>
  <si>
    <t>500 ml</t>
  </si>
  <si>
    <t>250 ml</t>
  </si>
  <si>
    <t>1 " Cl</t>
  </si>
  <si>
    <t>2 " Cl</t>
  </si>
  <si>
    <t>1/2 " cl</t>
  </si>
  <si>
    <t>1.5  " Cl</t>
  </si>
  <si>
    <t>3 " cl</t>
  </si>
  <si>
    <t>4 " Cl</t>
  </si>
  <si>
    <t>5 " Cl</t>
  </si>
  <si>
    <t>6 " Cl</t>
  </si>
  <si>
    <t>7 "</t>
  </si>
  <si>
    <t>9 "</t>
  </si>
  <si>
    <t>Sunk</t>
  </si>
  <si>
    <t>Surface</t>
  </si>
  <si>
    <t>Alpha</t>
  </si>
  <si>
    <t>Sigma</t>
  </si>
  <si>
    <t>Pin Type</t>
  </si>
  <si>
    <t>Screw Type</t>
  </si>
  <si>
    <t>With Fuse</t>
  </si>
  <si>
    <t>1 &amp; 3/4</t>
  </si>
  <si>
    <t xml:space="preserve">1 " </t>
  </si>
  <si>
    <t>3/4"</t>
  </si>
  <si>
    <t>8"</t>
  </si>
  <si>
    <t>9"</t>
  </si>
  <si>
    <t>Magnet</t>
  </si>
  <si>
    <t xml:space="preserve">Wood Handle </t>
  </si>
  <si>
    <t>Rubber Handle</t>
  </si>
  <si>
    <t>P60</t>
  </si>
  <si>
    <t>P120</t>
  </si>
  <si>
    <t>Iron</t>
  </si>
  <si>
    <t>Teeth 40</t>
  </si>
  <si>
    <t>Teeth 30</t>
  </si>
  <si>
    <t>Teeth 24</t>
  </si>
  <si>
    <t>Teeth 42</t>
  </si>
  <si>
    <t>Teeth 60</t>
  </si>
  <si>
    <t>Wood &amp; Steel</t>
  </si>
  <si>
    <t>WT6872</t>
  </si>
  <si>
    <t>G6047</t>
  </si>
  <si>
    <t>WT14543</t>
  </si>
  <si>
    <t>WT00022</t>
  </si>
  <si>
    <t>WT6886</t>
  </si>
  <si>
    <t>WT14527</t>
  </si>
  <si>
    <t>WT00170</t>
  </si>
  <si>
    <t>WT00017</t>
  </si>
  <si>
    <t>WT6820</t>
  </si>
  <si>
    <t>WT6803</t>
  </si>
  <si>
    <t>WT14546</t>
  </si>
  <si>
    <t>WT14545</t>
  </si>
  <si>
    <t>WT6816</t>
  </si>
  <si>
    <t>WT6957</t>
  </si>
  <si>
    <t>WT6866</t>
  </si>
  <si>
    <t>WT14550</t>
  </si>
  <si>
    <t>WT14548</t>
  </si>
  <si>
    <t>WT6922</t>
  </si>
  <si>
    <t>WT6923</t>
  </si>
  <si>
    <t>WT6924</t>
  </si>
  <si>
    <t>WT6925</t>
  </si>
  <si>
    <t>WT6992</t>
  </si>
  <si>
    <t>WT6993</t>
  </si>
  <si>
    <t>WT6994</t>
  </si>
  <si>
    <t>WT6995</t>
  </si>
  <si>
    <t>WT00519</t>
  </si>
  <si>
    <t>WT00176</t>
  </si>
  <si>
    <t>WT14535</t>
  </si>
  <si>
    <t>WT14558</t>
  </si>
  <si>
    <t>WT14594</t>
  </si>
  <si>
    <t>WT14566</t>
  </si>
  <si>
    <t>WT00201</t>
  </si>
  <si>
    <t>WT00203</t>
  </si>
  <si>
    <t>WT00200</t>
  </si>
  <si>
    <t>4*4</t>
  </si>
  <si>
    <t>6*6</t>
  </si>
  <si>
    <t>Irrigtion Type ( SS )</t>
  </si>
  <si>
    <t>SS</t>
  </si>
  <si>
    <t>PE</t>
  </si>
  <si>
    <t>G6087</t>
  </si>
  <si>
    <t>SS ( PNT 2.5 )</t>
  </si>
  <si>
    <t>SS ( PNT 4.0 )</t>
  </si>
  <si>
    <t>SS ( PNT 7.0 )(600 )</t>
  </si>
  <si>
    <t>SS ( PNT 9.0 ) ( 800 )</t>
  </si>
  <si>
    <t>SS ( PNT 11.0 ) ( 1000 )</t>
  </si>
  <si>
    <t>PE ( PNT 4.0 )</t>
  </si>
  <si>
    <t>PE ( PNT 7.0 )(600 )</t>
  </si>
  <si>
    <t>PE ( PNT 9.0 ) ( 800 )</t>
  </si>
  <si>
    <t>PE ( PNT 11.0 ) ( 1000 )</t>
  </si>
  <si>
    <t xml:space="preserve">Brass </t>
  </si>
  <si>
    <t>Water Mate</t>
  </si>
  <si>
    <t>G6099</t>
  </si>
  <si>
    <t>G6100</t>
  </si>
  <si>
    <t>G6101</t>
  </si>
  <si>
    <t>G6102</t>
  </si>
  <si>
    <t>G6103</t>
  </si>
  <si>
    <t>G6104</t>
  </si>
  <si>
    <t>G6105</t>
  </si>
  <si>
    <t>G6106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</si>
  <si>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</si>
  <si>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</si>
  <si>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</si>
  <si>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</si>
  <si>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</si>
  <si>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</si>
  <si>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</si>
  <si>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</si>
  <si>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</si>
  <si>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ID</t>
  </si>
  <si>
    <t>Default</t>
  </si>
  <si>
    <t>Chulantha</t>
  </si>
  <si>
    <t>Udaya</t>
  </si>
  <si>
    <t>Manju</t>
  </si>
  <si>
    <t>Gamini Aiya</t>
  </si>
  <si>
    <t>Kalu Mahttaya</t>
  </si>
  <si>
    <t>Multilack</t>
  </si>
  <si>
    <t>JJ Lanka</t>
  </si>
  <si>
    <t>Nadeeka</t>
  </si>
  <si>
    <t>Colombo Trading</t>
  </si>
  <si>
    <t>Panji</t>
  </si>
  <si>
    <t>Kelani Bulb</t>
  </si>
  <si>
    <t>Kelani Cable</t>
  </si>
  <si>
    <t xml:space="preserve">Seuwandi </t>
  </si>
  <si>
    <t>Wemly</t>
  </si>
  <si>
    <t>PE+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</si>
  <si>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</si>
  <si>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</si>
  <si>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</si>
  <si>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</si>
  <si>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</si>
  <si>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</si>
  <si>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</si>
  <si>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</si>
  <si>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</si>
  <si>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</si>
  <si>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GROUP_ID</t>
  </si>
  <si>
    <t>DEFAULT_UOM</t>
  </si>
  <si>
    <t>Gal Wali</t>
  </si>
  <si>
    <t>Cement</t>
  </si>
  <si>
    <t>Load Only</t>
  </si>
  <si>
    <t>Kambi</t>
  </si>
  <si>
    <t>010</t>
  </si>
  <si>
    <t>Metre Only</t>
  </si>
  <si>
    <t>Bata-Normal</t>
  </si>
  <si>
    <t>Bata-4INC</t>
  </si>
  <si>
    <t>UOM_ID</t>
  </si>
  <si>
    <t>VOL</t>
  </si>
  <si>
    <t>=</t>
  </si>
  <si>
    <t>009</t>
  </si>
  <si>
    <t>SYM</t>
  </si>
  <si>
    <t>NUMBER</t>
  </si>
  <si>
    <t>GRAM</t>
  </si>
  <si>
    <t>G</t>
  </si>
  <si>
    <t>KILO GRAM</t>
  </si>
  <si>
    <t>KG</t>
  </si>
  <si>
    <t>CUBE</t>
  </si>
  <si>
    <t>C</t>
  </si>
  <si>
    <t>THACHCHI</t>
  </si>
  <si>
    <t>T</t>
  </si>
  <si>
    <t>LITURE</t>
  </si>
  <si>
    <t>L</t>
  </si>
  <si>
    <t>METRE</t>
  </si>
  <si>
    <t>M</t>
  </si>
  <si>
    <t>LOAD</t>
  </si>
  <si>
    <t>FEET</t>
  </si>
  <si>
    <t>FT</t>
  </si>
  <si>
    <t>PACKET</t>
  </si>
  <si>
    <t>PAK</t>
  </si>
  <si>
    <t>ROLL</t>
  </si>
  <si>
    <t>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</si>
</sst>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  <sz val="10.0"/>
    </font>
    <font>
      <sz val="10.0"/>
    </font>
    <font>
      <sz val="10.0"/>
      <name val="Arial"/>
    </font>
    <font/>
    <font>
      <color rgb="FF000000"/>
      <name val="Arial"/>
    </font>
    <font>
      <sz val="10.0"/>
      <color rgb="FF000000"/>
      <name val="Roboto"/>
    </font>
    <font>
      <sz val="11.0"/>
      <name val="Arial"/>
    </font>
    <font>
      <color rgb="FF000000"/>
      <name val="Roboto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center" wrapText="0"/>
    </xf>
    <xf borderId="0" fillId="2" fontId="1" numFmtId="49" xfId="0" applyAlignment="1" applyFill="1" applyFont="1" applyNumberFormat="1">
      <alignment horizontal="left" vertical="bottom"/>
    </xf>
    <xf borderId="0" fillId="2" fontId="1" numFmtId="49" xfId="0" applyAlignment="1" applyFont="1" applyNumberFormat="1">
      <alignment horizontal="left" readingOrder="0" vertical="bottom"/>
    </xf>
    <xf borderId="0" fillId="3" fontId="1" numFmtId="49" xfId="0" applyAlignment="1" applyFill="1" applyFont="1" applyNumberFormat="1">
      <alignment horizontal="left" readingOrder="0" vertical="bottom"/>
    </xf>
    <xf borderId="0" fillId="2" fontId="2" numFmtId="49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4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vertical="center"/>
    </xf>
    <xf borderId="0" fillId="0" fontId="4" numFmtId="49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vertical="center"/>
    </xf>
    <xf quotePrefix="1" borderId="0" fillId="4" fontId="5" numFmtId="49" xfId="0" applyAlignment="1" applyFill="1" applyFont="1" applyNumberFormat="1">
      <alignment horizontal="left" readingOrder="0" vertical="center"/>
    </xf>
    <xf borderId="0" fillId="4" fontId="3" numFmtId="0" xfId="0" applyAlignment="1" applyFont="1">
      <alignment horizontal="left" readingOrder="0" vertical="center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quotePrefix="1" borderId="0" fillId="4" fontId="3" numFmtId="49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4" fontId="5" numFmtId="49" xfId="0" applyAlignment="1" applyFont="1" applyNumberFormat="1">
      <alignment horizontal="left" readingOrder="0" vertical="center"/>
    </xf>
    <xf borderId="0" fillId="4" fontId="3" numFmtId="49" xfId="0" applyAlignment="1" applyFont="1" applyNumberFormat="1">
      <alignment horizontal="left" readingOrder="0" vertical="center"/>
    </xf>
    <xf borderId="0" fillId="5" fontId="6" numFmtId="49" xfId="0" applyAlignment="1" applyFill="1" applyFont="1" applyNumberFormat="1">
      <alignment horizontal="left" readingOrder="0" vertical="center"/>
    </xf>
    <xf borderId="0" fillId="5" fontId="7" numFmtId="49" xfId="0" applyAlignment="1" applyFont="1" applyNumberFormat="1">
      <alignment horizontal="left" readingOrder="0" vertical="center"/>
    </xf>
    <xf borderId="0" fillId="0" fontId="8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8" numFmtId="49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readingOrder="0" vertical="center"/>
    </xf>
    <xf borderId="0" fillId="5" fontId="9" numFmtId="49" xfId="0" applyAlignment="1" applyFont="1" applyNumberFormat="1">
      <alignment horizontal="left" readingOrder="0" vertical="center"/>
    </xf>
    <xf borderId="0" fillId="5" fontId="6" numFmtId="0" xfId="0" applyAlignment="1" applyFont="1">
      <alignment horizontal="left" readingOrder="0" vertical="center"/>
    </xf>
    <xf borderId="0" fillId="0" fontId="8" numFmtId="49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readingOrder="0" vertical="center"/>
    </xf>
    <xf borderId="0" fillId="4" fontId="3" numFmtId="49" xfId="0" applyAlignment="1" applyFont="1" applyNumberFormat="1">
      <alignment horizontal="left" vertical="center"/>
    </xf>
    <xf borderId="0" fillId="3" fontId="8" numFmtId="0" xfId="0" applyAlignment="1" applyFont="1">
      <alignment horizontal="center" shrinkToFit="0" vertical="top" wrapText="1"/>
    </xf>
    <xf borderId="0" fillId="6" fontId="5" numFmtId="0" xfId="0" applyAlignment="1" applyFill="1" applyFont="1">
      <alignment readingOrder="0" vertical="center"/>
    </xf>
    <xf borderId="0" fillId="0" fontId="8" numFmtId="0" xfId="0" applyAlignment="1" applyFont="1">
      <alignment horizontal="center" shrinkToFit="0" vertical="top" wrapText="1"/>
    </xf>
    <xf borderId="0" fillId="7" fontId="8" numFmtId="0" xfId="0" applyAlignment="1" applyFill="1" applyFont="1">
      <alignment horizontal="center" shrinkToFit="0" vertical="top" wrapText="1"/>
    </xf>
    <xf borderId="0" fillId="7" fontId="8" numFmtId="0" xfId="0" applyAlignment="1" applyFont="1">
      <alignment horizontal="left" shrinkToFit="0" vertical="top" wrapText="1"/>
    </xf>
    <xf borderId="0" fillId="0" fontId="10" numFmtId="0" xfId="0" applyAlignment="1" applyFont="1">
      <alignment vertical="center"/>
    </xf>
    <xf borderId="0" fillId="0" fontId="8" numFmtId="0" xfId="0" applyAlignment="1" applyFont="1">
      <alignment horizontal="center" readingOrder="0" shrinkToFit="0" vertical="top" wrapText="1"/>
    </xf>
    <xf borderId="0" fillId="0" fontId="10" numFmtId="0" xfId="0" applyAlignment="1" applyFont="1">
      <alignment readingOrder="0" vertical="center"/>
    </xf>
    <xf quotePrefix="1" borderId="0" fillId="0" fontId="8" numFmtId="0" xfId="0" applyAlignment="1" applyFont="1">
      <alignment horizontal="left" shrinkToFit="0" vertical="top" wrapText="1"/>
    </xf>
    <xf borderId="0" fillId="7" fontId="8" numFmtId="0" xfId="0" applyAlignment="1" applyFont="1">
      <alignment horizontal="left" readingOrder="0" shrinkToFit="0" vertical="top" wrapText="1"/>
    </xf>
    <xf borderId="0" fillId="0" fontId="8" numFmtId="49" xfId="0" applyAlignment="1" applyFont="1" applyNumberFormat="1">
      <alignment readingOrder="0" vertical="center"/>
    </xf>
    <xf borderId="0" fillId="3" fontId="8" numFmtId="49" xfId="0" applyAlignment="1" applyFont="1" applyNumberFormat="1">
      <alignment horizontal="center" shrinkToFit="0" vertical="top" wrapText="1"/>
    </xf>
    <xf borderId="0" fillId="7" fontId="8" numFmtId="49" xfId="0" applyAlignment="1" applyFont="1" applyNumberFormat="1">
      <alignment horizontal="left" readingOrder="0" shrinkToFit="0" vertical="top" wrapText="1"/>
    </xf>
    <xf borderId="0" fillId="0" fontId="8" numFmtId="49" xfId="0" applyAlignment="1" applyFont="1" applyNumberFormat="1">
      <alignment vertical="center"/>
    </xf>
    <xf borderId="0" fillId="0" fontId="8" numFmtId="0" xfId="0" applyAlignment="1" applyFont="1">
      <alignment vertical="center"/>
    </xf>
    <xf borderId="0" fillId="2" fontId="5" numFmtId="0" xfId="0" applyAlignment="1" applyFont="1">
      <alignment readingOrder="0" vertical="center"/>
    </xf>
    <xf borderId="0" fillId="8" fontId="5" numFmtId="0" xfId="0" applyAlignment="1" applyFill="1" applyFont="1">
      <alignment readingOrder="0" vertical="center"/>
    </xf>
    <xf quotePrefix="1"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center" vertical="center"/>
    </xf>
    <xf quotePrefix="1" borderId="0" fillId="0" fontId="5" numFmtId="0" xfId="0" applyAlignment="1" applyFont="1">
      <alignment horizontal="center" readingOrder="0" vertical="center"/>
    </xf>
    <xf borderId="0" fillId="3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1.43"/>
    <col customWidth="1" min="3" max="3" width="14.43"/>
    <col customWidth="1" min="4" max="4" width="26.0"/>
    <col customWidth="1" min="5" max="5" width="11.57"/>
    <col customWidth="1" min="6" max="6" width="21.43"/>
    <col customWidth="1" min="7" max="7" width="13.14"/>
    <col customWidth="1" min="8" max="8" width="27.71"/>
    <col customWidth="1" min="9" max="9" width="10.0"/>
    <col customWidth="1" min="10" max="10" width="37.0"/>
    <col customWidth="1" min="11" max="11" width="16.57"/>
    <col customWidth="1" min="12" max="14" width="24.57"/>
    <col customWidth="1" min="15" max="17" width="14.14"/>
    <col customWidth="1" min="18" max="18" width="40.0"/>
    <col customWidth="1" min="19" max="19" width="38.14"/>
    <col customWidth="1" min="20" max="20" width="48.29"/>
    <col customWidth="1" min="21" max="21" width="74.86"/>
    <col customWidth="1" min="22" max="22" width="63.0"/>
    <col customWidth="1" min="23" max="23" width="18.14"/>
    <col customWidth="1" min="24" max="3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4" t="s">
        <v>21</v>
      </c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8.0" customHeight="1">
      <c r="A2" s="7" t="s">
        <v>22</v>
      </c>
      <c r="B2" s="8" t="str">
        <f>IFERROR(VLOOKUP(A2,'G1'!$A$2:$B$45,2,FALSE),"")</f>
        <v>Building &amp; Construction </v>
      </c>
      <c r="C2" s="7" t="s">
        <v>23</v>
      </c>
      <c r="D2" s="8" t="str">
        <f>IFERROR(VLOOKUP(C2,'G2'!$A$2:$B$45,2,FALSE),"")</f>
        <v>Sand</v>
      </c>
      <c r="E2" s="7" t="s">
        <v>24</v>
      </c>
      <c r="F2" s="8" t="str">
        <f>IFERROR(VLOOKUP(E2,'G3'!$A$2:$B$45,2,FALSE),"")</f>
        <v>River</v>
      </c>
      <c r="G2" s="9" t="s">
        <v>25</v>
      </c>
      <c r="H2" s="8" t="str">
        <f>IFERROR(VLOOKUP(G2,'G4'!$A$2:$B$45,2,FALSE),"")</f>
        <v>Smooth</v>
      </c>
      <c r="I2" s="9" t="s">
        <v>26</v>
      </c>
      <c r="J2" s="8" t="str">
        <f>IFERROR(VLOOKUP(I2,'G5'!$A$2:$B$45,2,FALSE),"")</f>
        <v/>
      </c>
      <c r="K2" s="10" t="s">
        <v>27</v>
      </c>
      <c r="L2" s="11" t="str">
        <f>IFERROR(VLOOKUP(K2,'G6'!$A$2:$B$45,2,FALSE),"")</f>
        <v/>
      </c>
      <c r="M2" s="11" t="s">
        <v>28</v>
      </c>
      <c r="N2" s="8" t="str">
        <f>IFERROR(VLOOKUP(M2,SUPPLIERS!$A$2:$B$45,2,FALSE),"")</f>
        <v>Chulantha</v>
      </c>
      <c r="O2" s="12" t="s">
        <v>29</v>
      </c>
      <c r="P2" s="13" t="str">
        <f>IFERROR(VLOOKUP(O2,UOM_GROUP!$A$2:$B$45,2,FALSE),"")</f>
        <v>Gal Wali</v>
      </c>
      <c r="Q2" s="11" t="str">
        <f>IFERROR(__xludf.DUMMYFUNCTION("ArrayFormula(TEXTJOIN("","",TRUE,IF(UOM_MAPPING!A$2:A$16=O2,TO_TEXT(UOM_MAPPING!B$2:B$100),"""")))"),"004,007")</f>
        <v>004,007</v>
      </c>
      <c r="R2" s="11" t="str">
        <f>IFERROR(__xludf.DUMMYFUNCTION("ArrayFormula(JOIN("", "", IFERROR(VLOOKUP(BASE(SPLIT(Q2,"",""),10,3),UOM!$A$2:$B$46,2,FALSE),"""")))"),"THACHCHI, LOAD")</f>
        <v>THACHCHI, LOAD</v>
      </c>
      <c r="S2" s="11" t="s">
        <v>30</v>
      </c>
      <c r="T2" s="11" t="s">
        <v>31</v>
      </c>
      <c r="U2" s="8" t="str">
        <f t="shared" ref="U2:U834" si="1">CONCATENATE(B2," ",D2," ",F2," ",H2," ",J2," ",L2)</f>
        <v>Building &amp; Construction  Sand River Smooth  </v>
      </c>
      <c r="V2" s="8" t="str">
        <f t="shared" ref="V2:V1001" si="2">IF(B2="","",CONCATENATE(B2," &gt; ",IF(D2="","[ N/A ]",D2)," &gt; ",IF(F2="","[ N/A ]",F2)," &gt; ",IF(H2="","[ N/A ]",H2)," &gt; ",IF(J2="","[ N/A ]",J2)," &gt; ",IF(L2="","[ N/A ]",L2))) </f>
        <v>Building &amp; Construction  &gt; Sand &gt; River &gt; Smooth &gt; [ N/A ] &gt; [ N/A ]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ht="12.75" customHeight="1">
      <c r="A3" s="7" t="s">
        <v>22</v>
      </c>
      <c r="B3" s="8" t="str">
        <f>IFERROR(VLOOKUP(A3,'G1'!$A$2:$B$45,2,FALSE),"")</f>
        <v>Building &amp; Construction </v>
      </c>
      <c r="C3" s="7" t="s">
        <v>23</v>
      </c>
      <c r="D3" s="8" t="str">
        <f>IFERROR(VLOOKUP(C3,'G2'!$A$2:$B$45,2,FALSE),"")</f>
        <v>Sand</v>
      </c>
      <c r="E3" s="7" t="s">
        <v>24</v>
      </c>
      <c r="F3" s="8" t="str">
        <f>IFERROR(VLOOKUP(E3,'G3'!$A$2:$B$45,2,FALSE),"")</f>
        <v>River</v>
      </c>
      <c r="G3" s="14" t="s">
        <v>32</v>
      </c>
      <c r="H3" s="8" t="str">
        <f>IFERROR(VLOOKUP(G3,'G4'!$A$2:$B$45,2,FALSE),"")</f>
        <v>Roh</v>
      </c>
      <c r="I3" s="9" t="s">
        <v>26</v>
      </c>
      <c r="J3" s="8" t="str">
        <f>IFERROR(VLOOKUP(I3,'G5'!$A$2:$B$45,2,FALSE),"")</f>
        <v/>
      </c>
      <c r="K3" s="10" t="s">
        <v>27</v>
      </c>
      <c r="L3" s="11" t="str">
        <f>IFERROR(VLOOKUP(K3,'G6'!$A$2:$B$45,2,FALSE),"")</f>
        <v/>
      </c>
      <c r="M3" s="11" t="s">
        <v>28</v>
      </c>
      <c r="N3" s="8" t="str">
        <f>IFERROR(VLOOKUP(M3,SUPPLIERS!$A$2:$B$45,2,FALSE),"")</f>
        <v>Chulantha</v>
      </c>
      <c r="O3" s="12" t="s">
        <v>29</v>
      </c>
      <c r="P3" s="13" t="str">
        <f>IFERROR(VLOOKUP(O3,UOM_GROUP!$A$2:$B$45,2,FALSE),"")</f>
        <v>Gal Wali</v>
      </c>
      <c r="Q3" s="11" t="str">
        <f t="array" ref="Q3">TEXTJOIN(",",TRUE,IF(UOM_MAPPING!A$2:A$16=O3,UOM_MAPPING!B$2:B$100,""))</f>
        <v>004,007</v>
      </c>
      <c r="R3" s="11" t="str">
        <f>IFERROR(__xludf.DUMMYFUNCTION("ArrayFormula(JOIN("", "", IFERROR(VLOOKUP(BASE(SPLIT(Q3,"",""),10,3),UOM!$A$2:$B$46,2,FALSE),"""")))"),"THACHCHI, LOAD")</f>
        <v>THACHCHI, LOAD</v>
      </c>
      <c r="S3" s="11" t="s">
        <v>33</v>
      </c>
      <c r="T3" s="11" t="s">
        <v>34</v>
      </c>
      <c r="U3" s="8" t="str">
        <f t="shared" si="1"/>
        <v>Building &amp; Construction  Sand River Roh  </v>
      </c>
      <c r="V3" s="8" t="str">
        <f t="shared" si="2"/>
        <v>Building &amp; Construction  &gt; Sand &gt; River &gt; Roh &gt; [ N/A ] &gt; [ N/A ]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ht="12.75" customHeight="1">
      <c r="A4" s="7" t="s">
        <v>22</v>
      </c>
      <c r="B4" s="8" t="str">
        <f>IFERROR(VLOOKUP(A4,'G1'!$A$2:$B$45,2,FALSE),"")</f>
        <v>Building &amp; Construction </v>
      </c>
      <c r="C4" s="7" t="s">
        <v>23</v>
      </c>
      <c r="D4" s="8" t="str">
        <f>IFERROR(VLOOKUP(C4,'G2'!$A$2:$B$45,2,FALSE),"")</f>
        <v>Sand</v>
      </c>
      <c r="E4" s="7" t="s">
        <v>24</v>
      </c>
      <c r="F4" s="8" t="str">
        <f>IFERROR(VLOOKUP(E4,'G3'!$A$2:$B$45,2,FALSE),"")</f>
        <v>River</v>
      </c>
      <c r="G4" s="7" t="s">
        <v>35</v>
      </c>
      <c r="H4" s="8" t="str">
        <f>IFERROR(VLOOKUP(G4,'G4'!$A$2:$B$45,2,FALSE),"")</f>
        <v>Medium</v>
      </c>
      <c r="I4" s="7" t="s">
        <v>26</v>
      </c>
      <c r="J4" s="8" t="str">
        <f>IFERROR(VLOOKUP(I4,'G5'!$A$2:$B$45,2,FALSE),"")</f>
        <v/>
      </c>
      <c r="K4" s="10" t="s">
        <v>27</v>
      </c>
      <c r="L4" s="11" t="str">
        <f>IFERROR(VLOOKUP(K4,'G6'!$A$2:$B$45,2,FALSE),"")</f>
        <v/>
      </c>
      <c r="M4" s="11" t="s">
        <v>28</v>
      </c>
      <c r="N4" s="8" t="str">
        <f>IFERROR(VLOOKUP(M4,SUPPLIERS!$A$2:$B$45,2,FALSE),"")</f>
        <v>Chulantha</v>
      </c>
      <c r="O4" s="12" t="s">
        <v>29</v>
      </c>
      <c r="P4" s="13" t="str">
        <f>IFERROR(VLOOKUP(O4,UOM_GROUP!$A$2:$B$45,2,FALSE),"")</f>
        <v>Gal Wali</v>
      </c>
      <c r="Q4" s="11" t="str">
        <f t="array" ref="Q4">TEXTJOIN(",",TRUE,IF(UOM_MAPPING!A$2:A$16=O4,UOM_MAPPING!B$2:B$100,""))</f>
        <v>004,007</v>
      </c>
      <c r="R4" s="11" t="str">
        <f>IFERROR(__xludf.DUMMYFUNCTION("ArrayFormula(JOIN("", "", IFERROR(VLOOKUP(BASE(SPLIT(Q4,"",""),10,3),UOM!$A$2:$B$46,2,FALSE),"""")))"),"THACHCHI, LOAD")</f>
        <v>THACHCHI, LOAD</v>
      </c>
      <c r="S4" s="11" t="s">
        <v>36</v>
      </c>
      <c r="T4" s="11" t="s">
        <v>37</v>
      </c>
      <c r="U4" s="8" t="str">
        <f t="shared" si="1"/>
        <v>Building &amp; Construction  Sand River Medium  </v>
      </c>
      <c r="V4" s="8" t="str">
        <f t="shared" si="2"/>
        <v>Building &amp; Construction  &gt; Sand &gt; River &gt; Medium &gt; [ N/A ] &gt; [ N/A ]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ht="12.75" customHeight="1">
      <c r="A5" s="7" t="s">
        <v>22</v>
      </c>
      <c r="B5" s="8" t="str">
        <f>IFERROR(VLOOKUP(A5,'G1'!$A$2:$B$45,2,FALSE),"")</f>
        <v>Building &amp; Construction </v>
      </c>
      <c r="C5" s="9" t="s">
        <v>38</v>
      </c>
      <c r="D5" s="8" t="str">
        <f>IFERROR(VLOOKUP(C5,'G2'!$A$2:$B$45,2,FALSE),"")</f>
        <v>Gadol</v>
      </c>
      <c r="E5" s="15" t="s">
        <v>39</v>
      </c>
      <c r="F5" s="8" t="str">
        <f>IFERROR(VLOOKUP(E5,'G3'!$A$2:$B$45,2,FALSE),"")</f>
        <v>Podi</v>
      </c>
      <c r="G5" s="7" t="s">
        <v>40</v>
      </c>
      <c r="H5" s="8" t="str">
        <f>IFERROR(VLOOKUP(G5,'G4'!$A$2:$B$45,2,FALSE),"")</f>
        <v/>
      </c>
      <c r="I5" s="7" t="s">
        <v>26</v>
      </c>
      <c r="J5" s="8" t="str">
        <f>IFERROR(VLOOKUP(I5,'G5'!$A$2:$B$45,2,FALSE),"")</f>
        <v/>
      </c>
      <c r="K5" s="10" t="s">
        <v>27</v>
      </c>
      <c r="L5" s="11" t="str">
        <f>IFERROR(VLOOKUP(K5,'G6'!$A$2:$B$45,2,FALSE),"")</f>
        <v/>
      </c>
      <c r="M5" s="11" t="s">
        <v>41</v>
      </c>
      <c r="N5" s="8" t="str">
        <f>IFERROR(VLOOKUP(M5,SUPPLIERS!$A$2:$B$45,2,FALSE),"")</f>
        <v>Default</v>
      </c>
      <c r="O5" s="16" t="s">
        <v>42</v>
      </c>
      <c r="P5" s="13" t="str">
        <f>IFERROR(VLOOKUP(O5,UOM_GROUP!$A$2:$B$45,2,FALSE),"")</f>
        <v>Default</v>
      </c>
      <c r="Q5" s="11" t="str">
        <f t="array" ref="Q5">TEXTJOIN(",",TRUE,IF(UOM_MAPPING!A$2:A$16=O5,UOM_MAPPING!B$2:B$100,""))</f>
        <v>000</v>
      </c>
      <c r="R5" s="11" t="str">
        <f>IFERROR(__xludf.DUMMYFUNCTION("ArrayFormula(JOIN("", "", IFERROR(VLOOKUP(BASE(SPLIT(Q5,"",""),10,3),UOM!$A$2:$B$46,2,FALSE),"""")))"),"NUMBER")</f>
        <v>NUMBER</v>
      </c>
      <c r="S5" s="11" t="s">
        <v>43</v>
      </c>
      <c r="T5" s="11" t="s">
        <v>44</v>
      </c>
      <c r="U5" s="8" t="str">
        <f t="shared" si="1"/>
        <v>Building &amp; Construction  Gadol Podi   </v>
      </c>
      <c r="V5" s="8" t="str">
        <f t="shared" si="2"/>
        <v>Building &amp; Construction  &gt; Gadol &gt; Podi &gt; [ N/A ] &gt; [ N/A ] &gt; [ N/A ]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ht="12.75" customHeight="1">
      <c r="A6" s="7" t="s">
        <v>22</v>
      </c>
      <c r="B6" s="8" t="str">
        <f>IFERROR(VLOOKUP(A6,'G1'!$A$2:$B$45,2,FALSE),"")</f>
        <v>Building &amp; Construction </v>
      </c>
      <c r="C6" s="9" t="s">
        <v>38</v>
      </c>
      <c r="D6" s="8" t="str">
        <f>IFERROR(VLOOKUP(C6,'G2'!$A$2:$B$45,2,FALSE),"")</f>
        <v>Gadol</v>
      </c>
      <c r="E6" s="15" t="s">
        <v>45</v>
      </c>
      <c r="F6" s="8" t="str">
        <f>IFERROR(VLOOKUP(E6,'G3'!$A$2:$B$45,2,FALSE),"")</f>
        <v>Loku</v>
      </c>
      <c r="G6" s="7" t="s">
        <v>40</v>
      </c>
      <c r="H6" s="8" t="str">
        <f>IFERROR(VLOOKUP(G6,'G4'!$A$2:$B$45,2,FALSE),"")</f>
        <v/>
      </c>
      <c r="I6" s="7" t="s">
        <v>26</v>
      </c>
      <c r="J6" s="8" t="str">
        <f>IFERROR(VLOOKUP(I6,'G5'!$A$2:$B$45,2,FALSE),"")</f>
        <v/>
      </c>
      <c r="K6" s="10" t="s">
        <v>27</v>
      </c>
      <c r="L6" s="11" t="str">
        <f>IFERROR(VLOOKUP(K6,'G6'!$A$2:$B$45,2,FALSE),"")</f>
        <v/>
      </c>
      <c r="M6" s="11" t="s">
        <v>41</v>
      </c>
      <c r="N6" s="8" t="str">
        <f>IFERROR(VLOOKUP(M6,SUPPLIERS!$A$2:$B$45,2,FALSE),"")</f>
        <v>Default</v>
      </c>
      <c r="O6" s="16" t="s">
        <v>42</v>
      </c>
      <c r="P6" s="13" t="str">
        <f>IFERROR(VLOOKUP(O6,UOM_GROUP!$A$2:$B$45,2,FALSE),"")</f>
        <v>Default</v>
      </c>
      <c r="Q6" s="11" t="str">
        <f t="array" ref="Q6">TEXTJOIN(",",TRUE,IF(UOM_MAPPING!A$2:A$16=O6,UOM_MAPPING!B$2:B$100,""))</f>
        <v>000</v>
      </c>
      <c r="R6" s="11" t="str">
        <f>IFERROR(__xludf.DUMMYFUNCTION("ArrayFormula(JOIN("", "", IFERROR(VLOOKUP(BASE(SPLIT(Q6,"",""),10,3),UOM!$A$2:$B$46,2,FALSE),"""")))"),"NUMBER")</f>
        <v>NUMBER</v>
      </c>
      <c r="S6" s="11" t="s">
        <v>46</v>
      </c>
      <c r="T6" s="11" t="s">
        <v>47</v>
      </c>
      <c r="U6" s="8" t="str">
        <f t="shared" si="1"/>
        <v>Building &amp; Construction  Gadol Loku   </v>
      </c>
      <c r="V6" s="8" t="str">
        <f t="shared" si="2"/>
        <v>Building &amp; Construction  &gt; Gadol &gt; Loku &gt; [ N/A ] &gt; [ N/A ] &gt; [ N/A ]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ht="12.75" customHeight="1">
      <c r="A7" s="7" t="s">
        <v>22</v>
      </c>
      <c r="B7" s="8" t="str">
        <f>IFERROR(VLOOKUP(A7,'G1'!$A$2:$B$45,2,FALSE),"")</f>
        <v>Building &amp; Construction </v>
      </c>
      <c r="C7" s="7" t="s">
        <v>23</v>
      </c>
      <c r="D7" s="8" t="str">
        <f>IFERROR(VLOOKUP(C7,'G2'!$A$2:$B$45,2,FALSE),"")</f>
        <v>Sand</v>
      </c>
      <c r="E7" s="15" t="s">
        <v>48</v>
      </c>
      <c r="F7" s="8" t="str">
        <f>IFERROR(VLOOKUP(E7,'G3'!$A$2:$B$45,2,FALSE),"")</f>
        <v>Wash</v>
      </c>
      <c r="G7" s="9" t="s">
        <v>25</v>
      </c>
      <c r="H7" s="8" t="str">
        <f>IFERROR(VLOOKUP(G7,'G4'!$A$2:$B$45,2,FALSE),"")</f>
        <v>Smooth</v>
      </c>
      <c r="I7" s="7" t="s">
        <v>26</v>
      </c>
      <c r="J7" s="8" t="str">
        <f>IFERROR(VLOOKUP(I7,'G5'!$A$2:$B$45,2,FALSE),"")</f>
        <v/>
      </c>
      <c r="K7" s="10" t="s">
        <v>27</v>
      </c>
      <c r="L7" s="11" t="str">
        <f>IFERROR(VLOOKUP(K7,'G6'!$A$2:$B$45,2,FALSE),"")</f>
        <v/>
      </c>
      <c r="M7" s="17" t="s">
        <v>49</v>
      </c>
      <c r="N7" s="8" t="str">
        <f>IFERROR(VLOOKUP(M7,SUPPLIERS!$A$2:$B$45,2,FALSE),"")</f>
        <v>Udaya</v>
      </c>
      <c r="O7" s="12" t="s">
        <v>29</v>
      </c>
      <c r="P7" s="13" t="str">
        <f>IFERROR(VLOOKUP(O7,UOM_GROUP!$A$2:$B$45,2,FALSE),"")</f>
        <v>Gal Wali</v>
      </c>
      <c r="Q7" s="11" t="str">
        <f t="array" ref="Q7">TEXTJOIN(",",TRUE,IF(UOM_MAPPING!A$2:A$16=O7,UOM_MAPPING!B$2:B$100,""))</f>
        <v>004,007</v>
      </c>
      <c r="R7" s="11" t="str">
        <f>IFERROR(__xludf.DUMMYFUNCTION("ArrayFormula(JOIN("", "", IFERROR(VLOOKUP(BASE(SPLIT(Q7,"",""),10,3),UOM!$A$2:$B$46,2,FALSE),"""")))"),"THACHCHI, LOAD")</f>
        <v>THACHCHI, LOAD</v>
      </c>
      <c r="S7" s="11" t="s">
        <v>50</v>
      </c>
      <c r="T7" s="11" t="s">
        <v>51</v>
      </c>
      <c r="U7" s="8" t="str">
        <f t="shared" si="1"/>
        <v>Building &amp; Construction  Sand Wash Smooth  </v>
      </c>
      <c r="V7" s="8" t="str">
        <f t="shared" si="2"/>
        <v>Building &amp; Construction  &gt; Sand &gt; Wash &gt; Smooth &gt; [ N/A ] &gt; [ N/A ]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ht="12.75" customHeight="1">
      <c r="A8" s="7" t="s">
        <v>22</v>
      </c>
      <c r="B8" s="8" t="str">
        <f>IFERROR(VLOOKUP(A8,'G1'!$A$2:$B$45,2,FALSE),"")</f>
        <v>Building &amp; Construction </v>
      </c>
      <c r="C8" s="7" t="s">
        <v>23</v>
      </c>
      <c r="D8" s="8" t="str">
        <f>IFERROR(VLOOKUP(C8,'G2'!$A$2:$B$45,2,FALSE),"")</f>
        <v>Sand</v>
      </c>
      <c r="E8" s="15" t="s">
        <v>48</v>
      </c>
      <c r="F8" s="8" t="str">
        <f>IFERROR(VLOOKUP(E8,'G3'!$A$2:$B$45,2,FALSE),"")</f>
        <v>Wash</v>
      </c>
      <c r="G8" s="14" t="s">
        <v>32</v>
      </c>
      <c r="H8" s="8" t="str">
        <f>IFERROR(VLOOKUP(G8,'G4'!$A$2:$B$45,2,FALSE),"")</f>
        <v>Roh</v>
      </c>
      <c r="I8" s="7" t="s">
        <v>26</v>
      </c>
      <c r="J8" s="8" t="str">
        <f>IFERROR(VLOOKUP(I8,'G5'!$A$2:$B$45,2,FALSE),"")</f>
        <v/>
      </c>
      <c r="K8" s="10" t="s">
        <v>27</v>
      </c>
      <c r="L8" s="11" t="str">
        <f>IFERROR(VLOOKUP(K8,'G6'!$A$2:$B$45,2,FALSE),"")</f>
        <v/>
      </c>
      <c r="M8" s="17" t="s">
        <v>49</v>
      </c>
      <c r="N8" s="8" t="str">
        <f>IFERROR(VLOOKUP(M8,SUPPLIERS!$A$2:$B$45,2,FALSE),"")</f>
        <v>Udaya</v>
      </c>
      <c r="O8" s="12" t="s">
        <v>29</v>
      </c>
      <c r="P8" s="13" t="str">
        <f>IFERROR(VLOOKUP(O8,UOM_GROUP!$A$2:$B$45,2,FALSE),"")</f>
        <v>Gal Wali</v>
      </c>
      <c r="Q8" s="11" t="str">
        <f t="array" ref="Q8">TEXTJOIN(",",TRUE,IF(UOM_MAPPING!A$2:A$16=O8,UOM_MAPPING!B$2:B$100,""))</f>
        <v>004,007</v>
      </c>
      <c r="R8" s="11" t="str">
        <f>IFERROR(__xludf.DUMMYFUNCTION("ArrayFormula(JOIN("", "", IFERROR(VLOOKUP(BASE(SPLIT(Q8,"",""),10,3),UOM!$A$2:$B$46,2,FALSE),"""")))"),"THACHCHI, LOAD")</f>
        <v>THACHCHI, LOAD</v>
      </c>
      <c r="S8" s="11" t="s">
        <v>52</v>
      </c>
      <c r="T8" s="11" t="s">
        <v>53</v>
      </c>
      <c r="U8" s="8" t="str">
        <f t="shared" si="1"/>
        <v>Building &amp; Construction  Sand Wash Roh  </v>
      </c>
      <c r="V8" s="8" t="str">
        <f t="shared" si="2"/>
        <v>Building &amp; Construction  &gt; Sand &gt; Wash &gt; Roh &gt; [ N/A ] &gt; [ N/A ]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ht="12.75" customHeight="1">
      <c r="A9" s="7" t="s">
        <v>22</v>
      </c>
      <c r="B9" s="8" t="str">
        <f>IFERROR(VLOOKUP(A9,'G1'!$A$2:$B$45,2,FALSE),"")</f>
        <v>Building &amp; Construction </v>
      </c>
      <c r="C9" s="9" t="s">
        <v>54</v>
      </c>
      <c r="D9" s="8" t="str">
        <f>IFERROR(VLOOKUP(C9,'G2'!$A$2:$B$45,2,FALSE),"")</f>
        <v>Metal</v>
      </c>
      <c r="E9" s="15" t="s">
        <v>55</v>
      </c>
      <c r="F9" s="8" t="str">
        <f>IFERROR(VLOOKUP(E9,'G3'!$A$2:$B$45,2,FALSE),"")</f>
        <v>Metal</v>
      </c>
      <c r="G9" s="7" t="s">
        <v>40</v>
      </c>
      <c r="H9" s="8" t="str">
        <f>IFERROR(VLOOKUP(G9,'G4'!$A$2:$B$45,2,FALSE),"")</f>
        <v/>
      </c>
      <c r="I9" s="7" t="s">
        <v>26</v>
      </c>
      <c r="J9" s="8" t="str">
        <f>IFERROR(VLOOKUP(I9,'G5'!$A$2:$B$45,2,FALSE),"")</f>
        <v/>
      </c>
      <c r="K9" s="10" t="s">
        <v>27</v>
      </c>
      <c r="L9" s="11" t="str">
        <f>IFERROR(VLOOKUP(K9,'G6'!$A$2:$B$45,2,FALSE),"")</f>
        <v/>
      </c>
      <c r="M9" s="11" t="s">
        <v>28</v>
      </c>
      <c r="N9" s="8" t="str">
        <f>IFERROR(VLOOKUP(M9,SUPPLIERS!$A$2:$B$45,2,FALSE),"")</f>
        <v>Chulantha</v>
      </c>
      <c r="O9" s="12" t="s">
        <v>29</v>
      </c>
      <c r="P9" s="13" t="str">
        <f>IFERROR(VLOOKUP(O9,UOM_GROUP!$A$2:$B$45,2,FALSE),"")</f>
        <v>Gal Wali</v>
      </c>
      <c r="Q9" s="11" t="str">
        <f t="array" ref="Q9">TEXTJOIN(",",TRUE,IF(UOM_MAPPING!A$2:A$16=O9,UOM_MAPPING!B$2:B$100,""))</f>
        <v>004,007</v>
      </c>
      <c r="R9" s="11" t="str">
        <f>IFERROR(__xludf.DUMMYFUNCTION("ArrayFormula(JOIN("", "", IFERROR(VLOOKUP(BASE(SPLIT(Q9,"",""),10,3),UOM!$A$2:$B$46,2,FALSE),"""")))"),"THACHCHI, LOAD")</f>
        <v>THACHCHI, LOAD</v>
      </c>
      <c r="S9" s="11" t="s">
        <v>56</v>
      </c>
      <c r="T9" s="11" t="s">
        <v>57</v>
      </c>
      <c r="U9" s="8" t="str">
        <f t="shared" si="1"/>
        <v>Building &amp; Construction  Metal Metal   </v>
      </c>
      <c r="V9" s="8" t="str">
        <f t="shared" si="2"/>
        <v>Building &amp; Construction  &gt; Metal &gt; Metal &gt; [ N/A ] &gt; [ N/A ] &gt; [ N/A ]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ht="12.75" customHeight="1">
      <c r="A10" s="7" t="s">
        <v>22</v>
      </c>
      <c r="B10" s="8" t="str">
        <f>IFERROR(VLOOKUP(A10,'G1'!$A$2:$B$45,2,FALSE),"")</f>
        <v>Building &amp; Construction </v>
      </c>
      <c r="C10" s="9" t="s">
        <v>54</v>
      </c>
      <c r="D10" s="8" t="str">
        <f>IFERROR(VLOOKUP(C10,'G2'!$A$2:$B$45,2,FALSE),"")</f>
        <v>Metal</v>
      </c>
      <c r="E10" s="15" t="s">
        <v>58</v>
      </c>
      <c r="F10" s="8" t="str">
        <f>IFERROR(VLOOKUP(E10,'G3'!$A$2:$B$45,2,FALSE),"")</f>
        <v>Kalawan</v>
      </c>
      <c r="G10" s="7" t="s">
        <v>40</v>
      </c>
      <c r="H10" s="8" t="str">
        <f>IFERROR(VLOOKUP(G10,'G4'!$A$2:$B$45,2,FALSE),"")</f>
        <v/>
      </c>
      <c r="I10" s="7" t="s">
        <v>26</v>
      </c>
      <c r="J10" s="8" t="str">
        <f>IFERROR(VLOOKUP(I10,'G5'!$A$2:$B$45,2,FALSE),"")</f>
        <v/>
      </c>
      <c r="K10" s="10" t="s">
        <v>27</v>
      </c>
      <c r="L10" s="11" t="str">
        <f>IFERROR(VLOOKUP(K10,'G6'!$A$2:$B$45,2,FALSE),"")</f>
        <v/>
      </c>
      <c r="M10" s="11" t="s">
        <v>28</v>
      </c>
      <c r="N10" s="8" t="str">
        <f>IFERROR(VLOOKUP(M10,SUPPLIERS!$A$2:$B$45,2,FALSE),"")</f>
        <v>Chulantha</v>
      </c>
      <c r="O10" s="12" t="s">
        <v>29</v>
      </c>
      <c r="P10" s="13" t="str">
        <f>IFERROR(VLOOKUP(O10,UOM_GROUP!$A$2:$B$45,2,FALSE),"")</f>
        <v>Gal Wali</v>
      </c>
      <c r="Q10" s="11" t="str">
        <f t="array" ref="Q10">TEXTJOIN(",",TRUE,IF(UOM_MAPPING!A$2:A$16=O10,UOM_MAPPING!B$2:B$100,""))</f>
        <v>004,007</v>
      </c>
      <c r="R10" s="11" t="str">
        <f>IFERROR(__xludf.DUMMYFUNCTION("ArrayFormula(JOIN("", "", IFERROR(VLOOKUP(BASE(SPLIT(Q10,"",""),10,3),UOM!$A$2:$B$46,2,FALSE),"""")))"),"THACHCHI, LOAD")</f>
        <v>THACHCHI, LOAD</v>
      </c>
      <c r="S10" s="11" t="s">
        <v>59</v>
      </c>
      <c r="T10" s="11" t="s">
        <v>60</v>
      </c>
      <c r="U10" s="8" t="str">
        <f t="shared" si="1"/>
        <v>Building &amp; Construction  Metal Kalawan   </v>
      </c>
      <c r="V10" s="8" t="str">
        <f t="shared" si="2"/>
        <v>Building &amp; Construction  &gt; Metal &gt; Kalawan &gt; [ N/A ] &gt; [ N/A ] &gt; [ N/A ]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ht="12.75" customHeight="1">
      <c r="A11" s="7" t="s">
        <v>22</v>
      </c>
      <c r="B11" s="8" t="str">
        <f>IFERROR(VLOOKUP(A11,'G1'!$A$2:$B$45,2,FALSE),"")</f>
        <v>Building &amp; Construction </v>
      </c>
      <c r="C11" s="9" t="s">
        <v>54</v>
      </c>
      <c r="D11" s="8" t="str">
        <f>IFERROR(VLOOKUP(C11,'G2'!$A$2:$B$45,2,FALSE),"")</f>
        <v>Metal</v>
      </c>
      <c r="E11" s="15" t="s">
        <v>61</v>
      </c>
      <c r="F11" s="8" t="str">
        <f>IFERROR(VLOOKUP(E11,'G3'!$A$2:$B$45,2,FALSE),"")</f>
        <v>6*9 Kalu Gal</v>
      </c>
      <c r="G11" s="7" t="s">
        <v>40</v>
      </c>
      <c r="H11" s="8" t="str">
        <f>IFERROR(VLOOKUP(G11,'G4'!$A$2:$B$45,2,FALSE),"")</f>
        <v/>
      </c>
      <c r="I11" s="7" t="s">
        <v>26</v>
      </c>
      <c r="J11" s="8" t="str">
        <f>IFERROR(VLOOKUP(I11,'G5'!$A$2:$B$45,2,FALSE),"")</f>
        <v/>
      </c>
      <c r="K11" s="10" t="s">
        <v>27</v>
      </c>
      <c r="L11" s="11" t="str">
        <f>IFERROR(VLOOKUP(K11,'G6'!$A$2:$B$45,2,FALSE),"")</f>
        <v/>
      </c>
      <c r="M11" s="17" t="s">
        <v>62</v>
      </c>
      <c r="N11" s="8" t="str">
        <f>IFERROR(VLOOKUP(M11,SUPPLIERS!$A$2:$B$45,2,FALSE),"")</f>
        <v>Manju</v>
      </c>
      <c r="O11" s="12" t="s">
        <v>63</v>
      </c>
      <c r="P11" s="13" t="str">
        <f>IFERROR(VLOOKUP(O11,UOM_GROUP!$A$2:$B$45,2,FALSE),"")</f>
        <v>Load Only</v>
      </c>
      <c r="Q11" s="11" t="str">
        <f t="array" ref="Q11">TEXTJOIN(",",TRUE,IF(UOM_MAPPING!A$2:A$16=O11,UOM_MAPPING!B$2:B$100,""))</f>
        <v>007</v>
      </c>
      <c r="R11" s="11" t="str">
        <f>IFERROR(__xludf.DUMMYFUNCTION("ArrayFormula(JOIN("", "", IFERROR(VLOOKUP(BASE(SPLIT(Q11,"",""),10,3),UOM!$A$2:$B$46,2,FALSE),"""")))"),"LOAD")</f>
        <v>LOAD</v>
      </c>
      <c r="S11" s="11" t="s">
        <v>64</v>
      </c>
      <c r="T11" s="11" t="s">
        <v>65</v>
      </c>
      <c r="U11" s="8" t="str">
        <f t="shared" si="1"/>
        <v>Building &amp; Construction  Metal 6*9 Kalu Gal   </v>
      </c>
      <c r="V11" s="8" t="str">
        <f t="shared" si="2"/>
        <v>Building &amp; Construction  &gt; Metal &gt; 6*9 Kalu Gal &gt; [ N/A ] &gt; [ N/A ] &gt; [ N/A ]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ht="12.75" customHeight="1">
      <c r="A12" s="7" t="s">
        <v>22</v>
      </c>
      <c r="B12" s="8" t="str">
        <f>IFERROR(VLOOKUP(A12,'G1'!$A$2:$B$45,2,FALSE),"")</f>
        <v>Building &amp; Construction </v>
      </c>
      <c r="C12" s="9" t="s">
        <v>54</v>
      </c>
      <c r="D12" s="8" t="str">
        <f>IFERROR(VLOOKUP(C12,'G2'!$A$2:$B$45,2,FALSE),"")</f>
        <v>Metal</v>
      </c>
      <c r="E12" s="15" t="s">
        <v>66</v>
      </c>
      <c r="F12" s="8" t="str">
        <f>IFERROR(VLOOKUP(E12,'G3'!$A$2:$B$45,2,FALSE),"")</f>
        <v>6*4 Kalu Gal</v>
      </c>
      <c r="G12" s="7" t="s">
        <v>40</v>
      </c>
      <c r="H12" s="8" t="str">
        <f>IFERROR(VLOOKUP(G12,'G4'!$A$2:$B$45,2,FALSE),"")</f>
        <v/>
      </c>
      <c r="I12" s="7" t="s">
        <v>26</v>
      </c>
      <c r="J12" s="8" t="str">
        <f>IFERROR(VLOOKUP(I12,'G5'!$A$2:$B$45,2,FALSE),"")</f>
        <v/>
      </c>
      <c r="K12" s="10" t="s">
        <v>27</v>
      </c>
      <c r="L12" s="11" t="str">
        <f>IFERROR(VLOOKUP(K12,'G6'!$A$2:$B$45,2,FALSE),"")</f>
        <v/>
      </c>
      <c r="M12" s="17" t="s">
        <v>62</v>
      </c>
      <c r="N12" s="8" t="str">
        <f>IFERROR(VLOOKUP(M12,SUPPLIERS!$A$2:$B$45,2,FALSE),"")</f>
        <v>Manju</v>
      </c>
      <c r="O12" s="12" t="s">
        <v>63</v>
      </c>
      <c r="P12" s="13" t="str">
        <f>IFERROR(VLOOKUP(O12,UOM_GROUP!$A$2:$B$45,2,FALSE),"")</f>
        <v>Load Only</v>
      </c>
      <c r="Q12" s="11" t="str">
        <f t="array" ref="Q12">TEXTJOIN(",",TRUE,IF(UOM_MAPPING!A$2:A$16=O12,UOM_MAPPING!B$2:B$100,""))</f>
        <v>007</v>
      </c>
      <c r="R12" s="11" t="str">
        <f>IFERROR(__xludf.DUMMYFUNCTION("ArrayFormula(JOIN("", "", IFERROR(VLOOKUP(BASE(SPLIT(Q12,"",""),10,3),UOM!$A$2:$B$46,2,FALSE),"""")))"),"LOAD")</f>
        <v>LOAD</v>
      </c>
      <c r="S12" s="11" t="s">
        <v>67</v>
      </c>
      <c r="T12" s="11" t="s">
        <v>68</v>
      </c>
      <c r="U12" s="8" t="str">
        <f t="shared" si="1"/>
        <v>Building &amp; Construction  Metal 6*4 Kalu Gal   </v>
      </c>
      <c r="V12" s="8" t="str">
        <f t="shared" si="2"/>
        <v>Building &amp; Construction  &gt; Metal &gt; 6*4 Kalu Gal &gt; [ N/A ] &gt; [ N/A ] &gt; [ N/A ]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ht="12.75" customHeight="1">
      <c r="A13" s="7" t="s">
        <v>22</v>
      </c>
      <c r="B13" s="8" t="str">
        <f>IFERROR(VLOOKUP(A13,'G1'!$A$2:$B$45,2,FALSE),"")</f>
        <v>Building &amp; Construction </v>
      </c>
      <c r="C13" s="9" t="s">
        <v>69</v>
      </c>
      <c r="D13" s="8" t="str">
        <f>IFERROR(VLOOKUP(C13,'G2'!$A$2:$B$45,2,FALSE),"")</f>
        <v>Block Gal</v>
      </c>
      <c r="E13" s="15" t="s">
        <v>39</v>
      </c>
      <c r="F13" s="8" t="str">
        <f>IFERROR(VLOOKUP(E13,'G3'!$A$2:$B$45,2,FALSE),"")</f>
        <v>Podi</v>
      </c>
      <c r="G13" s="7" t="s">
        <v>40</v>
      </c>
      <c r="H13" s="8" t="str">
        <f>IFERROR(VLOOKUP(G13,'G4'!$A$2:$B$45,2,FALSE),"")</f>
        <v/>
      </c>
      <c r="I13" s="7" t="s">
        <v>26</v>
      </c>
      <c r="J13" s="8" t="str">
        <f>IFERROR(VLOOKUP(I13,'G5'!$A$2:$B$45,2,FALSE),"")</f>
        <v/>
      </c>
      <c r="K13" s="10" t="s">
        <v>27</v>
      </c>
      <c r="L13" s="11" t="str">
        <f>IFERROR(VLOOKUP(K13,'G6'!$A$2:$B$45,2,FALSE),"")</f>
        <v/>
      </c>
      <c r="M13" s="11" t="s">
        <v>41</v>
      </c>
      <c r="N13" s="8" t="str">
        <f>IFERROR(VLOOKUP(M13,SUPPLIERS!$A$2:$B$45,2,FALSE),"")</f>
        <v>Default</v>
      </c>
      <c r="O13" s="16" t="s">
        <v>42</v>
      </c>
      <c r="P13" s="13" t="str">
        <f>IFERROR(VLOOKUP(O13,UOM_GROUP!$A$2:$B$45,2,FALSE),"")</f>
        <v>Default</v>
      </c>
      <c r="Q13" s="11" t="str">
        <f t="array" ref="Q13">TEXTJOIN(",",TRUE,IF(UOM_MAPPING!A$2:A$16=O13,UOM_MAPPING!B$2:B$100,""))</f>
        <v>000</v>
      </c>
      <c r="R13" s="11" t="str">
        <f>IFERROR(__xludf.DUMMYFUNCTION("ArrayFormula(JOIN("", "", IFERROR(VLOOKUP(BASE(SPLIT(Q13,"",""),10,3),UOM!$A$2:$B$46,2,FALSE),"""")))"),"NUMBER")</f>
        <v>NUMBER</v>
      </c>
      <c r="S13" s="11" t="s">
        <v>70</v>
      </c>
      <c r="T13" s="11" t="s">
        <v>71</v>
      </c>
      <c r="U13" s="8" t="str">
        <f t="shared" si="1"/>
        <v>Building &amp; Construction  Block Gal Podi   </v>
      </c>
      <c r="V13" s="8" t="str">
        <f t="shared" si="2"/>
        <v>Building &amp; Construction  &gt; Block Gal &gt; Podi &gt; [ N/A ] &gt; [ N/A ] &gt; [ N/A ]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ht="12.75" customHeight="1">
      <c r="A14" s="7" t="s">
        <v>22</v>
      </c>
      <c r="B14" s="8" t="str">
        <f>IFERROR(VLOOKUP(A14,'G1'!$A$2:$B$45,2,FALSE),"")</f>
        <v>Building &amp; Construction </v>
      </c>
      <c r="C14" s="9" t="s">
        <v>69</v>
      </c>
      <c r="D14" s="8" t="str">
        <f>IFERROR(VLOOKUP(C14,'G2'!$A$2:$B$45,2,FALSE),"")</f>
        <v>Block Gal</v>
      </c>
      <c r="E14" s="15" t="s">
        <v>45</v>
      </c>
      <c r="F14" s="8" t="str">
        <f>IFERROR(VLOOKUP(E14,'G3'!$A$2:$B$45,2,FALSE),"")</f>
        <v>Loku</v>
      </c>
      <c r="G14" s="7" t="s">
        <v>40</v>
      </c>
      <c r="H14" s="8" t="str">
        <f>IFERROR(VLOOKUP(G14,'G4'!$A$2:$B$45,2,FALSE),"")</f>
        <v/>
      </c>
      <c r="I14" s="7" t="s">
        <v>26</v>
      </c>
      <c r="J14" s="8" t="str">
        <f>IFERROR(VLOOKUP(I14,'G5'!$A$2:$B$45,2,FALSE),"")</f>
        <v/>
      </c>
      <c r="K14" s="10" t="s">
        <v>27</v>
      </c>
      <c r="L14" s="11" t="str">
        <f>IFERROR(VLOOKUP(K14,'G6'!$A$2:$B$45,2,FALSE),"")</f>
        <v/>
      </c>
      <c r="M14" s="11" t="s">
        <v>41</v>
      </c>
      <c r="N14" s="8" t="str">
        <f>IFERROR(VLOOKUP(M14,SUPPLIERS!$A$2:$B$45,2,FALSE),"")</f>
        <v>Default</v>
      </c>
      <c r="O14" s="16" t="s">
        <v>42</v>
      </c>
      <c r="P14" s="13" t="str">
        <f>IFERROR(VLOOKUP(O14,UOM_GROUP!$A$2:$B$45,2,FALSE),"")</f>
        <v>Default</v>
      </c>
      <c r="Q14" s="11" t="str">
        <f t="array" ref="Q14">TEXTJOIN(",",TRUE,IF(UOM_MAPPING!A$2:A$16=O14,UOM_MAPPING!B$2:B$100,""))</f>
        <v>000</v>
      </c>
      <c r="R14" s="11" t="str">
        <f>IFERROR(__xludf.DUMMYFUNCTION("ArrayFormula(JOIN("", "", IFERROR(VLOOKUP(BASE(SPLIT(Q14,"",""),10,3),UOM!$A$2:$B$46,2,FALSE),"""")))"),"NUMBER")</f>
        <v>NUMBER</v>
      </c>
      <c r="S14" s="11" t="s">
        <v>72</v>
      </c>
      <c r="T14" s="11" t="s">
        <v>73</v>
      </c>
      <c r="U14" s="8" t="str">
        <f t="shared" si="1"/>
        <v>Building &amp; Construction  Block Gal Loku   </v>
      </c>
      <c r="V14" s="8" t="str">
        <f t="shared" si="2"/>
        <v>Building &amp; Construction  &gt; Block Gal &gt; Loku &gt; [ N/A ] &gt; [ N/A ] &gt; [ N/A ]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ht="12.75" customHeight="1">
      <c r="A15" s="7" t="s">
        <v>22</v>
      </c>
      <c r="B15" s="8" t="str">
        <f>IFERROR(VLOOKUP(A15,'G1'!$A$2:$B$45,2,FALSE),"")</f>
        <v>Building &amp; Construction </v>
      </c>
      <c r="C15" s="9" t="s">
        <v>74</v>
      </c>
      <c r="D15" s="8" t="str">
        <f>IFERROR(VLOOKUP(C15,'G2'!$A$2:$B$45,2,FALSE),"")</f>
        <v>Soil</v>
      </c>
      <c r="E15" s="15" t="s">
        <v>75</v>
      </c>
      <c r="F15" s="8" t="str">
        <f>IFERROR(VLOOKUP(E15,'G3'!$A$2:$B$45,2,FALSE),"")</f>
        <v>Keli</v>
      </c>
      <c r="G15" s="7" t="s">
        <v>40</v>
      </c>
      <c r="H15" s="8" t="str">
        <f>IFERROR(VLOOKUP(G15,'G4'!$A$2:$B$45,2,FALSE),"")</f>
        <v/>
      </c>
      <c r="I15" s="7" t="s">
        <v>26</v>
      </c>
      <c r="J15" s="17" t="str">
        <f>IFERROR(VLOOKUP(I15,'G5'!$A$2:$B$45,2,FALSE),"")</f>
        <v/>
      </c>
      <c r="K15" s="10" t="s">
        <v>27</v>
      </c>
      <c r="L15" s="11" t="str">
        <f>IFERROR(VLOOKUP(K15,'G6'!$A$2:$B$45,2,FALSE),"")</f>
        <v/>
      </c>
      <c r="M15" s="11" t="s">
        <v>41</v>
      </c>
      <c r="N15" s="8" t="str">
        <f>IFERROR(VLOOKUP(M15,SUPPLIERS!$A$2:$B$45,2,FALSE),"")</f>
        <v>Default</v>
      </c>
      <c r="O15" s="12" t="s">
        <v>63</v>
      </c>
      <c r="P15" s="13" t="str">
        <f>IFERROR(VLOOKUP(O15,UOM_GROUP!$A$2:$B$45,2,FALSE),"")</f>
        <v>Load Only</v>
      </c>
      <c r="Q15" s="11" t="str">
        <f t="array" ref="Q15">TEXTJOIN(",",TRUE,IF(UOM_MAPPING!A$2:A$16=O15,UOM_MAPPING!B$2:B$100,""))</f>
        <v>007</v>
      </c>
      <c r="R15" s="11" t="str">
        <f>IFERROR(__xludf.DUMMYFUNCTION("ArrayFormula(JOIN("", "", IFERROR(VLOOKUP(BASE(SPLIT(Q15,"",""),10,3),UOM!$A$2:$B$46,2,FALSE),"""")))"),"LOAD")</f>
        <v>LOAD</v>
      </c>
      <c r="S15" s="11" t="s">
        <v>76</v>
      </c>
      <c r="T15" s="11" t="s">
        <v>77</v>
      </c>
      <c r="U15" s="8" t="str">
        <f t="shared" si="1"/>
        <v>Building &amp; Construction  Soil Keli   </v>
      </c>
      <c r="V15" s="8" t="str">
        <f t="shared" si="2"/>
        <v>Building &amp; Construction  &gt; Soil &gt; Keli &gt; [ N/A ] &gt; [ N/A ] &gt; [ N/A ]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ht="12.75" customHeight="1">
      <c r="A16" s="7" t="s">
        <v>22</v>
      </c>
      <c r="B16" s="8" t="str">
        <f>IFERROR(VLOOKUP(A16,'G1'!$A$2:$B$45,2,FALSE),"")</f>
        <v>Building &amp; Construction </v>
      </c>
      <c r="C16" s="9" t="s">
        <v>74</v>
      </c>
      <c r="D16" s="8" t="str">
        <f>IFERROR(VLOOKUP(C16,'G2'!$A$2:$B$45,2,FALSE),"")</f>
        <v>Soil</v>
      </c>
      <c r="E16" s="10" t="s">
        <v>78</v>
      </c>
      <c r="F16" s="8" t="str">
        <f>IFERROR(VLOOKUP(E16,'G3'!$A$2:$B$45,2,FALSE),"")</f>
        <v>Hoda</v>
      </c>
      <c r="G16" s="7" t="s">
        <v>40</v>
      </c>
      <c r="H16" s="8" t="str">
        <f>IFERROR(VLOOKUP(G16,'G4'!$A$2:$B$45,2,FALSE),"")</f>
        <v/>
      </c>
      <c r="I16" s="7" t="s">
        <v>26</v>
      </c>
      <c r="J16" s="8" t="str">
        <f>IFERROR(VLOOKUP(I16,'G5'!$A$2:$B$45,2,FALSE),"")</f>
        <v/>
      </c>
      <c r="K16" s="10" t="s">
        <v>27</v>
      </c>
      <c r="L16" s="11" t="str">
        <f>IFERROR(VLOOKUP(K16,'G6'!$A$2:$B$45,2,FALSE),"")</f>
        <v/>
      </c>
      <c r="M16" s="11" t="s">
        <v>41</v>
      </c>
      <c r="N16" s="8" t="str">
        <f>IFERROR(VLOOKUP(M16,SUPPLIERS!$A$2:$B$45,2,FALSE),"")</f>
        <v>Default</v>
      </c>
      <c r="O16" s="18" t="s">
        <v>63</v>
      </c>
      <c r="P16" s="13" t="str">
        <f>IFERROR(VLOOKUP(O16,UOM_GROUP!$A$2:$B$45,2,FALSE),"")</f>
        <v>Load Only</v>
      </c>
      <c r="Q16" s="11" t="str">
        <f t="array" ref="Q16">TEXTJOIN(",",TRUE,IF(UOM_MAPPING!A$2:A$16=O16,UOM_MAPPING!B$2:B$100,""))</f>
        <v>007</v>
      </c>
      <c r="R16" s="11" t="str">
        <f>IFERROR(__xludf.DUMMYFUNCTION("ArrayFormula(JOIN("", "", IFERROR(VLOOKUP(BASE(SPLIT(Q16,"",""),10,3),UOM!$A$2:$B$46,2,FALSE),"""")))"),"LOAD")</f>
        <v>LOAD</v>
      </c>
      <c r="S16" s="11" t="s">
        <v>79</v>
      </c>
      <c r="T16" s="11" t="s">
        <v>80</v>
      </c>
      <c r="U16" s="8" t="str">
        <f t="shared" si="1"/>
        <v>Building &amp; Construction  Soil Hoda   </v>
      </c>
      <c r="V16" s="8" t="str">
        <f t="shared" si="2"/>
        <v>Building &amp; Construction  &gt; Soil &gt; Hoda &gt; [ N/A ] &gt; [ N/A ] &gt; [ N/A ]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ht="12.75" customHeight="1">
      <c r="A17" s="7" t="s">
        <v>22</v>
      </c>
      <c r="B17" s="8" t="str">
        <f>IFERROR(VLOOKUP(A17,'G1'!$A$2:$B$45,2,FALSE),"")</f>
        <v>Building &amp; Construction </v>
      </c>
      <c r="C17" s="9" t="s">
        <v>81</v>
      </c>
      <c r="D17" s="8" t="str">
        <f>IFERROR(VLOOKUP(C17,'G2'!$A$2:$B$45,2,FALSE),"")</f>
        <v>Cementhi</v>
      </c>
      <c r="E17" s="10" t="s">
        <v>82</v>
      </c>
      <c r="F17" s="8" t="str">
        <f>IFERROR(VLOOKUP(E17,'G3'!$A$2:$B$45,2,FALSE),"")</f>
        <v>Merin</v>
      </c>
      <c r="G17" s="7" t="s">
        <v>40</v>
      </c>
      <c r="H17" s="8" t="str">
        <f>IFERROR(VLOOKUP(G17,'G4'!$A$2:$B$45,2,FALSE),"")</f>
        <v/>
      </c>
      <c r="I17" s="7" t="s">
        <v>26</v>
      </c>
      <c r="J17" s="8" t="str">
        <f>IFERROR(VLOOKUP(I17,'G5'!$A$2:$B$45,2,FALSE),"")</f>
        <v/>
      </c>
      <c r="K17" s="10" t="s">
        <v>27</v>
      </c>
      <c r="L17" s="11" t="str">
        <f>IFERROR(VLOOKUP(K17,'G6'!$A$2:$B$45,2,FALSE),"")</f>
        <v/>
      </c>
      <c r="M17" s="17" t="s">
        <v>83</v>
      </c>
      <c r="N17" s="8" t="str">
        <f>IFERROR(VLOOKUP(M17,SUPPLIERS!$A$2:$B$45,2,FALSE),"")</f>
        <v>Gamini Aiya</v>
      </c>
      <c r="O17" s="18" t="s">
        <v>84</v>
      </c>
      <c r="P17" s="13" t="str">
        <f>IFERROR(VLOOKUP(O17,UOM_GROUP!$A$2:$B$45,2,FALSE),"")</f>
        <v>Cement</v>
      </c>
      <c r="Q17" s="11" t="str">
        <f t="array" ref="Q17">TEXTJOIN(",",TRUE,IF(UOM_MAPPING!A$2:A$16=O17,UOM_MAPPING!B$2:B$100,""))</f>
        <v>002,009</v>
      </c>
      <c r="R17" s="11" t="str">
        <f>IFERROR(__xludf.DUMMYFUNCTION("ArrayFormula(JOIN("", "", IFERROR(VLOOKUP(BASE(SPLIT(Q17,"",""),10,3),UOM!$A$2:$B$46,2,FALSE),"""")))"),"KILO GRAM, PACKET")</f>
        <v>KILO GRAM, PACKET</v>
      </c>
      <c r="S17" s="11" t="s">
        <v>85</v>
      </c>
      <c r="T17" s="11" t="s">
        <v>86</v>
      </c>
      <c r="U17" s="8" t="str">
        <f t="shared" si="1"/>
        <v>Building &amp; Construction  Cementhi Merin   </v>
      </c>
      <c r="V17" s="8" t="str">
        <f t="shared" si="2"/>
        <v>Building &amp; Construction  &gt; Cementhi &gt; Merin &gt; [ N/A ] &gt; [ N/A ] &gt; [ N/A ]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ht="12.75" customHeight="1">
      <c r="A18" s="7" t="s">
        <v>22</v>
      </c>
      <c r="B18" s="8" t="str">
        <f>IFERROR(VLOOKUP(A18,'G1'!$A$2:$B$45,2,FALSE),"")</f>
        <v>Building &amp; Construction </v>
      </c>
      <c r="C18" s="9" t="s">
        <v>81</v>
      </c>
      <c r="D18" s="8" t="str">
        <f>IFERROR(VLOOKUP(C18,'G2'!$A$2:$B$45,2,FALSE),"")</f>
        <v>Cementhi</v>
      </c>
      <c r="E18" s="10" t="s">
        <v>87</v>
      </c>
      <c r="F18" s="8" t="str">
        <f>IFERROR(VLOOKUP(E18,'G3'!$A$2:$B$45,2,FALSE),"")</f>
        <v>Sanstha</v>
      </c>
      <c r="G18" s="7" t="s">
        <v>40</v>
      </c>
      <c r="H18" s="8" t="str">
        <f>IFERROR(VLOOKUP(G18,'G4'!$A$2:$B$45,2,FALSE),"")</f>
        <v/>
      </c>
      <c r="I18" s="7" t="s">
        <v>26</v>
      </c>
      <c r="J18" s="8" t="str">
        <f>IFERROR(VLOOKUP(I18,'G5'!$A$2:$B$45,2,FALSE),"")</f>
        <v/>
      </c>
      <c r="K18" s="10" t="s">
        <v>27</v>
      </c>
      <c r="L18" s="11" t="str">
        <f>IFERROR(VLOOKUP(K18,'G6'!$A$2:$B$45,2,FALSE),"")</f>
        <v/>
      </c>
      <c r="M18" s="17" t="s">
        <v>88</v>
      </c>
      <c r="N18" s="8" t="str">
        <f>IFERROR(VLOOKUP(M18,SUPPLIERS!$A$2:$B$45,2,FALSE),"")</f>
        <v>Kalu Mahttaya</v>
      </c>
      <c r="O18" s="18" t="s">
        <v>84</v>
      </c>
      <c r="P18" s="13" t="str">
        <f>IFERROR(VLOOKUP(O18,UOM_GROUP!$A$2:$B$45,2,FALSE),"")</f>
        <v>Cement</v>
      </c>
      <c r="Q18" s="11" t="str">
        <f t="array" ref="Q18">TEXTJOIN(",",TRUE,IF(UOM_MAPPING!A$2:A$16=O18,UOM_MAPPING!B$2:B$100,""))</f>
        <v>002,009</v>
      </c>
      <c r="R18" s="11" t="str">
        <f>IFERROR(__xludf.DUMMYFUNCTION("ArrayFormula(JOIN("", "", IFERROR(VLOOKUP(BASE(SPLIT(Q18,"",""),10,3),UOM!$A$2:$B$46,2,FALSE),"""")))"),"KILO GRAM, PACKET")</f>
        <v>KILO GRAM, PACKET</v>
      </c>
      <c r="S18" s="11" t="s">
        <v>89</v>
      </c>
      <c r="T18" s="11" t="s">
        <v>90</v>
      </c>
      <c r="U18" s="8" t="str">
        <f t="shared" si="1"/>
        <v>Building &amp; Construction  Cementhi Sanstha   </v>
      </c>
      <c r="V18" s="8" t="str">
        <f t="shared" si="2"/>
        <v>Building &amp; Construction  &gt; Cementhi &gt; Sanstha &gt; [ N/A ] &gt; [ N/A ] &gt; [ N/A ]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ht="12.75" customHeight="1">
      <c r="A19" s="7" t="s">
        <v>22</v>
      </c>
      <c r="B19" s="8" t="str">
        <f>IFERROR(VLOOKUP(A19,'G1'!$A$2:$B$45,2,FALSE),"")</f>
        <v>Building &amp; Construction </v>
      </c>
      <c r="C19" s="9" t="s">
        <v>91</v>
      </c>
      <c r="D19" s="8" t="str">
        <f>IFERROR(VLOOKUP(C19,'G2'!$A$2:$B$45,2,FALSE),"")</f>
        <v>Rings</v>
      </c>
      <c r="E19" s="10" t="s">
        <v>92</v>
      </c>
      <c r="F19" s="8" t="str">
        <f>IFERROR(VLOOKUP(E19,'G3'!$A$2:$B$45,2,FALSE),"")</f>
        <v>Holes</v>
      </c>
      <c r="G19" s="7" t="s">
        <v>40</v>
      </c>
      <c r="H19" s="8" t="str">
        <f>IFERROR(VLOOKUP(G19,'G4'!$A$2:$B$45,2,FALSE),"")</f>
        <v/>
      </c>
      <c r="I19" s="7" t="s">
        <v>26</v>
      </c>
      <c r="J19" s="8" t="str">
        <f>IFERROR(VLOOKUP(I19,'G5'!$A$2:$B$45,2,FALSE),"")</f>
        <v/>
      </c>
      <c r="K19" s="10" t="s">
        <v>27</v>
      </c>
      <c r="L19" s="11" t="str">
        <f>IFERROR(VLOOKUP(K19,'G6'!$A$2:$B$45,2,FALSE),"")</f>
        <v/>
      </c>
      <c r="M19" s="11" t="s">
        <v>41</v>
      </c>
      <c r="N19" s="8" t="str">
        <f>IFERROR(VLOOKUP(M19,SUPPLIERS!$A$2:$B$45,2,FALSE),"")</f>
        <v>Default</v>
      </c>
      <c r="O19" s="19" t="s">
        <v>42</v>
      </c>
      <c r="P19" s="13" t="str">
        <f>IFERROR(VLOOKUP(O19,UOM_GROUP!$A$2:$B$45,2,FALSE),"")</f>
        <v>Default</v>
      </c>
      <c r="Q19" s="11" t="str">
        <f t="array" ref="Q19">TEXTJOIN(",",TRUE,IF(UOM_MAPPING!A$2:A$16=O19,UOM_MAPPING!B$2:B$100,""))</f>
        <v>000</v>
      </c>
      <c r="R19" s="11" t="str">
        <f>IFERROR(__xludf.DUMMYFUNCTION("ArrayFormula(JOIN("", "", IFERROR(VLOOKUP(BASE(SPLIT(Q19,"",""),10,3),UOM!$A$2:$B$46,2,FALSE),"""")))"),"NUMBER")</f>
        <v>NUMBER</v>
      </c>
      <c r="S19" s="11" t="s">
        <v>93</v>
      </c>
      <c r="T19" s="11" t="s">
        <v>94</v>
      </c>
      <c r="U19" s="8" t="str">
        <f t="shared" si="1"/>
        <v>Building &amp; Construction  Rings Holes   </v>
      </c>
      <c r="V19" s="8" t="str">
        <f t="shared" si="2"/>
        <v>Building &amp; Construction  &gt; Rings &gt; Holes &gt; [ N/A ] &gt; [ N/A ] &gt; [ N/A ]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ht="12.75" customHeight="1">
      <c r="A20" s="7" t="s">
        <v>22</v>
      </c>
      <c r="B20" s="8" t="str">
        <f>IFERROR(VLOOKUP(A20,'G1'!$A$2:$B$45,2,FALSE),"")</f>
        <v>Building &amp; Construction </v>
      </c>
      <c r="C20" s="9" t="s">
        <v>91</v>
      </c>
      <c r="D20" s="8" t="str">
        <f>IFERROR(VLOOKUP(C20,'G2'!$A$2:$B$45,2,FALSE),"")</f>
        <v>Rings</v>
      </c>
      <c r="E20" s="15" t="s">
        <v>95</v>
      </c>
      <c r="F20" s="8" t="str">
        <f>IFERROR(VLOOKUP(E20,'G3'!$A$2:$B$45,2,FALSE),"")</f>
        <v/>
      </c>
      <c r="G20" s="10" t="s">
        <v>96</v>
      </c>
      <c r="H20" s="8" t="str">
        <f>IFERROR(VLOOKUP(G20,'G4'!$A$2:$B$45,2,FALSE),"")</f>
        <v>3*2</v>
      </c>
      <c r="I20" s="7" t="s">
        <v>26</v>
      </c>
      <c r="J20" s="8" t="str">
        <f>IFERROR(VLOOKUP(I20,'G5'!$A$2:$B$45,2,FALSE),"")</f>
        <v/>
      </c>
      <c r="K20" s="10" t="s">
        <v>27</v>
      </c>
      <c r="L20" s="11" t="str">
        <f>IFERROR(VLOOKUP(K20,'G6'!$A$2:$B$45,2,FALSE),"")</f>
        <v/>
      </c>
      <c r="M20" s="11" t="s">
        <v>41</v>
      </c>
      <c r="N20" s="8" t="str">
        <f>IFERROR(VLOOKUP(M20,SUPPLIERS!$A$2:$B$45,2,FALSE),"")</f>
        <v>Default</v>
      </c>
      <c r="O20" s="19" t="s">
        <v>42</v>
      </c>
      <c r="P20" s="13" t="str">
        <f>IFERROR(VLOOKUP(O20,UOM_GROUP!$A$2:$B$45,2,FALSE),"")</f>
        <v>Default</v>
      </c>
      <c r="Q20" s="11" t="str">
        <f t="array" ref="Q20">TEXTJOIN(",",TRUE,IF(UOM_MAPPING!A$2:A$16=O20,UOM_MAPPING!B$2:B$100,""))</f>
        <v>000</v>
      </c>
      <c r="R20" s="11" t="str">
        <f>IFERROR(__xludf.DUMMYFUNCTION("ArrayFormula(JOIN("", "", IFERROR(VLOOKUP(BASE(SPLIT(Q20,"",""),10,3),UOM!$A$2:$B$46,2,FALSE),"""")))"),"NUMBER")</f>
        <v>NUMBER</v>
      </c>
      <c r="S20" s="11" t="s">
        <v>93</v>
      </c>
      <c r="T20" s="11" t="s">
        <v>97</v>
      </c>
      <c r="U20" s="8" t="str">
        <f t="shared" si="1"/>
        <v>Building &amp; Construction  Rings  3*2  </v>
      </c>
      <c r="V20" s="8" t="str">
        <f t="shared" si="2"/>
        <v>Building &amp; Construction  &gt; Rings &gt; [ N/A ] &gt; 3*2 &gt; [ N/A ] &gt; [ N/A ]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.75" customHeight="1">
      <c r="A21" s="7" t="s">
        <v>22</v>
      </c>
      <c r="B21" s="8" t="str">
        <f>IFERROR(VLOOKUP(A21,'G1'!$A$2:$B$45,2,FALSE),"")</f>
        <v>Building &amp; Construction </v>
      </c>
      <c r="C21" s="9" t="s">
        <v>91</v>
      </c>
      <c r="D21" s="8" t="str">
        <f>IFERROR(VLOOKUP(C21,'G2'!$A$2:$B$45,2,FALSE),"")</f>
        <v>Rings</v>
      </c>
      <c r="E21" s="15" t="s">
        <v>95</v>
      </c>
      <c r="F21" s="8" t="str">
        <f>IFERROR(VLOOKUP(E21,'G3'!$A$2:$B$45,2,FALSE),"")</f>
        <v/>
      </c>
      <c r="G21" s="10" t="s">
        <v>98</v>
      </c>
      <c r="H21" s="8" t="str">
        <f>IFERROR(VLOOKUP(G21,'G4'!$A$2:$B$45,2,FALSE),"")</f>
        <v>4*2</v>
      </c>
      <c r="I21" s="7" t="s">
        <v>26</v>
      </c>
      <c r="J21" s="8" t="str">
        <f>IFERROR(VLOOKUP(I21,'G5'!$A$2:$B$45,2,FALSE),"")</f>
        <v/>
      </c>
      <c r="K21" s="10" t="s">
        <v>27</v>
      </c>
      <c r="L21" s="11" t="str">
        <f>IFERROR(VLOOKUP(K21,'G6'!$A$2:$B$45,2,FALSE),"")</f>
        <v/>
      </c>
      <c r="M21" s="17" t="s">
        <v>62</v>
      </c>
      <c r="N21" s="8" t="str">
        <f>IFERROR(VLOOKUP(M21,SUPPLIERS!$A$2:$B$45,2,FALSE),"")</f>
        <v>Manju</v>
      </c>
      <c r="O21" s="19" t="s">
        <v>42</v>
      </c>
      <c r="P21" s="13" t="str">
        <f>IFERROR(VLOOKUP(O21,UOM_GROUP!$A$2:$B$45,2,FALSE),"")</f>
        <v>Default</v>
      </c>
      <c r="Q21" s="11" t="str">
        <f t="array" ref="Q21">TEXTJOIN(",",TRUE,IF(UOM_MAPPING!A$2:A$16=O21,UOM_MAPPING!B$2:B$100,""))</f>
        <v>000</v>
      </c>
      <c r="R21" s="11" t="str">
        <f>IFERROR(__xludf.DUMMYFUNCTION("ArrayFormula(JOIN("", "", IFERROR(VLOOKUP(BASE(SPLIT(Q21,"",""),10,3),UOM!$A$2:$B$46,2,FALSE),"""")))"),"NUMBER")</f>
        <v>NUMBER</v>
      </c>
      <c r="S21" s="11" t="s">
        <v>93</v>
      </c>
      <c r="T21" s="11" t="s">
        <v>99</v>
      </c>
      <c r="U21" s="8" t="str">
        <f t="shared" si="1"/>
        <v>Building &amp; Construction  Rings  4*2  </v>
      </c>
      <c r="V21" s="8" t="str">
        <f t="shared" si="2"/>
        <v>Building &amp; Construction  &gt; Rings &gt; [ N/A ] &gt; 4*2 &gt; [ N/A ] &gt; [ N/A ]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ht="12.75" customHeight="1">
      <c r="A22" s="15" t="s">
        <v>100</v>
      </c>
      <c r="B22" s="8" t="str">
        <f>IFERROR(VLOOKUP(A22,'G1'!$A$2:$B$45,2,FALSE),"")</f>
        <v>Paint</v>
      </c>
      <c r="C22" s="9" t="s">
        <v>101</v>
      </c>
      <c r="D22" s="8" t="str">
        <f>IFERROR(VLOOKUP(C22,'G2'!$A$2:$B$45,2,FALSE),"")</f>
        <v>Emulsion</v>
      </c>
      <c r="E22" s="10" t="s">
        <v>102</v>
      </c>
      <c r="F22" s="8" t="str">
        <f>IFERROR(VLOOKUP(E22,'G3'!$A$2:$B$45,2,FALSE),"")</f>
        <v>Brilliant White</v>
      </c>
      <c r="G22" s="10" t="s">
        <v>103</v>
      </c>
      <c r="H22" s="8" t="str">
        <f>IFERROR(VLOOKUP(G22,'G4'!$A$2:$B$45,2,FALSE),"")</f>
        <v>1L</v>
      </c>
      <c r="I22" s="15" t="s">
        <v>104</v>
      </c>
      <c r="J22" s="8" t="str">
        <f>IFERROR(VLOOKUP(I22,'G5'!$A$2:$B$45,2,FALSE),"")</f>
        <v>Multilac</v>
      </c>
      <c r="K22" s="10" t="s">
        <v>27</v>
      </c>
      <c r="L22" s="11" t="str">
        <f>IFERROR(VLOOKUP(K22,'G6'!$A$2:$B$45,2,FALSE),"")</f>
        <v/>
      </c>
      <c r="M22" s="17" t="s">
        <v>105</v>
      </c>
      <c r="N22" s="8" t="str">
        <f>IFERROR(VLOOKUP(M22,SUPPLIERS!$A$2:$B$45,2,FALSE),"")</f>
        <v>Multilack</v>
      </c>
      <c r="O22" s="19" t="s">
        <v>42</v>
      </c>
      <c r="P22" s="13" t="str">
        <f>IFERROR(VLOOKUP(O22,UOM_GROUP!$A$2:$B$45,2,FALSE),"")</f>
        <v>Default</v>
      </c>
      <c r="Q22" s="11" t="str">
        <f t="array" ref="Q22">TEXTJOIN(",",TRUE,IF(UOM_MAPPING!A$2:A$16=O22,UOM_MAPPING!B$2:B$100,""))</f>
        <v>000</v>
      </c>
      <c r="R22" s="11" t="str">
        <f>IFERROR(__xludf.DUMMYFUNCTION("ArrayFormula(JOIN("", "", IFERROR(VLOOKUP(BASE(SPLIT(Q22,"",""),10,3),UOM!$A$2:$B$46,2,FALSE),"""")))"),"NUMBER")</f>
        <v>NUMBER</v>
      </c>
      <c r="S22" s="11" t="s">
        <v>106</v>
      </c>
      <c r="T22" s="11" t="s">
        <v>107</v>
      </c>
      <c r="U22" s="8" t="str">
        <f t="shared" si="1"/>
        <v>Paint Emulsion Brilliant White 1L Multilac </v>
      </c>
      <c r="V22" s="8" t="str">
        <f t="shared" si="2"/>
        <v>Paint &gt; Emulsion &gt; Brilliant White &gt; 1L &gt; Multilac &gt; [ N/A ]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ht="12.75" customHeight="1">
      <c r="A23" s="15" t="s">
        <v>100</v>
      </c>
      <c r="B23" s="8" t="str">
        <f>IFERROR(VLOOKUP(A23,'G1'!$A$2:$B$45,2,FALSE),"")</f>
        <v>Paint</v>
      </c>
      <c r="C23" s="9" t="s">
        <v>101</v>
      </c>
      <c r="D23" s="8" t="str">
        <f>IFERROR(VLOOKUP(C23,'G2'!$A$2:$B$45,2,FALSE),"")</f>
        <v>Emulsion</v>
      </c>
      <c r="E23" s="10" t="s">
        <v>108</v>
      </c>
      <c r="F23" s="8" t="str">
        <f>IFERROR(VLOOKUP(E23,'G3'!$A$2:$B$45,2,FALSE),"")</f>
        <v>Colours</v>
      </c>
      <c r="G23" s="10" t="s">
        <v>103</v>
      </c>
      <c r="H23" s="8" t="str">
        <f>IFERROR(VLOOKUP(G23,'G4'!$A$2:$B$45,2,FALSE),"")</f>
        <v>1L</v>
      </c>
      <c r="I23" s="15" t="s">
        <v>104</v>
      </c>
      <c r="J23" s="8" t="str">
        <f>IFERROR(VLOOKUP(I23,'G5'!$A$2:$B$45,2,FALSE),"")</f>
        <v>Multilac</v>
      </c>
      <c r="K23" s="10" t="s">
        <v>27</v>
      </c>
      <c r="L23" s="11" t="str">
        <f>IFERROR(VLOOKUP(K23,'G6'!$A$2:$B$45,2,FALSE),"")</f>
        <v/>
      </c>
      <c r="M23" s="17" t="s">
        <v>105</v>
      </c>
      <c r="N23" s="8" t="str">
        <f>IFERROR(VLOOKUP(M23,SUPPLIERS!$A$2:$B$45,2,FALSE),"")</f>
        <v>Multilack</v>
      </c>
      <c r="O23" s="19" t="s">
        <v>42</v>
      </c>
      <c r="P23" s="13" t="str">
        <f>IFERROR(VLOOKUP(O23,UOM_GROUP!$A$2:$B$45,2,FALSE),"")</f>
        <v>Default</v>
      </c>
      <c r="Q23" s="11" t="str">
        <f t="array" ref="Q23">TEXTJOIN(",",TRUE,IF(UOM_MAPPING!A$2:A$16=O23,UOM_MAPPING!B$2:B$100,""))</f>
        <v>000</v>
      </c>
      <c r="R23" s="11" t="str">
        <f>IFERROR(__xludf.DUMMYFUNCTION("ArrayFormula(JOIN("", "", IFERROR(VLOOKUP(BASE(SPLIT(Q23,"",""),10,3),UOM!$A$2:$B$46,2,FALSE),"""")))"),"NUMBER")</f>
        <v>NUMBER</v>
      </c>
      <c r="S23" s="11" t="s">
        <v>109</v>
      </c>
      <c r="T23" s="11" t="s">
        <v>110</v>
      </c>
      <c r="U23" s="8" t="str">
        <f t="shared" si="1"/>
        <v>Paint Emulsion Colours 1L Multilac </v>
      </c>
      <c r="V23" s="8" t="str">
        <f t="shared" si="2"/>
        <v>Paint &gt; Emulsion &gt; Colours &gt; 1L &gt; Multilac &gt; [ N/A ]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.75" customHeight="1">
      <c r="A24" s="15" t="s">
        <v>100</v>
      </c>
      <c r="B24" s="8" t="str">
        <f>IFERROR(VLOOKUP(A24,'G1'!$A$2:$B$45,2,FALSE),"")</f>
        <v>Paint</v>
      </c>
      <c r="C24" s="9" t="s">
        <v>111</v>
      </c>
      <c r="D24" s="8" t="str">
        <f>IFERROR(VLOOKUP(C24,'G2'!$A$2:$B$45,2,FALSE),"")</f>
        <v>Weather Guard</v>
      </c>
      <c r="E24" s="10" t="s">
        <v>102</v>
      </c>
      <c r="F24" s="8" t="str">
        <f>IFERROR(VLOOKUP(E24,'G3'!$A$2:$B$45,2,FALSE),"")</f>
        <v>Brilliant White</v>
      </c>
      <c r="G24" s="10" t="s">
        <v>103</v>
      </c>
      <c r="H24" s="8" t="str">
        <f>IFERROR(VLOOKUP(G24,'G4'!$A$2:$B$45,2,FALSE),"")</f>
        <v>1L</v>
      </c>
      <c r="I24" s="15" t="s">
        <v>104</v>
      </c>
      <c r="J24" s="8" t="str">
        <f>IFERROR(VLOOKUP(I24,'G5'!$A$2:$B$45,2,FALSE),"")</f>
        <v>Multilac</v>
      </c>
      <c r="K24" s="10" t="s">
        <v>27</v>
      </c>
      <c r="L24" s="11" t="str">
        <f>IFERROR(VLOOKUP(K24,'G6'!$A$2:$B$45,2,FALSE),"")</f>
        <v/>
      </c>
      <c r="M24" s="17" t="s">
        <v>105</v>
      </c>
      <c r="N24" s="8" t="str">
        <f>IFERROR(VLOOKUP(M24,SUPPLIERS!$A$2:$B$45,2,FALSE),"")</f>
        <v>Multilack</v>
      </c>
      <c r="O24" s="19" t="s">
        <v>42</v>
      </c>
      <c r="P24" s="13" t="str">
        <f>IFERROR(VLOOKUP(O24,UOM_GROUP!$A$2:$B$45,2,FALSE),"")</f>
        <v>Default</v>
      </c>
      <c r="Q24" s="11" t="str">
        <f t="array" ref="Q24">TEXTJOIN(",",TRUE,IF(UOM_MAPPING!A$2:A$16=O24,UOM_MAPPING!B$2:B$100,""))</f>
        <v>000</v>
      </c>
      <c r="R24" s="11" t="str">
        <f>IFERROR(__xludf.DUMMYFUNCTION("ArrayFormula(JOIN("", "", IFERROR(VLOOKUP(BASE(SPLIT(Q24,"",""),10,3),UOM!$A$2:$B$46,2,FALSE),"""")))"),"NUMBER")</f>
        <v>NUMBER</v>
      </c>
      <c r="S24" s="11" t="s">
        <v>112</v>
      </c>
      <c r="T24" s="11" t="s">
        <v>113</v>
      </c>
      <c r="U24" s="8" t="str">
        <f t="shared" si="1"/>
        <v>Paint Weather Guard Brilliant White 1L Multilac </v>
      </c>
      <c r="V24" s="8" t="str">
        <f t="shared" si="2"/>
        <v>Paint &gt; Weather Guard &gt; Brilliant White &gt; 1L &gt; Multilac &gt; [ N/A ]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.75" customHeight="1">
      <c r="A25" s="15" t="s">
        <v>100</v>
      </c>
      <c r="B25" s="8" t="str">
        <f>IFERROR(VLOOKUP(A25,'G1'!$A$2:$B$45,2,FALSE),"")</f>
        <v>Paint</v>
      </c>
      <c r="C25" s="9" t="s">
        <v>111</v>
      </c>
      <c r="D25" s="8" t="str">
        <f>IFERROR(VLOOKUP(C25,'G2'!$A$2:$B$45,2,FALSE),"")</f>
        <v>Weather Guard</v>
      </c>
      <c r="E25" s="10" t="s">
        <v>108</v>
      </c>
      <c r="F25" s="8" t="str">
        <f>IFERROR(VLOOKUP(E25,'G3'!$A$2:$B$45,2,FALSE),"")</f>
        <v>Colours</v>
      </c>
      <c r="G25" s="10" t="s">
        <v>103</v>
      </c>
      <c r="H25" s="8" t="str">
        <f>IFERROR(VLOOKUP(G25,'G4'!$A$2:$B$45,2,FALSE),"")</f>
        <v>1L</v>
      </c>
      <c r="I25" s="15" t="s">
        <v>104</v>
      </c>
      <c r="J25" s="8" t="str">
        <f>IFERROR(VLOOKUP(I25,'G5'!$A$2:$B$45,2,FALSE),"")</f>
        <v>Multilac</v>
      </c>
      <c r="K25" s="10" t="s">
        <v>27</v>
      </c>
      <c r="L25" s="11" t="str">
        <f>IFERROR(VLOOKUP(K25,'G6'!$A$2:$B$45,2,FALSE),"")</f>
        <v/>
      </c>
      <c r="M25" s="17" t="s">
        <v>105</v>
      </c>
      <c r="N25" s="8" t="str">
        <f>IFERROR(VLOOKUP(M25,SUPPLIERS!$A$2:$B$45,2,FALSE),"")</f>
        <v>Multilack</v>
      </c>
      <c r="O25" s="19" t="s">
        <v>42</v>
      </c>
      <c r="P25" s="13" t="str">
        <f>IFERROR(VLOOKUP(O25,UOM_GROUP!$A$2:$B$45,2,FALSE),"")</f>
        <v>Default</v>
      </c>
      <c r="Q25" s="11" t="str">
        <f t="array" ref="Q25">TEXTJOIN(",",TRUE,IF(UOM_MAPPING!A$2:A$16=O25,UOM_MAPPING!B$2:B$100,""))</f>
        <v>000</v>
      </c>
      <c r="R25" s="11" t="str">
        <f>IFERROR(__xludf.DUMMYFUNCTION("ArrayFormula(JOIN("", "", IFERROR(VLOOKUP(BASE(SPLIT(Q25,"",""),10,3),UOM!$A$2:$B$46,2,FALSE),"""")))"),"NUMBER")</f>
        <v>NUMBER</v>
      </c>
      <c r="S25" s="11" t="s">
        <v>114</v>
      </c>
      <c r="T25" s="20" t="s">
        <v>115</v>
      </c>
      <c r="U25" s="8" t="str">
        <f t="shared" si="1"/>
        <v>Paint Weather Guard Colours 1L Multilac </v>
      </c>
      <c r="V25" s="8" t="str">
        <f t="shared" si="2"/>
        <v>Paint &gt; Weather Guard &gt; Colours &gt; 1L &gt; Multilac &gt; [ N/A ]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ht="12.75" customHeight="1">
      <c r="A26" s="15" t="s">
        <v>100</v>
      </c>
      <c r="B26" s="8" t="str">
        <f>IFERROR(VLOOKUP(A26,'G1'!$A$2:$B$45,2,FALSE),"")</f>
        <v>Paint</v>
      </c>
      <c r="C26" s="9" t="s">
        <v>116</v>
      </c>
      <c r="D26" s="8" t="str">
        <f>IFERROR(VLOOKUP(C26,'G2'!$A$2:$B$45,2,FALSE),"")</f>
        <v>Floor Paint</v>
      </c>
      <c r="E26" s="10" t="s">
        <v>108</v>
      </c>
      <c r="F26" s="8" t="str">
        <f>IFERROR(VLOOKUP(E26,'G3'!$A$2:$B$45,2,FALSE),"")</f>
        <v>Colours</v>
      </c>
      <c r="G26" s="10" t="s">
        <v>117</v>
      </c>
      <c r="H26" s="8" t="str">
        <f>IFERROR(VLOOKUP(G26,'G4'!$A$2:$B$45,2,FALSE),"")</f>
        <v>Red</v>
      </c>
      <c r="I26" s="15" t="s">
        <v>104</v>
      </c>
      <c r="J26" s="8" t="str">
        <f>IFERROR(VLOOKUP(I26,'G5'!$A$2:$B$45,2,FALSE),"")</f>
        <v>Multilac</v>
      </c>
      <c r="K26" s="10" t="s">
        <v>118</v>
      </c>
      <c r="L26" s="11" t="str">
        <f>IFERROR(VLOOKUP(K26,'G6'!$A$2:$B$45,2,FALSE),"")</f>
        <v>1l</v>
      </c>
      <c r="M26" s="17" t="s">
        <v>105</v>
      </c>
      <c r="N26" s="8" t="str">
        <f>IFERROR(VLOOKUP(M26,SUPPLIERS!$A$2:$B$45,2,FALSE),"")</f>
        <v>Multilack</v>
      </c>
      <c r="O26" s="19" t="s">
        <v>42</v>
      </c>
      <c r="P26" s="13" t="str">
        <f>IFERROR(VLOOKUP(O26,UOM_GROUP!$A$2:$B$45,2,FALSE),"")</f>
        <v>Default</v>
      </c>
      <c r="Q26" s="11" t="str">
        <f t="array" ref="Q26">TEXTJOIN(",",TRUE,IF(UOM_MAPPING!A$2:A$16=O26,UOM_MAPPING!B$2:B$100,""))</f>
        <v>000</v>
      </c>
      <c r="R26" s="11" t="str">
        <f>IFERROR(__xludf.DUMMYFUNCTION("ArrayFormula(JOIN("", "", IFERROR(VLOOKUP(BASE(SPLIT(Q26,"",""),10,3),UOM!$A$2:$B$46,2,FALSE),"""")))"),"NUMBER")</f>
        <v>NUMBER</v>
      </c>
      <c r="S26" s="11" t="s">
        <v>119</v>
      </c>
      <c r="T26" s="11" t="s">
        <v>120</v>
      </c>
      <c r="U26" s="8" t="str">
        <f t="shared" si="1"/>
        <v>Paint Floor Paint Colours Red Multilac 1l</v>
      </c>
      <c r="V26" s="8" t="str">
        <f t="shared" si="2"/>
        <v>Paint &gt; Floor Paint &gt; Colours &gt; Red &gt; Multilac &gt; 1l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ht="12.75" customHeight="1">
      <c r="A27" s="15" t="s">
        <v>100</v>
      </c>
      <c r="B27" s="8" t="str">
        <f>IFERROR(VLOOKUP(A27,'G1'!$A$2:$B$45,2,FALSE),"")</f>
        <v>Paint</v>
      </c>
      <c r="C27" s="9" t="s">
        <v>116</v>
      </c>
      <c r="D27" s="8" t="str">
        <f>IFERROR(VLOOKUP(C27,'G2'!$A$2:$B$45,2,FALSE),"")</f>
        <v>Floor Paint</v>
      </c>
      <c r="E27" s="10" t="s">
        <v>108</v>
      </c>
      <c r="F27" s="8" t="str">
        <f>IFERROR(VLOOKUP(E27,'G3'!$A$2:$B$45,2,FALSE),"")</f>
        <v>Colours</v>
      </c>
      <c r="G27" s="10" t="s">
        <v>121</v>
      </c>
      <c r="H27" s="8" t="str">
        <f>IFERROR(VLOOKUP(G27,'G4'!$A$2:$B$45,2,FALSE),"")</f>
        <v>Black </v>
      </c>
      <c r="I27" s="21" t="s">
        <v>122</v>
      </c>
      <c r="J27" s="8" t="str">
        <f>IFERROR(VLOOKUP(I27,'G5'!$A$2:$B$45,2,FALSE),"")</f>
        <v>Pertex</v>
      </c>
      <c r="K27" s="10" t="s">
        <v>118</v>
      </c>
      <c r="L27" s="11" t="str">
        <f>IFERROR(VLOOKUP(K27,'G6'!$A$2:$B$45,2,FALSE),"")</f>
        <v>1l</v>
      </c>
      <c r="M27" s="17" t="s">
        <v>123</v>
      </c>
      <c r="N27" s="8" t="str">
        <f>IFERROR(VLOOKUP(M27,SUPPLIERS!$A$2:$B$45,2,FALSE),"")</f>
        <v>Pertex</v>
      </c>
      <c r="O27" s="19" t="s">
        <v>42</v>
      </c>
      <c r="P27" s="13" t="str">
        <f>IFERROR(VLOOKUP(O27,UOM_GROUP!$A$2:$B$45,2,FALSE),"")</f>
        <v>Default</v>
      </c>
      <c r="Q27" s="11" t="str">
        <f t="array" ref="Q27">TEXTJOIN(",",TRUE,IF(UOM_MAPPING!A$2:A$16=O27,UOM_MAPPING!B$2:B$100,""))</f>
        <v>000</v>
      </c>
      <c r="R27" s="11" t="str">
        <f>IFERROR(__xludf.DUMMYFUNCTION("ArrayFormula(JOIN("", "", IFERROR(VLOOKUP(BASE(SPLIT(Q27,"",""),10,3),UOM!$A$2:$B$46,2,FALSE),"""")))"),"NUMBER")</f>
        <v>NUMBER</v>
      </c>
      <c r="S27" s="11" t="s">
        <v>124</v>
      </c>
      <c r="T27" s="11" t="s">
        <v>125</v>
      </c>
      <c r="U27" s="8" t="str">
        <f t="shared" si="1"/>
        <v>Paint Floor Paint Colours Black  Pertex 1l</v>
      </c>
      <c r="V27" s="8" t="str">
        <f t="shared" si="2"/>
        <v>Paint &gt; Floor Paint &gt; Colours &gt; Black  &gt; Pertex &gt; 1l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ht="18.75" customHeight="1">
      <c r="A28" s="15" t="s">
        <v>100</v>
      </c>
      <c r="B28" s="8" t="str">
        <f>IFERROR(VLOOKUP(A28,'G1'!$A$2:$B$45,2,FALSE),"")</f>
        <v>Paint</v>
      </c>
      <c r="C28" s="9" t="s">
        <v>116</v>
      </c>
      <c r="D28" s="8" t="str">
        <f>IFERROR(VLOOKUP(C28,'G2'!$A$2:$B$45,2,FALSE),"")</f>
        <v>Floor Paint</v>
      </c>
      <c r="E28" s="10" t="s">
        <v>108</v>
      </c>
      <c r="F28" s="8" t="str">
        <f>IFERROR(VLOOKUP(E28,'G3'!$A$2:$B$45,2,FALSE),"")</f>
        <v>Colours</v>
      </c>
      <c r="G28" s="10" t="s">
        <v>126</v>
      </c>
      <c r="H28" s="8" t="str">
        <f>IFERROR(VLOOKUP(G28,'G4'!$A$2:$B$45,2,FALSE),"")</f>
        <v>Brown</v>
      </c>
      <c r="I28" s="21" t="s">
        <v>122</v>
      </c>
      <c r="J28" s="8" t="str">
        <f>IFERROR(VLOOKUP(I28,'G5'!$A$2:$B$45,2,FALSE),"")</f>
        <v>Pertex</v>
      </c>
      <c r="K28" s="10" t="s">
        <v>118</v>
      </c>
      <c r="L28" s="11" t="str">
        <f>IFERROR(VLOOKUP(K28,'G6'!$A$2:$B$45,2,FALSE),"")</f>
        <v>1l</v>
      </c>
      <c r="M28" s="17" t="s">
        <v>123</v>
      </c>
      <c r="N28" s="8" t="str">
        <f>IFERROR(VLOOKUP(M28,SUPPLIERS!$A$2:$B$45,2,FALSE),"")</f>
        <v>Pertex</v>
      </c>
      <c r="O28" s="19" t="s">
        <v>42</v>
      </c>
      <c r="P28" s="13" t="str">
        <f>IFERROR(VLOOKUP(O28,UOM_GROUP!$A$2:$B$45,2,FALSE),"")</f>
        <v>Default</v>
      </c>
      <c r="Q28" s="11" t="str">
        <f t="array" ref="Q28">TEXTJOIN(",",TRUE,IF(UOM_MAPPING!A$2:A$16=O28,UOM_MAPPING!B$2:B$100,""))</f>
        <v>000</v>
      </c>
      <c r="R28" s="11" t="str">
        <f>IFERROR(__xludf.DUMMYFUNCTION("ArrayFormula(JOIN("", "", IFERROR(VLOOKUP(BASE(SPLIT(Q28,"",""),10,3),UOM!$A$2:$B$46,2,FALSE),"""")))"),"NUMBER")</f>
        <v>NUMBER</v>
      </c>
      <c r="S28" s="11" t="s">
        <v>127</v>
      </c>
      <c r="T28" s="11" t="s">
        <v>128</v>
      </c>
      <c r="U28" s="8" t="str">
        <f t="shared" si="1"/>
        <v>Paint Floor Paint Colours Brown Pertex 1l</v>
      </c>
      <c r="V28" s="8" t="str">
        <f t="shared" si="2"/>
        <v>Paint &gt; Floor Paint &gt; Colours &gt; Brown &gt; Pertex &gt; 1l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.75" customHeight="1">
      <c r="A29" s="15" t="s">
        <v>100</v>
      </c>
      <c r="B29" s="8" t="str">
        <f>IFERROR(VLOOKUP(A29,'G1'!$A$2:$B$45,2,FALSE),"")</f>
        <v>Paint</v>
      </c>
      <c r="C29" s="9" t="s">
        <v>116</v>
      </c>
      <c r="D29" s="8" t="str">
        <f>IFERROR(VLOOKUP(C29,'G2'!$A$2:$B$45,2,FALSE),"")</f>
        <v>Floor Paint</v>
      </c>
      <c r="E29" s="10" t="s">
        <v>108</v>
      </c>
      <c r="F29" s="8" t="str">
        <f>IFERROR(VLOOKUP(E29,'G3'!$A$2:$B$45,2,FALSE),"")</f>
        <v>Colours</v>
      </c>
      <c r="G29" s="10" t="s">
        <v>117</v>
      </c>
      <c r="H29" s="8" t="str">
        <f>IFERROR(VLOOKUP(G29,'G4'!$A$2:$B$45,2,FALSE),"")</f>
        <v>Red</v>
      </c>
      <c r="I29" s="21" t="s">
        <v>122</v>
      </c>
      <c r="J29" s="8" t="str">
        <f>IFERROR(VLOOKUP(I29,'G5'!$A$2:$B$45,2,FALSE),"")</f>
        <v>Pertex</v>
      </c>
      <c r="K29" s="10" t="s">
        <v>118</v>
      </c>
      <c r="L29" s="11" t="str">
        <f>IFERROR(VLOOKUP(K29,'G6'!$A$2:$B$45,2,FALSE),"")</f>
        <v>1l</v>
      </c>
      <c r="M29" s="17" t="s">
        <v>123</v>
      </c>
      <c r="N29" s="8" t="str">
        <f>IFERROR(VLOOKUP(M29,SUPPLIERS!$A$2:$B$45,2,FALSE),"")</f>
        <v>Pertex</v>
      </c>
      <c r="O29" s="19" t="s">
        <v>42</v>
      </c>
      <c r="P29" s="13" t="str">
        <f>IFERROR(VLOOKUP(O29,UOM_GROUP!$A$2:$B$45,2,FALSE),"")</f>
        <v>Default</v>
      </c>
      <c r="Q29" s="11" t="str">
        <f t="array" ref="Q29">TEXTJOIN(",",TRUE,IF(UOM_MAPPING!A$2:A$16=O29,UOM_MAPPING!B$2:B$100,""))</f>
        <v>000</v>
      </c>
      <c r="R29" s="11" t="str">
        <f>IFERROR(__xludf.DUMMYFUNCTION("ArrayFormula(JOIN("", "", IFERROR(VLOOKUP(BASE(SPLIT(Q29,"",""),10,3),UOM!$A$2:$B$46,2,FALSE),"""")))"),"NUMBER")</f>
        <v>NUMBER</v>
      </c>
      <c r="S29" s="11" t="s">
        <v>129</v>
      </c>
      <c r="T29" s="11" t="s">
        <v>130</v>
      </c>
      <c r="U29" s="8" t="str">
        <f t="shared" si="1"/>
        <v>Paint Floor Paint Colours Red Pertex 1l</v>
      </c>
      <c r="V29" s="8" t="str">
        <f t="shared" si="2"/>
        <v>Paint &gt; Floor Paint &gt; Colours &gt; Red &gt; Pertex &gt; 1l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ht="12.75" customHeight="1">
      <c r="A30" s="15" t="s">
        <v>100</v>
      </c>
      <c r="B30" s="8" t="str">
        <f>IFERROR(VLOOKUP(A30,'G1'!$A$2:$B$45,2,FALSE),"")</f>
        <v>Paint</v>
      </c>
      <c r="C30" s="9" t="s">
        <v>131</v>
      </c>
      <c r="D30" s="8" t="str">
        <f>IFERROR(VLOOKUP(C30,'G2'!$A$2:$B$45,2,FALSE),"")</f>
        <v>Aunticorrosive</v>
      </c>
      <c r="E30" s="10" t="s">
        <v>108</v>
      </c>
      <c r="F30" s="8" t="str">
        <f>IFERROR(VLOOKUP(E30,'G3'!$A$2:$B$45,2,FALSE),"")</f>
        <v>Colours</v>
      </c>
      <c r="G30" s="10" t="s">
        <v>117</v>
      </c>
      <c r="H30" s="8" t="str">
        <f>IFERROR(VLOOKUP(G30,'G4'!$A$2:$B$45,2,FALSE),"")</f>
        <v>Red</v>
      </c>
      <c r="I30" s="21" t="s">
        <v>122</v>
      </c>
      <c r="J30" s="8" t="str">
        <f>IFERROR(VLOOKUP(I30,'G5'!$A$2:$B$45,2,FALSE),"")</f>
        <v>Pertex</v>
      </c>
      <c r="K30" s="10" t="s">
        <v>118</v>
      </c>
      <c r="L30" s="11" t="str">
        <f>IFERROR(VLOOKUP(K30,'G6'!$A$2:$B$45,2,FALSE),"")</f>
        <v>1l</v>
      </c>
      <c r="M30" s="17" t="s">
        <v>123</v>
      </c>
      <c r="N30" s="8" t="str">
        <f>IFERROR(VLOOKUP(M30,SUPPLIERS!$A$2:$B$45,2,FALSE),"")</f>
        <v>Pertex</v>
      </c>
      <c r="O30" s="19" t="s">
        <v>42</v>
      </c>
      <c r="P30" s="13" t="str">
        <f>IFERROR(VLOOKUP(O30,UOM_GROUP!$A$2:$B$45,2,FALSE),"")</f>
        <v>Default</v>
      </c>
      <c r="Q30" s="11" t="str">
        <f t="array" ref="Q30">TEXTJOIN(",",TRUE,IF(UOM_MAPPING!A$2:A$16=O30,UOM_MAPPING!B$2:B$100,""))</f>
        <v>000</v>
      </c>
      <c r="R30" s="11" t="str">
        <f>IFERROR(__xludf.DUMMYFUNCTION("ArrayFormula(JOIN("", "", IFERROR(VLOOKUP(BASE(SPLIT(Q30,"",""),10,3),UOM!$A$2:$B$46,2,FALSE),"""")))"),"NUMBER")</f>
        <v>NUMBER</v>
      </c>
      <c r="S30" s="11" t="s">
        <v>132</v>
      </c>
      <c r="T30" s="11" t="s">
        <v>133</v>
      </c>
      <c r="U30" s="8" t="str">
        <f t="shared" si="1"/>
        <v>Paint Aunticorrosive Colours Red Pertex 1l</v>
      </c>
      <c r="V30" s="8" t="str">
        <f t="shared" si="2"/>
        <v>Paint &gt; Aunticorrosive &gt; Colours &gt; Red &gt; Pertex &gt; 1l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ht="12.75" customHeight="1">
      <c r="A31" s="15" t="s">
        <v>100</v>
      </c>
      <c r="B31" s="8" t="str">
        <f>IFERROR(VLOOKUP(A31,'G1'!$A$2:$B$45,2,FALSE),"")</f>
        <v>Paint</v>
      </c>
      <c r="C31" s="9" t="s">
        <v>131</v>
      </c>
      <c r="D31" s="8" t="str">
        <f>IFERROR(VLOOKUP(C31,'G2'!$A$2:$B$45,2,FALSE),"")</f>
        <v>Aunticorrosive</v>
      </c>
      <c r="E31" s="10" t="s">
        <v>108</v>
      </c>
      <c r="F31" s="8" t="str">
        <f>IFERROR(VLOOKUP(E31,'G3'!$A$2:$B$45,2,FALSE),"")</f>
        <v>Colours</v>
      </c>
      <c r="G31" s="10" t="s">
        <v>121</v>
      </c>
      <c r="H31" s="8" t="str">
        <f>IFERROR(VLOOKUP(G31,'G4'!$A$2:$B$45,2,FALSE),"")</f>
        <v>Black </v>
      </c>
      <c r="I31" s="21" t="s">
        <v>122</v>
      </c>
      <c r="J31" s="8" t="str">
        <f>IFERROR(VLOOKUP(I31,'G5'!$A$2:$B$45,2,FALSE),"")</f>
        <v>Pertex</v>
      </c>
      <c r="K31" s="10" t="s">
        <v>118</v>
      </c>
      <c r="L31" s="11" t="str">
        <f>IFERROR(VLOOKUP(K31,'G6'!$A$2:$B$45,2,FALSE),"")</f>
        <v>1l</v>
      </c>
      <c r="M31" s="17" t="s">
        <v>123</v>
      </c>
      <c r="N31" s="8" t="str">
        <f>IFERROR(VLOOKUP(M31,SUPPLIERS!$A$2:$B$45,2,FALSE),"")</f>
        <v>Pertex</v>
      </c>
      <c r="O31" s="19" t="s">
        <v>42</v>
      </c>
      <c r="P31" s="13" t="str">
        <f>IFERROR(VLOOKUP(O31,UOM_GROUP!$A$2:$B$45,2,FALSE),"")</f>
        <v>Default</v>
      </c>
      <c r="Q31" s="11" t="str">
        <f t="array" ref="Q31">TEXTJOIN(",",TRUE,IF(UOM_MAPPING!A$2:A$16=O31,UOM_MAPPING!B$2:B$100,""))</f>
        <v>000</v>
      </c>
      <c r="R31" s="11" t="str">
        <f>IFERROR(__xludf.DUMMYFUNCTION("ArrayFormula(JOIN("", "", IFERROR(VLOOKUP(BASE(SPLIT(Q31,"",""),10,3),UOM!$A$2:$B$46,2,FALSE),"""")))"),"NUMBER")</f>
        <v>NUMBER</v>
      </c>
      <c r="S31" s="11" t="s">
        <v>134</v>
      </c>
      <c r="T31" s="11" t="s">
        <v>135</v>
      </c>
      <c r="U31" s="8" t="str">
        <f t="shared" si="1"/>
        <v>Paint Aunticorrosive Colours Black  Pertex 1l</v>
      </c>
      <c r="V31" s="8" t="str">
        <f t="shared" si="2"/>
        <v>Paint &gt; Aunticorrosive &gt; Colours &gt; Black  &gt; Pertex &gt; 1l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ht="12.75" customHeight="1">
      <c r="A32" s="15" t="s">
        <v>100</v>
      </c>
      <c r="B32" s="8" t="str">
        <f>IFERROR(VLOOKUP(A32,'G1'!$A$2:$B$45,2,FALSE),"")</f>
        <v>Paint</v>
      </c>
      <c r="C32" s="9" t="s">
        <v>131</v>
      </c>
      <c r="D32" s="8" t="str">
        <f>IFERROR(VLOOKUP(C32,'G2'!$A$2:$B$45,2,FALSE),"")</f>
        <v>Aunticorrosive</v>
      </c>
      <c r="E32" s="10" t="s">
        <v>108</v>
      </c>
      <c r="F32" s="8" t="str">
        <f>IFERROR(VLOOKUP(E32,'G3'!$A$2:$B$45,2,FALSE),"")</f>
        <v>Colours</v>
      </c>
      <c r="G32" s="10" t="s">
        <v>136</v>
      </c>
      <c r="H32" s="8" t="str">
        <f>IFERROR(VLOOKUP(G32,'G4'!$A$2:$B$45,2,FALSE),"")</f>
        <v>Matt Black</v>
      </c>
      <c r="I32" s="21" t="s">
        <v>122</v>
      </c>
      <c r="J32" s="8" t="str">
        <f>IFERROR(VLOOKUP(I32,'G5'!$A$2:$B$45,2,FALSE),"")</f>
        <v>Pertex</v>
      </c>
      <c r="K32" s="10" t="s">
        <v>118</v>
      </c>
      <c r="L32" s="11" t="str">
        <f>IFERROR(VLOOKUP(K32,'G6'!$A$2:$B$45,2,FALSE),"")</f>
        <v>1l</v>
      </c>
      <c r="M32" s="17" t="s">
        <v>123</v>
      </c>
      <c r="N32" s="8" t="str">
        <f>IFERROR(VLOOKUP(M32,SUPPLIERS!$A$2:$B$45,2,FALSE),"")</f>
        <v>Pertex</v>
      </c>
      <c r="O32" s="19" t="s">
        <v>42</v>
      </c>
      <c r="P32" s="13" t="str">
        <f>IFERROR(VLOOKUP(O32,UOM_GROUP!$A$2:$B$45,2,FALSE),"")</f>
        <v>Default</v>
      </c>
      <c r="Q32" s="11" t="str">
        <f t="array" ref="Q32">TEXTJOIN(",",TRUE,IF(UOM_MAPPING!A$2:A$16=O32,UOM_MAPPING!B$2:B$100,""))</f>
        <v>000</v>
      </c>
      <c r="R32" s="11" t="str">
        <f>IFERROR(__xludf.DUMMYFUNCTION("ArrayFormula(JOIN("", "", IFERROR(VLOOKUP(BASE(SPLIT(Q32,"",""),10,3),UOM!$A$2:$B$46,2,FALSE),"""")))"),"NUMBER")</f>
        <v>NUMBER</v>
      </c>
      <c r="S32" s="11" t="s">
        <v>137</v>
      </c>
      <c r="T32" s="11" t="s">
        <v>138</v>
      </c>
      <c r="U32" s="8" t="str">
        <f t="shared" si="1"/>
        <v>Paint Aunticorrosive Colours Matt Black Pertex 1l</v>
      </c>
      <c r="V32" s="8" t="str">
        <f t="shared" si="2"/>
        <v>Paint &gt; Aunticorrosive &gt; Colours &gt; Matt Black &gt; Pertex &gt; 1l</v>
      </c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ht="12.75" customHeight="1">
      <c r="A33" s="15" t="s">
        <v>100</v>
      </c>
      <c r="B33" s="8" t="str">
        <f>IFERROR(VLOOKUP(A33,'G1'!$A$2:$B$45,2,FALSE),"")</f>
        <v>Paint</v>
      </c>
      <c r="C33" s="9" t="s">
        <v>139</v>
      </c>
      <c r="D33" s="8" t="str">
        <f>IFERROR(VLOOKUP(C33,'G2'!$A$2:$B$45,2,FALSE),"")</f>
        <v>Oil Primer</v>
      </c>
      <c r="E33" s="15" t="s">
        <v>95</v>
      </c>
      <c r="F33" s="8" t="str">
        <f>IFERROR(VLOOKUP(E33,'G3'!$A$2:$B$45,2,FALSE),"")</f>
        <v/>
      </c>
      <c r="G33" s="10" t="s">
        <v>103</v>
      </c>
      <c r="H33" s="8" t="str">
        <f>IFERROR(VLOOKUP(G33,'G4'!$A$2:$B$45,2,FALSE),"")</f>
        <v>1L</v>
      </c>
      <c r="I33" s="21" t="s">
        <v>122</v>
      </c>
      <c r="J33" s="8" t="str">
        <f>IFERROR(VLOOKUP(I33,'G5'!$A$2:$B$45,2,FALSE),"")</f>
        <v>Pertex</v>
      </c>
      <c r="K33" s="10" t="s">
        <v>27</v>
      </c>
      <c r="L33" s="11"/>
      <c r="M33" s="17" t="s">
        <v>123</v>
      </c>
      <c r="N33" s="8" t="str">
        <f>IFERROR(VLOOKUP(M33,SUPPLIERS!$A$2:$B$45,2,FALSE),"")</f>
        <v>Pertex</v>
      </c>
      <c r="O33" s="19" t="s">
        <v>42</v>
      </c>
      <c r="P33" s="13" t="str">
        <f>IFERROR(VLOOKUP(O33,UOM_GROUP!$A$2:$B$45,2,FALSE),"")</f>
        <v>Default</v>
      </c>
      <c r="Q33" s="11" t="str">
        <f t="array" ref="Q33">TEXTJOIN(",",TRUE,IF(UOM_MAPPING!A$2:A$16=O33,UOM_MAPPING!B$2:B$100,""))</f>
        <v>000</v>
      </c>
      <c r="R33" s="11" t="str">
        <f>IFERROR(__xludf.DUMMYFUNCTION("ArrayFormula(JOIN("", "", IFERROR(VLOOKUP(BASE(SPLIT(Q33,"",""),10,3),UOM!$A$2:$B$46,2,FALSE),"""")))"),"NUMBER")</f>
        <v>NUMBER</v>
      </c>
      <c r="S33" s="11" t="s">
        <v>140</v>
      </c>
      <c r="T33" s="11" t="s">
        <v>141</v>
      </c>
      <c r="U33" s="8" t="str">
        <f t="shared" si="1"/>
        <v>Paint Oil Primer  1L Pertex </v>
      </c>
      <c r="V33" s="8" t="str">
        <f t="shared" si="2"/>
        <v>Paint &gt; Oil Primer &gt; [ N/A ] &gt; 1L &gt; Pertex &gt; [ N/A ]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.75" customHeight="1">
      <c r="A34" s="15" t="s">
        <v>100</v>
      </c>
      <c r="B34" s="8" t="str">
        <f>IFERROR(VLOOKUP(A34,'G1'!$A$2:$B$45,2,FALSE),"")</f>
        <v>Paint</v>
      </c>
      <c r="C34" s="9" t="s">
        <v>142</v>
      </c>
      <c r="D34" s="8" t="str">
        <f>IFERROR(VLOOKUP(C34,'G2'!$A$2:$B$45,2,FALSE),"")</f>
        <v>Lacquer</v>
      </c>
      <c r="E34" s="10" t="s">
        <v>108</v>
      </c>
      <c r="F34" s="8" t="str">
        <f>IFERROR(VLOOKUP(E34,'G3'!$A$2:$B$45,2,FALSE),"")</f>
        <v>Colours</v>
      </c>
      <c r="G34" s="10" t="s">
        <v>143</v>
      </c>
      <c r="H34" s="8" t="str">
        <f>IFERROR(VLOOKUP(G34,'G4'!$A$2:$B$45,2,FALSE),"")</f>
        <v>100ml</v>
      </c>
      <c r="I34" s="21" t="s">
        <v>122</v>
      </c>
      <c r="J34" s="8" t="str">
        <f>IFERROR(VLOOKUP(I34,'G5'!$A$2:$B$45,2,FALSE),"")</f>
        <v>Pertex</v>
      </c>
      <c r="K34" s="10" t="s">
        <v>27</v>
      </c>
      <c r="L34" s="11" t="str">
        <f>IFERROR(VLOOKUP(K34,'G6'!$A$2:$B$45,2,FALSE),"")</f>
        <v/>
      </c>
      <c r="M34" s="17" t="s">
        <v>123</v>
      </c>
      <c r="N34" s="8" t="str">
        <f>IFERROR(VLOOKUP(M34,SUPPLIERS!$A$2:$B$45,2,FALSE),"")</f>
        <v>Pertex</v>
      </c>
      <c r="O34" s="19" t="s">
        <v>42</v>
      </c>
      <c r="P34" s="13" t="str">
        <f>IFERROR(VLOOKUP(O34,UOM_GROUP!$A$2:$B$45,2,FALSE),"")</f>
        <v>Default</v>
      </c>
      <c r="Q34" s="11" t="str">
        <f t="array" ref="Q34">TEXTJOIN(",",TRUE,IF(UOM_MAPPING!A$2:A$16=O34,UOM_MAPPING!B$2:B$100,""))</f>
        <v>000</v>
      </c>
      <c r="R34" s="11" t="str">
        <f>IFERROR(__xludf.DUMMYFUNCTION("ArrayFormula(JOIN("", "", IFERROR(VLOOKUP(BASE(SPLIT(Q34,"",""),10,3),UOM!$A$2:$B$46,2,FALSE),"""")))"),"NUMBER")</f>
        <v>NUMBER</v>
      </c>
      <c r="S34" s="11" t="s">
        <v>144</v>
      </c>
      <c r="T34" s="11" t="s">
        <v>145</v>
      </c>
      <c r="U34" s="8" t="str">
        <f t="shared" si="1"/>
        <v>Paint Lacquer Colours 100ml Pertex </v>
      </c>
      <c r="V34" s="8" t="str">
        <f t="shared" si="2"/>
        <v>Paint &gt; Lacquer &gt; Colours &gt; 100ml &gt; Pertex &gt; [ N/A ]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ht="12.75" customHeight="1">
      <c r="A35" s="15" t="s">
        <v>100</v>
      </c>
      <c r="B35" s="8" t="str">
        <f>IFERROR(VLOOKUP(A35,'G1'!$A$2:$B$45,2,FALSE),"")</f>
        <v>Paint</v>
      </c>
      <c r="C35" s="9" t="s">
        <v>101</v>
      </c>
      <c r="D35" s="8" t="str">
        <f>IFERROR(VLOOKUP(C35,'G2'!$A$2:$B$45,2,FALSE),"")</f>
        <v>Emulsion</v>
      </c>
      <c r="E35" s="10" t="s">
        <v>102</v>
      </c>
      <c r="F35" s="8" t="str">
        <f>IFERROR(VLOOKUP(E35,'G3'!$A$2:$B$45,2,FALSE),"")</f>
        <v>Brilliant White</v>
      </c>
      <c r="G35" s="10" t="s">
        <v>146</v>
      </c>
      <c r="H35" s="8" t="str">
        <f>IFERROR(VLOOKUP(G35,'G4'!$A$2:$B$45,2,FALSE),"")</f>
        <v>4L</v>
      </c>
      <c r="I35" s="15" t="s">
        <v>104</v>
      </c>
      <c r="J35" s="8" t="str">
        <f>IFERROR(VLOOKUP(I35,'G5'!$A$2:$B$45,2,FALSE),"")</f>
        <v>Multilac</v>
      </c>
      <c r="K35" s="10" t="s">
        <v>27</v>
      </c>
      <c r="L35" s="11" t="str">
        <f>IFERROR(VLOOKUP(K35,'G6'!$A$2:$B$45,2,FALSE),"")</f>
        <v/>
      </c>
      <c r="M35" s="17" t="s">
        <v>105</v>
      </c>
      <c r="N35" s="8" t="str">
        <f>IFERROR(VLOOKUP(M35,SUPPLIERS!$A$2:$B$45,2,FALSE),"")</f>
        <v>Multilack</v>
      </c>
      <c r="O35" s="19" t="s">
        <v>42</v>
      </c>
      <c r="P35" s="13" t="str">
        <f>IFERROR(VLOOKUP(O35,UOM_GROUP!$A$2:$B$45,2,FALSE),"")</f>
        <v>Default</v>
      </c>
      <c r="Q35" s="11" t="str">
        <f t="array" ref="Q35">TEXTJOIN(",",TRUE,IF(UOM_MAPPING!A$2:A$16=O35,UOM_MAPPING!B$2:B$100,""))</f>
        <v>000</v>
      </c>
      <c r="R35" s="11" t="str">
        <f>IFERROR(__xludf.DUMMYFUNCTION("ArrayFormula(JOIN("", "", IFERROR(VLOOKUP(BASE(SPLIT(Q35,"",""),10,3),UOM!$A$2:$B$46,2,FALSE),"""")))"),"NUMBER")</f>
        <v>NUMBER</v>
      </c>
      <c r="S35" s="11" t="s">
        <v>147</v>
      </c>
      <c r="T35" s="11" t="s">
        <v>148</v>
      </c>
      <c r="U35" s="8" t="str">
        <f t="shared" si="1"/>
        <v>Paint Emulsion Brilliant White 4L Multilac </v>
      </c>
      <c r="V35" s="8" t="str">
        <f t="shared" si="2"/>
        <v>Paint &gt; Emulsion &gt; Brilliant White &gt; 4L &gt; Multilac &gt; [ N/A ]</v>
      </c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ht="12.75" customHeight="1">
      <c r="A36" s="15" t="s">
        <v>100</v>
      </c>
      <c r="B36" s="8" t="str">
        <f>IFERROR(VLOOKUP(A36,'G1'!$A$2:$B$45,2,FALSE),"")</f>
        <v>Paint</v>
      </c>
      <c r="C36" s="9" t="s">
        <v>101</v>
      </c>
      <c r="D36" s="8" t="str">
        <f>IFERROR(VLOOKUP(C36,'G2'!$A$2:$B$45,2,FALSE),"")</f>
        <v>Emulsion</v>
      </c>
      <c r="E36" s="10" t="s">
        <v>102</v>
      </c>
      <c r="F36" s="8" t="str">
        <f>IFERROR(VLOOKUP(E36,'G3'!$A$2:$B$45,2,FALSE),"")</f>
        <v>Brilliant White</v>
      </c>
      <c r="G36" s="10" t="s">
        <v>149</v>
      </c>
      <c r="H36" s="8" t="str">
        <f>IFERROR(VLOOKUP(G36,'G4'!$A$2:$B$45,2,FALSE),"")</f>
        <v>10L</v>
      </c>
      <c r="I36" s="15" t="s">
        <v>104</v>
      </c>
      <c r="J36" s="8" t="str">
        <f>IFERROR(VLOOKUP(I36,'G5'!$A$2:$B$45,2,FALSE),"")</f>
        <v>Multilac</v>
      </c>
      <c r="K36" s="10" t="s">
        <v>27</v>
      </c>
      <c r="L36" s="11" t="str">
        <f>IFERROR(VLOOKUP(K36,'G6'!$A$2:$B$45,2,FALSE),"")</f>
        <v/>
      </c>
      <c r="M36" s="17" t="s">
        <v>105</v>
      </c>
      <c r="N36" s="8" t="str">
        <f>IFERROR(VLOOKUP(M36,SUPPLIERS!$A$2:$B$45,2,FALSE),"")</f>
        <v>Multilack</v>
      </c>
      <c r="O36" s="19" t="s">
        <v>42</v>
      </c>
      <c r="P36" s="13" t="str">
        <f>IFERROR(VLOOKUP(O36,UOM_GROUP!$A$2:$B$45,2,FALSE),"")</f>
        <v>Default</v>
      </c>
      <c r="Q36" s="11" t="str">
        <f t="array" ref="Q36">TEXTJOIN(",",TRUE,IF(UOM_MAPPING!A$2:A$16=O36,UOM_MAPPING!B$2:B$100,""))</f>
        <v>000</v>
      </c>
      <c r="R36" s="11" t="str">
        <f>IFERROR(__xludf.DUMMYFUNCTION("ArrayFormula(JOIN("", "", IFERROR(VLOOKUP(BASE(SPLIT(Q36,"",""),10,3),UOM!$A$2:$B$46,2,FALSE),"""")))"),"NUMBER")</f>
        <v>NUMBER</v>
      </c>
      <c r="S36" s="11" t="s">
        <v>150</v>
      </c>
      <c r="T36" s="11" t="s">
        <v>151</v>
      </c>
      <c r="U36" s="8" t="str">
        <f t="shared" si="1"/>
        <v>Paint Emulsion Brilliant White 10L Multilac </v>
      </c>
      <c r="V36" s="8" t="str">
        <f t="shared" si="2"/>
        <v>Paint &gt; Emulsion &gt; Brilliant White &gt; 10L &gt; Multilac &gt; [ N/A ]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ht="12.75" customHeight="1">
      <c r="A37" s="15" t="s">
        <v>100</v>
      </c>
      <c r="B37" s="8" t="str">
        <f>IFERROR(VLOOKUP(A37,'G1'!$A$2:$B$45,2,FALSE),"")</f>
        <v>Paint</v>
      </c>
      <c r="C37" s="9" t="s">
        <v>101</v>
      </c>
      <c r="D37" s="8" t="str">
        <f>IFERROR(VLOOKUP(C37,'G2'!$A$2:$B$45,2,FALSE),"")</f>
        <v>Emulsion</v>
      </c>
      <c r="E37" s="10" t="s">
        <v>102</v>
      </c>
      <c r="F37" s="8" t="str">
        <f>IFERROR(VLOOKUP(E37,'G3'!$A$2:$B$45,2,FALSE),"")</f>
        <v>Brilliant White</v>
      </c>
      <c r="G37" s="10" t="s">
        <v>152</v>
      </c>
      <c r="H37" s="8" t="str">
        <f>IFERROR(VLOOKUP(G37,'G4'!$A$2:$B$45,2,FALSE),"")</f>
        <v>20L</v>
      </c>
      <c r="I37" s="15" t="s">
        <v>104</v>
      </c>
      <c r="J37" s="8" t="str">
        <f>IFERROR(VLOOKUP(I37,'G5'!$A$2:$B$45,2,FALSE),"")</f>
        <v>Multilac</v>
      </c>
      <c r="K37" s="10" t="s">
        <v>27</v>
      </c>
      <c r="L37" s="11" t="str">
        <f>IFERROR(VLOOKUP(K37,'G6'!$A$2:$B$45,2,FALSE),"")</f>
        <v/>
      </c>
      <c r="M37" s="17" t="s">
        <v>105</v>
      </c>
      <c r="N37" s="8" t="str">
        <f>IFERROR(VLOOKUP(M37,SUPPLIERS!$A$2:$B$45,2,FALSE),"")</f>
        <v>Multilack</v>
      </c>
      <c r="O37" s="19" t="s">
        <v>42</v>
      </c>
      <c r="P37" s="13" t="str">
        <f>IFERROR(VLOOKUP(O37,UOM_GROUP!$A$2:$B$45,2,FALSE),"")</f>
        <v>Default</v>
      </c>
      <c r="Q37" s="11" t="str">
        <f t="array" ref="Q37">TEXTJOIN(",",TRUE,IF(UOM_MAPPING!A$2:A$16=O37,UOM_MAPPING!B$2:B$100,""))</f>
        <v>000</v>
      </c>
      <c r="R37" s="11" t="str">
        <f>IFERROR(__xludf.DUMMYFUNCTION("ArrayFormula(JOIN("", "", IFERROR(VLOOKUP(BASE(SPLIT(Q37,"",""),10,3),UOM!$A$2:$B$46,2,FALSE),"""")))"),"NUMBER")</f>
        <v>NUMBER</v>
      </c>
      <c r="S37" s="11" t="s">
        <v>153</v>
      </c>
      <c r="T37" s="11" t="s">
        <v>154</v>
      </c>
      <c r="U37" s="8" t="str">
        <f t="shared" si="1"/>
        <v>Paint Emulsion Brilliant White 20L Multilac </v>
      </c>
      <c r="V37" s="8" t="str">
        <f t="shared" si="2"/>
        <v>Paint &gt; Emulsion &gt; Brilliant White &gt; 20L &gt; Multilac &gt; [ N/A ]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ht="12.75" customHeight="1">
      <c r="A38" s="15" t="s">
        <v>100</v>
      </c>
      <c r="B38" s="8" t="str">
        <f>IFERROR(VLOOKUP(A38,'G1'!$A$2:$B$45,2,FALSE),"")</f>
        <v>Paint</v>
      </c>
      <c r="C38" s="9" t="s">
        <v>101</v>
      </c>
      <c r="D38" s="8" t="str">
        <f>IFERROR(VLOOKUP(C38,'G2'!$A$2:$B$45,2,FALSE),"")</f>
        <v>Emulsion</v>
      </c>
      <c r="E38" s="10" t="s">
        <v>108</v>
      </c>
      <c r="F38" s="8" t="str">
        <f>IFERROR(VLOOKUP(E38,'G3'!$A$2:$B$45,2,FALSE),"")</f>
        <v>Colours</v>
      </c>
      <c r="G38" s="10" t="s">
        <v>146</v>
      </c>
      <c r="H38" s="8" t="str">
        <f>IFERROR(VLOOKUP(G38,'G4'!$A$2:$B$45,2,FALSE),"")</f>
        <v>4L</v>
      </c>
      <c r="I38" s="15" t="s">
        <v>104</v>
      </c>
      <c r="J38" s="8" t="str">
        <f>IFERROR(VLOOKUP(I38,'G5'!$A$2:$B$45,2,FALSE),"")</f>
        <v>Multilac</v>
      </c>
      <c r="K38" s="10" t="s">
        <v>27</v>
      </c>
      <c r="L38" s="11" t="str">
        <f>IFERROR(VLOOKUP(K38,'G6'!$A$2:$B$45,2,FALSE),"")</f>
        <v/>
      </c>
      <c r="M38" s="17" t="s">
        <v>105</v>
      </c>
      <c r="N38" s="8" t="str">
        <f>IFERROR(VLOOKUP(M38,SUPPLIERS!$A$2:$B$45,2,FALSE),"")</f>
        <v>Multilack</v>
      </c>
      <c r="O38" s="19" t="s">
        <v>42</v>
      </c>
      <c r="P38" s="13" t="str">
        <f>IFERROR(VLOOKUP(O38,UOM_GROUP!$A$2:$B$45,2,FALSE),"")</f>
        <v>Default</v>
      </c>
      <c r="Q38" s="11" t="str">
        <f t="array" ref="Q38">TEXTJOIN(",",TRUE,IF(UOM_MAPPING!A$2:A$16=O38,UOM_MAPPING!B$2:B$100,""))</f>
        <v>000</v>
      </c>
      <c r="R38" s="11" t="str">
        <f>IFERROR(__xludf.DUMMYFUNCTION("ArrayFormula(JOIN("", "", IFERROR(VLOOKUP(BASE(SPLIT(Q38,"",""),10,3),UOM!$A$2:$B$46,2,FALSE),"""")))"),"NUMBER")</f>
        <v>NUMBER</v>
      </c>
      <c r="S38" s="11" t="s">
        <v>155</v>
      </c>
      <c r="T38" s="11" t="s">
        <v>156</v>
      </c>
      <c r="U38" s="8" t="str">
        <f t="shared" si="1"/>
        <v>Paint Emulsion Colours 4L Multilac </v>
      </c>
      <c r="V38" s="8" t="str">
        <f t="shared" si="2"/>
        <v>Paint &gt; Emulsion &gt; Colours &gt; 4L &gt; Multilac &gt; [ N/A ]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ht="12.75" customHeight="1">
      <c r="A39" s="15" t="s">
        <v>100</v>
      </c>
      <c r="B39" s="8" t="str">
        <f>IFERROR(VLOOKUP(A39,'G1'!$A$2:$B$45,2,FALSE),"")</f>
        <v>Paint</v>
      </c>
      <c r="C39" s="9" t="s">
        <v>111</v>
      </c>
      <c r="D39" s="8" t="str">
        <f>IFERROR(VLOOKUP(C39,'G2'!$A$2:$B$45,2,FALSE),"")</f>
        <v>Weather Guard</v>
      </c>
      <c r="E39" s="10" t="s">
        <v>102</v>
      </c>
      <c r="F39" s="8" t="str">
        <f>IFERROR(VLOOKUP(E39,'G3'!$A$2:$B$45,2,FALSE),"")</f>
        <v>Brilliant White</v>
      </c>
      <c r="G39" s="10" t="s">
        <v>146</v>
      </c>
      <c r="H39" s="8" t="str">
        <f>IFERROR(VLOOKUP(G39,'G4'!$A$2:$B$45,2,FALSE),"")</f>
        <v>4L</v>
      </c>
      <c r="I39" s="15" t="s">
        <v>104</v>
      </c>
      <c r="J39" s="8" t="str">
        <f>IFERROR(VLOOKUP(I39,'G5'!$A$2:$B$45,2,FALSE),"")</f>
        <v>Multilac</v>
      </c>
      <c r="K39" s="10" t="s">
        <v>27</v>
      </c>
      <c r="L39" s="11" t="str">
        <f>IFERROR(VLOOKUP(K39,'G6'!$A$2:$B$45,2,FALSE),"")</f>
        <v/>
      </c>
      <c r="M39" s="17" t="s">
        <v>105</v>
      </c>
      <c r="N39" s="8" t="str">
        <f>IFERROR(VLOOKUP(M39,SUPPLIERS!$A$2:$B$45,2,FALSE),"")</f>
        <v>Multilack</v>
      </c>
      <c r="O39" s="19" t="s">
        <v>42</v>
      </c>
      <c r="P39" s="13" t="str">
        <f>IFERROR(VLOOKUP(O39,UOM_GROUP!$A$2:$B$45,2,FALSE),"")</f>
        <v>Default</v>
      </c>
      <c r="Q39" s="11" t="str">
        <f t="array" ref="Q39">TEXTJOIN(",",TRUE,IF(UOM_MAPPING!A$2:A$16=O39,UOM_MAPPING!B$2:B$100,""))</f>
        <v>000</v>
      </c>
      <c r="R39" s="11" t="str">
        <f>IFERROR(__xludf.DUMMYFUNCTION("ArrayFormula(JOIN("", "", IFERROR(VLOOKUP(BASE(SPLIT(Q39,"",""),10,3),UOM!$A$2:$B$46,2,FALSE),"""")))"),"NUMBER")</f>
        <v>NUMBER</v>
      </c>
      <c r="S39" s="11" t="s">
        <v>157</v>
      </c>
      <c r="T39" s="11" t="s">
        <v>158</v>
      </c>
      <c r="U39" s="8" t="str">
        <f t="shared" si="1"/>
        <v>Paint Weather Guard Brilliant White 4L Multilac </v>
      </c>
      <c r="V39" s="8" t="str">
        <f t="shared" si="2"/>
        <v>Paint &gt; Weather Guard &gt; Brilliant White &gt; 4L &gt; Multilac &gt; [ N/A ]</v>
      </c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ht="12.75" customHeight="1">
      <c r="A40" s="15" t="s">
        <v>100</v>
      </c>
      <c r="B40" s="8" t="str">
        <f>IFERROR(VLOOKUP(A40,'G1'!$A$2:$B$45,2,FALSE),"")</f>
        <v>Paint</v>
      </c>
      <c r="C40" s="9" t="s">
        <v>111</v>
      </c>
      <c r="D40" s="8" t="str">
        <f>IFERROR(VLOOKUP(C40,'G2'!$A$2:$B$45,2,FALSE),"")</f>
        <v>Weather Guard</v>
      </c>
      <c r="E40" s="10" t="s">
        <v>102</v>
      </c>
      <c r="F40" s="8" t="str">
        <f>IFERROR(VLOOKUP(E40,'G3'!$A$2:$B$45,2,FALSE),"")</f>
        <v>Brilliant White</v>
      </c>
      <c r="G40" s="10" t="s">
        <v>149</v>
      </c>
      <c r="H40" s="8" t="str">
        <f>IFERROR(VLOOKUP(G40,'G4'!$A$2:$B$45,2,FALSE),"")</f>
        <v>10L</v>
      </c>
      <c r="I40" s="15" t="s">
        <v>104</v>
      </c>
      <c r="J40" s="8" t="str">
        <f>IFERROR(VLOOKUP(I40,'G5'!$A$2:$B$45,2,FALSE),"")</f>
        <v>Multilac</v>
      </c>
      <c r="K40" s="10" t="s">
        <v>27</v>
      </c>
      <c r="L40" s="11" t="str">
        <f>IFERROR(VLOOKUP(K40,'G6'!$A$2:$B$45,2,FALSE),"")</f>
        <v/>
      </c>
      <c r="M40" s="17" t="s">
        <v>105</v>
      </c>
      <c r="N40" s="8" t="str">
        <f>IFERROR(VLOOKUP(M40,SUPPLIERS!$A$2:$B$45,2,FALSE),"")</f>
        <v>Multilack</v>
      </c>
      <c r="O40" s="19" t="s">
        <v>42</v>
      </c>
      <c r="P40" s="13" t="str">
        <f>IFERROR(VLOOKUP(O40,UOM_GROUP!$A$2:$B$45,2,FALSE),"")</f>
        <v>Default</v>
      </c>
      <c r="Q40" s="11" t="str">
        <f t="array" ref="Q40">TEXTJOIN(",",TRUE,IF(UOM_MAPPING!A$2:A$16=O40,UOM_MAPPING!B$2:B$100,""))</f>
        <v>000</v>
      </c>
      <c r="R40" s="11" t="str">
        <f>IFERROR(__xludf.DUMMYFUNCTION("ArrayFormula(JOIN("", "", IFERROR(VLOOKUP(BASE(SPLIT(Q40,"",""),10,3),UOM!$A$2:$B$46,2,FALSE),"""")))"),"NUMBER")</f>
        <v>NUMBER</v>
      </c>
      <c r="S40" s="11" t="s">
        <v>159</v>
      </c>
      <c r="T40" s="11" t="s">
        <v>160</v>
      </c>
      <c r="U40" s="8" t="str">
        <f t="shared" si="1"/>
        <v>Paint Weather Guard Brilliant White 10L Multilac </v>
      </c>
      <c r="V40" s="8" t="str">
        <f t="shared" si="2"/>
        <v>Paint &gt; Weather Guard &gt; Brilliant White &gt; 10L &gt; Multilac &gt; [ N/A ]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ht="12.75" customHeight="1">
      <c r="A41" s="15" t="s">
        <v>100</v>
      </c>
      <c r="B41" s="8" t="str">
        <f>IFERROR(VLOOKUP(A41,'G1'!$A$2:$B$45,2,FALSE),"")</f>
        <v>Paint</v>
      </c>
      <c r="C41" s="9" t="s">
        <v>111</v>
      </c>
      <c r="D41" s="8" t="str">
        <f>IFERROR(VLOOKUP(C41,'G2'!$A$2:$B$45,2,FALSE),"")</f>
        <v>Weather Guard</v>
      </c>
      <c r="E41" s="10" t="s">
        <v>102</v>
      </c>
      <c r="F41" s="8" t="str">
        <f>IFERROR(VLOOKUP(E41,'G3'!$A$2:$B$45,2,FALSE),"")</f>
        <v>Brilliant White</v>
      </c>
      <c r="G41" s="10" t="s">
        <v>152</v>
      </c>
      <c r="H41" s="8" t="str">
        <f>IFERROR(VLOOKUP(G41,'G4'!$A$2:$B$45,2,FALSE),"")</f>
        <v>20L</v>
      </c>
      <c r="I41" s="15" t="s">
        <v>104</v>
      </c>
      <c r="J41" s="8" t="str">
        <f>IFERROR(VLOOKUP(I41,'G5'!$A$2:$B$45,2,FALSE),"")</f>
        <v>Multilac</v>
      </c>
      <c r="K41" s="10" t="s">
        <v>27</v>
      </c>
      <c r="L41" s="11" t="str">
        <f>IFERROR(VLOOKUP(K41,'G6'!$A$2:$B$45,2,FALSE),"")</f>
        <v/>
      </c>
      <c r="M41" s="17" t="s">
        <v>105</v>
      </c>
      <c r="N41" s="8" t="str">
        <f>IFERROR(VLOOKUP(M41,SUPPLIERS!$A$2:$B$45,2,FALSE),"")</f>
        <v>Multilack</v>
      </c>
      <c r="O41" s="19" t="s">
        <v>42</v>
      </c>
      <c r="P41" s="13" t="str">
        <f>IFERROR(VLOOKUP(O41,UOM_GROUP!$A$2:$B$45,2,FALSE),"")</f>
        <v>Default</v>
      </c>
      <c r="Q41" s="11" t="str">
        <f t="array" ref="Q41">TEXTJOIN(",",TRUE,IF(UOM_MAPPING!A$2:A$16=O41,UOM_MAPPING!B$2:B$100,""))</f>
        <v>000</v>
      </c>
      <c r="R41" s="11" t="str">
        <f>IFERROR(__xludf.DUMMYFUNCTION("ArrayFormula(JOIN("", "", IFERROR(VLOOKUP(BASE(SPLIT(Q41,"",""),10,3),UOM!$A$2:$B$46,2,FALSE),"""")))"),"NUMBER")</f>
        <v>NUMBER</v>
      </c>
      <c r="S41" s="11" t="s">
        <v>161</v>
      </c>
      <c r="T41" s="11" t="s">
        <v>162</v>
      </c>
      <c r="U41" s="8" t="str">
        <f t="shared" si="1"/>
        <v>Paint Weather Guard Brilliant White 20L Multilac </v>
      </c>
      <c r="V41" s="8" t="str">
        <f t="shared" si="2"/>
        <v>Paint &gt; Weather Guard &gt; Brilliant White &gt; 20L &gt; Multilac &gt; [ N/A ]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ht="12.75" customHeight="1">
      <c r="A42" s="15" t="s">
        <v>100</v>
      </c>
      <c r="B42" s="8" t="str">
        <f>IFERROR(VLOOKUP(A42,'G1'!$A$2:$B$45,2,FALSE),"")</f>
        <v>Paint</v>
      </c>
      <c r="C42" s="9" t="s">
        <v>111</v>
      </c>
      <c r="D42" s="8" t="str">
        <f>IFERROR(VLOOKUP(C42,'G2'!$A$2:$B$45,2,FALSE),"")</f>
        <v>Weather Guard</v>
      </c>
      <c r="E42" s="10" t="s">
        <v>108</v>
      </c>
      <c r="F42" s="8" t="str">
        <f>IFERROR(VLOOKUP(E42,'G3'!$A$2:$B$45,2,FALSE),"")</f>
        <v>Colours</v>
      </c>
      <c r="G42" s="10" t="s">
        <v>146</v>
      </c>
      <c r="H42" s="8" t="str">
        <f>IFERROR(VLOOKUP(G42,'G4'!$A$2:$B$45,2,FALSE),"")</f>
        <v>4L</v>
      </c>
      <c r="I42" s="15" t="s">
        <v>104</v>
      </c>
      <c r="J42" s="8" t="str">
        <f>IFERROR(VLOOKUP(I42,'G5'!$A$2:$B$45,2,FALSE),"")</f>
        <v>Multilac</v>
      </c>
      <c r="K42" s="10" t="s">
        <v>27</v>
      </c>
      <c r="L42" s="11" t="str">
        <f>IFERROR(VLOOKUP(K42,'G6'!$A$2:$B$45,2,FALSE),"")</f>
        <v/>
      </c>
      <c r="M42" s="17" t="s">
        <v>105</v>
      </c>
      <c r="N42" s="8" t="str">
        <f>IFERROR(VLOOKUP(M42,SUPPLIERS!$A$2:$B$45,2,FALSE),"")</f>
        <v>Multilack</v>
      </c>
      <c r="O42" s="19" t="s">
        <v>42</v>
      </c>
      <c r="P42" s="13" t="str">
        <f>IFERROR(VLOOKUP(O42,UOM_GROUP!$A$2:$B$45,2,FALSE),"")</f>
        <v>Default</v>
      </c>
      <c r="Q42" s="11" t="str">
        <f t="array" ref="Q42">TEXTJOIN(",",TRUE,IF(UOM_MAPPING!A$2:A$16=O42,UOM_MAPPING!B$2:B$100,""))</f>
        <v>000</v>
      </c>
      <c r="R42" s="11" t="str">
        <f>IFERROR(__xludf.DUMMYFUNCTION("ArrayFormula(JOIN("", "", IFERROR(VLOOKUP(BASE(SPLIT(Q42,"",""),10,3),UOM!$A$2:$B$46,2,FALSE),"""")))"),"NUMBER")</f>
        <v>NUMBER</v>
      </c>
      <c r="S42" s="11" t="s">
        <v>163</v>
      </c>
      <c r="T42" s="11" t="s">
        <v>164</v>
      </c>
      <c r="U42" s="8" t="str">
        <f t="shared" si="1"/>
        <v>Paint Weather Guard Colours 4L Multilac </v>
      </c>
      <c r="V42" s="8" t="str">
        <f t="shared" si="2"/>
        <v>Paint &gt; Weather Guard &gt; Colours &gt; 4L &gt; Multilac &gt; [ N/A ]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ht="12.75" customHeight="1">
      <c r="A43" s="15" t="s">
        <v>100</v>
      </c>
      <c r="B43" s="8" t="str">
        <f>IFERROR(VLOOKUP(A43,'G1'!$A$2:$B$45,2,FALSE),"")</f>
        <v>Paint</v>
      </c>
      <c r="C43" s="9" t="s">
        <v>111</v>
      </c>
      <c r="D43" s="8" t="str">
        <f>IFERROR(VLOOKUP(C43,'G2'!$A$2:$B$45,2,FALSE),"")</f>
        <v>Weather Guard</v>
      </c>
      <c r="E43" s="10" t="s">
        <v>108</v>
      </c>
      <c r="F43" s="8" t="str">
        <f>IFERROR(VLOOKUP(E43,'G3'!$A$2:$B$45,2,FALSE),"")</f>
        <v>Colours</v>
      </c>
      <c r="G43" s="10" t="s">
        <v>149</v>
      </c>
      <c r="H43" s="8" t="str">
        <f>IFERROR(VLOOKUP(G43,'G4'!$A$2:$B$45,2,FALSE),"")</f>
        <v>10L</v>
      </c>
      <c r="I43" s="15" t="s">
        <v>104</v>
      </c>
      <c r="J43" s="8" t="str">
        <f>IFERROR(VLOOKUP(I43,'G5'!$A$2:$B$45,2,FALSE),"")</f>
        <v>Multilac</v>
      </c>
      <c r="K43" s="10" t="s">
        <v>27</v>
      </c>
      <c r="L43" s="11" t="str">
        <f>IFERROR(VLOOKUP(K43,'G6'!$A$2:$B$45,2,FALSE),"")</f>
        <v/>
      </c>
      <c r="M43" s="17" t="s">
        <v>105</v>
      </c>
      <c r="N43" s="8" t="str">
        <f>IFERROR(VLOOKUP(M43,SUPPLIERS!$A$2:$B$45,2,FALSE),"")</f>
        <v>Multilack</v>
      </c>
      <c r="O43" s="19" t="s">
        <v>42</v>
      </c>
      <c r="P43" s="13" t="str">
        <f>IFERROR(VLOOKUP(O43,UOM_GROUP!$A$2:$B$45,2,FALSE),"")</f>
        <v>Default</v>
      </c>
      <c r="Q43" s="11" t="str">
        <f t="array" ref="Q43">TEXTJOIN(",",TRUE,IF(UOM_MAPPING!A$2:A$16=O43,UOM_MAPPING!B$2:B$100,""))</f>
        <v>000</v>
      </c>
      <c r="R43" s="11" t="str">
        <f>IFERROR(__xludf.DUMMYFUNCTION("ArrayFormula(JOIN("", "", IFERROR(VLOOKUP(BASE(SPLIT(Q43,"",""),10,3),UOM!$A$2:$B$46,2,FALSE),"""")))"),"NUMBER")</f>
        <v>NUMBER</v>
      </c>
      <c r="S43" s="11" t="s">
        <v>165</v>
      </c>
      <c r="T43" s="11" t="s">
        <v>166</v>
      </c>
      <c r="U43" s="8" t="str">
        <f t="shared" si="1"/>
        <v>Paint Weather Guard Colours 10L Multilac </v>
      </c>
      <c r="V43" s="8" t="str">
        <f t="shared" si="2"/>
        <v>Paint &gt; Weather Guard &gt; Colours &gt; 10L &gt; Multilac &gt; [ N/A ]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ht="12.75" customHeight="1">
      <c r="A44" s="15" t="s">
        <v>100</v>
      </c>
      <c r="B44" s="8" t="str">
        <f>IFERROR(VLOOKUP(A44,'G1'!$A$2:$B$45,2,FALSE),"")</f>
        <v>Paint</v>
      </c>
      <c r="C44" s="9" t="s">
        <v>116</v>
      </c>
      <c r="D44" s="8" t="str">
        <f>IFERROR(VLOOKUP(C44,'G2'!$A$2:$B$45,2,FALSE),"")</f>
        <v>Floor Paint</v>
      </c>
      <c r="E44" s="10" t="s">
        <v>108</v>
      </c>
      <c r="F44" s="8" t="str">
        <f>IFERROR(VLOOKUP(E44,'G3'!$A$2:$B$45,2,FALSE),"")</f>
        <v>Colours</v>
      </c>
      <c r="G44" s="10" t="s">
        <v>117</v>
      </c>
      <c r="H44" s="8" t="str">
        <f>IFERROR(VLOOKUP(G44,'G4'!$A$2:$B$45,2,FALSE),"")</f>
        <v>Red</v>
      </c>
      <c r="I44" s="15" t="s">
        <v>104</v>
      </c>
      <c r="J44" s="8" t="str">
        <f>IFERROR(VLOOKUP(I44,'G5'!$A$2:$B$45,2,FALSE),"")</f>
        <v>Multilac</v>
      </c>
      <c r="K44" s="10" t="s">
        <v>167</v>
      </c>
      <c r="L44" s="11" t="str">
        <f>IFERROR(VLOOKUP(K44,'G6'!$A$2:$B$45,2,FALSE),"")</f>
        <v>500 ml</v>
      </c>
      <c r="M44" s="17" t="s">
        <v>105</v>
      </c>
      <c r="N44" s="8" t="str">
        <f>IFERROR(VLOOKUP(M44,SUPPLIERS!$A$2:$B$45,2,FALSE),"")</f>
        <v>Multilack</v>
      </c>
      <c r="O44" s="19" t="s">
        <v>42</v>
      </c>
      <c r="P44" s="13" t="str">
        <f>IFERROR(VLOOKUP(O44,UOM_GROUP!$A$2:$B$45,2,FALSE),"")</f>
        <v>Default</v>
      </c>
      <c r="Q44" s="11" t="str">
        <f t="array" ref="Q44">TEXTJOIN(",",TRUE,IF(UOM_MAPPING!A$2:A$16=O44,UOM_MAPPING!B$2:B$100,""))</f>
        <v>000</v>
      </c>
      <c r="R44" s="11" t="str">
        <f>IFERROR(__xludf.DUMMYFUNCTION("ArrayFormula(JOIN("", "", IFERROR(VLOOKUP(BASE(SPLIT(Q44,"",""),10,3),UOM!$A$2:$B$46,2,FALSE),"""")))"),"NUMBER")</f>
        <v>NUMBER</v>
      </c>
      <c r="S44" s="11" t="s">
        <v>168</v>
      </c>
      <c r="T44" s="11" t="s">
        <v>169</v>
      </c>
      <c r="U44" s="8" t="str">
        <f t="shared" si="1"/>
        <v>Paint Floor Paint Colours Red Multilac 500 ml</v>
      </c>
      <c r="V44" s="8" t="str">
        <f t="shared" si="2"/>
        <v>Paint &gt; Floor Paint &gt; Colours &gt; Red &gt; Multilac &gt; 500 ml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.75" customHeight="1">
      <c r="A45" s="15" t="s">
        <v>100</v>
      </c>
      <c r="B45" s="8" t="str">
        <f>IFERROR(VLOOKUP(A45,'G1'!$A$2:$B$45,2,FALSE),"")</f>
        <v>Paint</v>
      </c>
      <c r="C45" s="9" t="s">
        <v>116</v>
      </c>
      <c r="D45" s="8" t="str">
        <f>IFERROR(VLOOKUP(C45,'G2'!$A$2:$B$45,2,FALSE),"")</f>
        <v>Floor Paint</v>
      </c>
      <c r="E45" s="10" t="s">
        <v>108</v>
      </c>
      <c r="F45" s="8" t="str">
        <f>IFERROR(VLOOKUP(E45,'G3'!$A$2:$B$45,2,FALSE),"")</f>
        <v>Colours</v>
      </c>
      <c r="G45" s="10" t="s">
        <v>117</v>
      </c>
      <c r="H45" s="8" t="str">
        <f>IFERROR(VLOOKUP(G45,'G4'!$A$2:$B$45,2,FALSE),"")</f>
        <v>Red</v>
      </c>
      <c r="I45" s="15" t="s">
        <v>104</v>
      </c>
      <c r="J45" s="8" t="str">
        <f>IFERROR(VLOOKUP(I45,'G5'!$A$2:$B$45,2,FALSE),"")</f>
        <v>Multilac</v>
      </c>
      <c r="K45" s="10" t="s">
        <v>170</v>
      </c>
      <c r="L45" s="11" t="str">
        <f>IFERROR(VLOOKUP(K45,'G6'!$A$2:$B$45,2,FALSE),"")</f>
        <v>250 ml</v>
      </c>
      <c r="M45" s="17" t="s">
        <v>105</v>
      </c>
      <c r="N45" s="8" t="str">
        <f>IFERROR(VLOOKUP(M45,SUPPLIERS!$A$2:$B$45,2,FALSE),"")</f>
        <v>Multilack</v>
      </c>
      <c r="O45" s="19" t="s">
        <v>42</v>
      </c>
      <c r="P45" s="13" t="str">
        <f>IFERROR(VLOOKUP(O45,UOM_GROUP!$A$2:$B$45,2,FALSE),"")</f>
        <v>Default</v>
      </c>
      <c r="Q45" s="11" t="str">
        <f t="array" ref="Q45">TEXTJOIN(",",TRUE,IF(UOM_MAPPING!A$2:A$16=O45,UOM_MAPPING!B$2:B$100,""))</f>
        <v>000</v>
      </c>
      <c r="R45" s="11" t="str">
        <f>IFERROR(__xludf.DUMMYFUNCTION("ArrayFormula(JOIN("", "", IFERROR(VLOOKUP(BASE(SPLIT(Q45,"",""),10,3),UOM!$A$2:$B$46,2,FALSE),"""")))"),"NUMBER")</f>
        <v>NUMBER</v>
      </c>
      <c r="S45" s="11" t="s">
        <v>171</v>
      </c>
      <c r="T45" s="11" t="s">
        <v>172</v>
      </c>
      <c r="U45" s="8" t="str">
        <f t="shared" si="1"/>
        <v>Paint Floor Paint Colours Red Multilac 250 ml</v>
      </c>
      <c r="V45" s="8" t="str">
        <f t="shared" si="2"/>
        <v>Paint &gt; Floor Paint &gt; Colours &gt; Red &gt; Multilac &gt; 250 ml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ht="12.75" customHeight="1">
      <c r="A46" s="15" t="s">
        <v>100</v>
      </c>
      <c r="B46" s="8" t="str">
        <f>IFERROR(VLOOKUP(A46,'G1'!$A$2:$B$45,2,FALSE),"")</f>
        <v>Paint</v>
      </c>
      <c r="C46" s="9" t="s">
        <v>116</v>
      </c>
      <c r="D46" s="8" t="str">
        <f>IFERROR(VLOOKUP(C46,'G2'!$A$2:$B$45,2,FALSE),"")</f>
        <v>Floor Paint</v>
      </c>
      <c r="E46" s="10" t="s">
        <v>108</v>
      </c>
      <c r="F46" s="8" t="str">
        <f>IFERROR(VLOOKUP(E46,'G3'!$A$2:$B$45,2,FALSE),"")</f>
        <v>Colours</v>
      </c>
      <c r="G46" s="10" t="s">
        <v>121</v>
      </c>
      <c r="H46" s="8" t="str">
        <f>IFERROR(VLOOKUP(G46,'G4'!$A$2:$B$45,2,FALSE),"")</f>
        <v>Black </v>
      </c>
      <c r="I46" s="21" t="s">
        <v>122</v>
      </c>
      <c r="J46" s="8" t="str">
        <f>IFERROR(VLOOKUP(I46,'G5'!$A$2:$B$45,2,FALSE),"")</f>
        <v>Pertex</v>
      </c>
      <c r="K46" s="10" t="s">
        <v>167</v>
      </c>
      <c r="L46" s="11" t="str">
        <f>IFERROR(VLOOKUP(K46,'G6'!$A$2:$B$45,2,FALSE),"")</f>
        <v>500 ml</v>
      </c>
      <c r="M46" s="17" t="s">
        <v>123</v>
      </c>
      <c r="N46" s="8" t="str">
        <f>IFERROR(VLOOKUP(M46,SUPPLIERS!$A$2:$B$45,2,FALSE),"")</f>
        <v>Pertex</v>
      </c>
      <c r="O46" s="19" t="s">
        <v>42</v>
      </c>
      <c r="P46" s="13" t="str">
        <f>IFERROR(VLOOKUP(O46,UOM_GROUP!$A$2:$B$45,2,FALSE),"")</f>
        <v>Default</v>
      </c>
      <c r="Q46" s="11" t="str">
        <f t="array" ref="Q46">TEXTJOIN(",",TRUE,IF(UOM_MAPPING!A$2:A$16=O46,UOM_MAPPING!B$2:B$100,""))</f>
        <v>000</v>
      </c>
      <c r="R46" s="11" t="str">
        <f>IFERROR(__xludf.DUMMYFUNCTION("ArrayFormula(JOIN("", "", IFERROR(VLOOKUP(BASE(SPLIT(Q46,"",""),10,3),UOM!$A$2:$B$46,2,FALSE),"""")))"),"NUMBER")</f>
        <v>NUMBER</v>
      </c>
      <c r="S46" s="11" t="s">
        <v>173</v>
      </c>
      <c r="T46" s="11" t="s">
        <v>174</v>
      </c>
      <c r="U46" s="8" t="str">
        <f t="shared" si="1"/>
        <v>Paint Floor Paint Colours Black  Pertex 500 ml</v>
      </c>
      <c r="V46" s="8" t="str">
        <f t="shared" si="2"/>
        <v>Paint &gt; Floor Paint &gt; Colours &gt; Black  &gt; Pertex &gt; 500 ml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ht="12.75" customHeight="1">
      <c r="A47" s="15" t="s">
        <v>100</v>
      </c>
      <c r="B47" s="8" t="str">
        <f>IFERROR(VLOOKUP(A47,'G1'!$A$2:$B$45,2,FALSE),"")</f>
        <v>Paint</v>
      </c>
      <c r="C47" s="9" t="s">
        <v>116</v>
      </c>
      <c r="D47" s="8" t="str">
        <f>IFERROR(VLOOKUP(C47,'G2'!$A$2:$B$45,2,FALSE),"")</f>
        <v>Floor Paint</v>
      </c>
      <c r="E47" s="10" t="s">
        <v>108</v>
      </c>
      <c r="F47" s="8" t="str">
        <f>IFERROR(VLOOKUP(E47,'G3'!$A$2:$B$45,2,FALSE),"")</f>
        <v>Colours</v>
      </c>
      <c r="G47" s="10" t="s">
        <v>121</v>
      </c>
      <c r="H47" s="8" t="str">
        <f>IFERROR(VLOOKUP(G47,'G4'!$A$2:$B$45,2,FALSE),"")</f>
        <v>Black </v>
      </c>
      <c r="I47" s="21" t="s">
        <v>122</v>
      </c>
      <c r="J47" s="8" t="str">
        <f>IFERROR(VLOOKUP(I47,'G5'!$A$2:$B$45,2,FALSE),"")</f>
        <v>Pertex</v>
      </c>
      <c r="K47" s="10" t="s">
        <v>170</v>
      </c>
      <c r="L47" s="11" t="str">
        <f>IFERROR(VLOOKUP(K47,'G6'!$A$2:$B$45,2,FALSE),"")</f>
        <v>250 ml</v>
      </c>
      <c r="M47" s="17" t="s">
        <v>123</v>
      </c>
      <c r="N47" s="8" t="str">
        <f>IFERROR(VLOOKUP(M47,SUPPLIERS!$A$2:$B$45,2,FALSE),"")</f>
        <v>Pertex</v>
      </c>
      <c r="O47" s="19" t="s">
        <v>42</v>
      </c>
      <c r="P47" s="13" t="str">
        <f>IFERROR(VLOOKUP(O47,UOM_GROUP!$A$2:$B$45,2,FALSE),"")</f>
        <v>Default</v>
      </c>
      <c r="Q47" s="11" t="str">
        <f t="array" ref="Q47">TEXTJOIN(",",TRUE,IF(UOM_MAPPING!A$2:A$16=O47,UOM_MAPPING!B$2:B$100,""))</f>
        <v>000</v>
      </c>
      <c r="R47" s="11" t="str">
        <f>IFERROR(__xludf.DUMMYFUNCTION("ArrayFormula(JOIN("", "", IFERROR(VLOOKUP(BASE(SPLIT(Q47,"",""),10,3),UOM!$A$2:$B$46,2,FALSE),"""")))"),"NUMBER")</f>
        <v>NUMBER</v>
      </c>
      <c r="S47" s="11" t="s">
        <v>175</v>
      </c>
      <c r="T47" s="11" t="s">
        <v>176</v>
      </c>
      <c r="U47" s="8" t="str">
        <f t="shared" si="1"/>
        <v>Paint Floor Paint Colours Black  Pertex 250 ml</v>
      </c>
      <c r="V47" s="8" t="str">
        <f t="shared" si="2"/>
        <v>Paint &gt; Floor Paint &gt; Colours &gt; Black  &gt; Pertex &gt; 250 ml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ht="12.75" customHeight="1">
      <c r="A48" s="15" t="s">
        <v>100</v>
      </c>
      <c r="B48" s="8" t="str">
        <f>IFERROR(VLOOKUP(A48,'G1'!$A$2:$B$45,2,FALSE),"")</f>
        <v>Paint</v>
      </c>
      <c r="C48" s="9" t="s">
        <v>116</v>
      </c>
      <c r="D48" s="8" t="str">
        <f>IFERROR(VLOOKUP(C48,'G2'!$A$2:$B$45,2,FALSE),"")</f>
        <v>Floor Paint</v>
      </c>
      <c r="E48" s="10" t="s">
        <v>108</v>
      </c>
      <c r="F48" s="8" t="str">
        <f>IFERROR(VLOOKUP(E48,'G3'!$A$2:$B$45,2,FALSE),"")</f>
        <v>Colours</v>
      </c>
      <c r="G48" s="10" t="s">
        <v>126</v>
      </c>
      <c r="H48" s="8" t="str">
        <f>IFERROR(VLOOKUP(G48,'G4'!$A$2:$B$45,2,FALSE),"")</f>
        <v>Brown</v>
      </c>
      <c r="I48" s="21" t="s">
        <v>122</v>
      </c>
      <c r="J48" s="8" t="str">
        <f>IFERROR(VLOOKUP(I48,'G5'!$A$2:$B$45,2,FALSE),"")</f>
        <v>Pertex</v>
      </c>
      <c r="K48" s="10" t="s">
        <v>167</v>
      </c>
      <c r="L48" s="11" t="str">
        <f>IFERROR(VLOOKUP(K48,'G6'!$A$2:$B$45,2,FALSE),"")</f>
        <v>500 ml</v>
      </c>
      <c r="M48" s="17" t="s">
        <v>123</v>
      </c>
      <c r="N48" s="8" t="str">
        <f>IFERROR(VLOOKUP(M48,SUPPLIERS!$A$2:$B$45,2,FALSE),"")</f>
        <v>Pertex</v>
      </c>
      <c r="O48" s="19" t="s">
        <v>42</v>
      </c>
      <c r="P48" s="13" t="str">
        <f>IFERROR(VLOOKUP(O48,UOM_GROUP!$A$2:$B$45,2,FALSE),"")</f>
        <v>Default</v>
      </c>
      <c r="Q48" s="11" t="str">
        <f t="array" ref="Q48">TEXTJOIN(",",TRUE,IF(UOM_MAPPING!A$2:A$16=O48,UOM_MAPPING!B$2:B$100,""))</f>
        <v>000</v>
      </c>
      <c r="R48" s="11" t="str">
        <f>IFERROR(__xludf.DUMMYFUNCTION("ArrayFormula(JOIN("", "", IFERROR(VLOOKUP(BASE(SPLIT(Q48,"",""),10,3),UOM!$A$2:$B$46,2,FALSE),"""")))"),"NUMBER")</f>
        <v>NUMBER</v>
      </c>
      <c r="S48" s="11" t="s">
        <v>177</v>
      </c>
      <c r="T48" s="11" t="s">
        <v>178</v>
      </c>
      <c r="U48" s="8" t="str">
        <f t="shared" si="1"/>
        <v>Paint Floor Paint Colours Brown Pertex 500 ml</v>
      </c>
      <c r="V48" s="8" t="str">
        <f t="shared" si="2"/>
        <v>Paint &gt; Floor Paint &gt; Colours &gt; Brown &gt; Pertex &gt; 500 ml</v>
      </c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ht="6.0" customHeight="1">
      <c r="A49" s="15" t="s">
        <v>100</v>
      </c>
      <c r="B49" s="8" t="str">
        <f>IFERROR(VLOOKUP(A49,'G1'!$A$2:$B$45,2,FALSE),"")</f>
        <v>Paint</v>
      </c>
      <c r="C49" s="9" t="s">
        <v>116</v>
      </c>
      <c r="D49" s="8" t="str">
        <f>IFERROR(VLOOKUP(C49,'G2'!$A$2:$B$45,2,FALSE),"")</f>
        <v>Floor Paint</v>
      </c>
      <c r="E49" s="10" t="s">
        <v>108</v>
      </c>
      <c r="F49" s="8" t="str">
        <f>IFERROR(VLOOKUP(E49,'G3'!$A$2:$B$45,2,FALSE),"")</f>
        <v>Colours</v>
      </c>
      <c r="G49" s="10" t="s">
        <v>126</v>
      </c>
      <c r="H49" s="8" t="str">
        <f>IFERROR(VLOOKUP(G49,'G4'!$A$2:$B$45,2,FALSE),"")</f>
        <v>Brown</v>
      </c>
      <c r="I49" s="21" t="s">
        <v>122</v>
      </c>
      <c r="J49" s="8" t="str">
        <f>IFERROR(VLOOKUP(I49,'G5'!$A$2:$B$45,2,FALSE),"")</f>
        <v>Pertex</v>
      </c>
      <c r="K49" s="10" t="s">
        <v>170</v>
      </c>
      <c r="L49" s="11" t="str">
        <f>IFERROR(VLOOKUP(K49,'G6'!$A$2:$B$45,2,FALSE),"")</f>
        <v>250 ml</v>
      </c>
      <c r="M49" s="17" t="s">
        <v>123</v>
      </c>
      <c r="N49" s="8" t="str">
        <f>IFERROR(VLOOKUP(M49,SUPPLIERS!$A$2:$B$45,2,FALSE),"")</f>
        <v>Pertex</v>
      </c>
      <c r="O49" s="19" t="s">
        <v>42</v>
      </c>
      <c r="P49" s="13" t="str">
        <f>IFERROR(VLOOKUP(O49,UOM_GROUP!$A$2:$B$45,2,FALSE),"")</f>
        <v>Default</v>
      </c>
      <c r="Q49" s="11" t="str">
        <f t="array" ref="Q49">TEXTJOIN(",",TRUE,IF(UOM_MAPPING!A$2:A$16=O49,UOM_MAPPING!B$2:B$100,""))</f>
        <v>000</v>
      </c>
      <c r="R49" s="11" t="str">
        <f>IFERROR(__xludf.DUMMYFUNCTION("ArrayFormula(JOIN("", "", IFERROR(VLOOKUP(BASE(SPLIT(Q49,"",""),10,3),UOM!$A$2:$B$46,2,FALSE),"""")))"),"NUMBER")</f>
        <v>NUMBER</v>
      </c>
      <c r="S49" s="11" t="s">
        <v>179</v>
      </c>
      <c r="T49" s="20" t="s">
        <v>180</v>
      </c>
      <c r="U49" s="8" t="str">
        <f t="shared" si="1"/>
        <v>Paint Floor Paint Colours Brown Pertex 250 ml</v>
      </c>
      <c r="V49" s="8" t="str">
        <f t="shared" si="2"/>
        <v>Paint &gt; Floor Paint &gt; Colours &gt; Brown &gt; Pertex &gt; 250 ml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ht="12.75" customHeight="1">
      <c r="A50" s="15" t="s">
        <v>100</v>
      </c>
      <c r="B50" s="8" t="str">
        <f>IFERROR(VLOOKUP(A50,'G1'!$A$2:$B$45,2,FALSE),"")</f>
        <v>Paint</v>
      </c>
      <c r="C50" s="9" t="s">
        <v>116</v>
      </c>
      <c r="D50" s="8" t="str">
        <f>IFERROR(VLOOKUP(C50,'G2'!$A$2:$B$45,2,FALSE),"")</f>
        <v>Floor Paint</v>
      </c>
      <c r="E50" s="10" t="s">
        <v>108</v>
      </c>
      <c r="F50" s="8" t="str">
        <f>IFERROR(VLOOKUP(E50,'G3'!$A$2:$B$45,2,FALSE),"")</f>
        <v>Colours</v>
      </c>
      <c r="G50" s="10" t="s">
        <v>117</v>
      </c>
      <c r="H50" s="8" t="str">
        <f>IFERROR(VLOOKUP(G50,'G4'!$A$2:$B$45,2,FALSE),"")</f>
        <v>Red</v>
      </c>
      <c r="I50" s="21" t="s">
        <v>122</v>
      </c>
      <c r="J50" s="8" t="str">
        <f>IFERROR(VLOOKUP(I50,'G5'!$A$2:$B$45,2,FALSE),"")</f>
        <v>Pertex</v>
      </c>
      <c r="K50" s="10" t="s">
        <v>167</v>
      </c>
      <c r="L50" s="11" t="str">
        <f>IFERROR(VLOOKUP(K50,'G6'!$A$2:$B$45,2,FALSE),"")</f>
        <v>500 ml</v>
      </c>
      <c r="M50" s="17" t="s">
        <v>123</v>
      </c>
      <c r="N50" s="8" t="str">
        <f>IFERROR(VLOOKUP(M50,SUPPLIERS!$A$2:$B$45,2,FALSE),"")</f>
        <v>Pertex</v>
      </c>
      <c r="O50" s="19" t="s">
        <v>42</v>
      </c>
      <c r="P50" s="13" t="str">
        <f>IFERROR(VLOOKUP(O50,UOM_GROUP!$A$2:$B$45,2,FALSE),"")</f>
        <v>Default</v>
      </c>
      <c r="Q50" s="11" t="str">
        <f t="array" ref="Q50">TEXTJOIN(",",TRUE,IF(UOM_MAPPING!A$2:A$16=O50,UOM_MAPPING!B$2:B$100,""))</f>
        <v>000</v>
      </c>
      <c r="R50" s="11" t="str">
        <f>IFERROR(__xludf.DUMMYFUNCTION("ArrayFormula(JOIN("", "", IFERROR(VLOOKUP(BASE(SPLIT(Q50,"",""),10,3),UOM!$A$2:$B$46,2,FALSE),"""")))"),"NUMBER")</f>
        <v>NUMBER</v>
      </c>
      <c r="S50" s="11" t="s">
        <v>181</v>
      </c>
      <c r="T50" s="11" t="s">
        <v>182</v>
      </c>
      <c r="U50" s="8" t="str">
        <f t="shared" si="1"/>
        <v>Paint Floor Paint Colours Red Pertex 500 ml</v>
      </c>
      <c r="V50" s="8" t="str">
        <f t="shared" si="2"/>
        <v>Paint &gt; Floor Paint &gt; Colours &gt; Red &gt; Pertex &gt; 500 ml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ht="12.75" customHeight="1">
      <c r="A51" s="15" t="s">
        <v>100</v>
      </c>
      <c r="B51" s="8" t="str">
        <f>IFERROR(VLOOKUP(A51,'G1'!$A$2:$B$45,2,FALSE),"")</f>
        <v>Paint</v>
      </c>
      <c r="C51" s="9" t="s">
        <v>116</v>
      </c>
      <c r="D51" s="8" t="str">
        <f>IFERROR(VLOOKUP(C51,'G2'!$A$2:$B$45,2,FALSE),"")</f>
        <v>Floor Paint</v>
      </c>
      <c r="E51" s="10" t="s">
        <v>108</v>
      </c>
      <c r="F51" s="8" t="str">
        <f>IFERROR(VLOOKUP(E51,'G3'!$A$2:$B$45,2,FALSE),"")</f>
        <v>Colours</v>
      </c>
      <c r="G51" s="10" t="s">
        <v>117</v>
      </c>
      <c r="H51" s="8" t="str">
        <f>IFERROR(VLOOKUP(G51,'G4'!$A$2:$B$45,2,FALSE),"")</f>
        <v>Red</v>
      </c>
      <c r="I51" s="21" t="s">
        <v>122</v>
      </c>
      <c r="J51" s="8" t="str">
        <f>IFERROR(VLOOKUP(I51,'G5'!$A$2:$B$45,2,FALSE),"")</f>
        <v>Pertex</v>
      </c>
      <c r="K51" s="10" t="s">
        <v>170</v>
      </c>
      <c r="L51" s="11" t="str">
        <f>IFERROR(VLOOKUP(K51,'G6'!$A$2:$B$45,2,FALSE),"")</f>
        <v>250 ml</v>
      </c>
      <c r="M51" s="17" t="s">
        <v>123</v>
      </c>
      <c r="N51" s="8" t="str">
        <f>IFERROR(VLOOKUP(M51,SUPPLIERS!$A$2:$B$45,2,FALSE),"")</f>
        <v>Pertex</v>
      </c>
      <c r="O51" s="19" t="s">
        <v>42</v>
      </c>
      <c r="P51" s="13" t="str">
        <f>IFERROR(VLOOKUP(O51,UOM_GROUP!$A$2:$B$45,2,FALSE),"")</f>
        <v>Default</v>
      </c>
      <c r="Q51" s="11" t="str">
        <f t="array" ref="Q51">TEXTJOIN(",",TRUE,IF(UOM_MAPPING!A$2:A$16=O51,UOM_MAPPING!B$2:B$100,""))</f>
        <v>000</v>
      </c>
      <c r="R51" s="11" t="str">
        <f>IFERROR(__xludf.DUMMYFUNCTION("ArrayFormula(JOIN("", "", IFERROR(VLOOKUP(BASE(SPLIT(Q51,"",""),10,3),UOM!$A$2:$B$46,2,FALSE),"""")))"),"NUMBER")</f>
        <v>NUMBER</v>
      </c>
      <c r="S51" s="11" t="s">
        <v>183</v>
      </c>
      <c r="T51" s="11" t="s">
        <v>184</v>
      </c>
      <c r="U51" s="8" t="str">
        <f t="shared" si="1"/>
        <v>Paint Floor Paint Colours Red Pertex 250 ml</v>
      </c>
      <c r="V51" s="8" t="str">
        <f t="shared" si="2"/>
        <v>Paint &gt; Floor Paint &gt; Colours &gt; Red &gt; Pertex &gt; 250 ml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ht="12.75" customHeight="1">
      <c r="A52" s="15" t="s">
        <v>100</v>
      </c>
      <c r="B52" s="8" t="str">
        <f>IFERROR(VLOOKUP(A52,'G1'!$A$2:$B$45,2,FALSE),"")</f>
        <v>Paint</v>
      </c>
      <c r="C52" s="9" t="s">
        <v>131</v>
      </c>
      <c r="D52" s="8" t="str">
        <f>IFERROR(VLOOKUP(C52,'G2'!$A$2:$B$45,2,FALSE),"")</f>
        <v>Aunticorrosive</v>
      </c>
      <c r="E52" s="10" t="s">
        <v>108</v>
      </c>
      <c r="F52" s="8" t="str">
        <f>IFERROR(VLOOKUP(E52,'G3'!$A$2:$B$45,2,FALSE),"")</f>
        <v>Colours</v>
      </c>
      <c r="G52" s="10" t="s">
        <v>117</v>
      </c>
      <c r="H52" s="8" t="str">
        <f>IFERROR(VLOOKUP(G52,'G4'!$A$2:$B$45,2,FALSE),"")</f>
        <v>Red</v>
      </c>
      <c r="I52" s="21" t="s">
        <v>122</v>
      </c>
      <c r="J52" s="8" t="str">
        <f>IFERROR(VLOOKUP(I52,'G5'!$A$2:$B$45,2,FALSE),"")</f>
        <v>Pertex</v>
      </c>
      <c r="K52" s="10" t="s">
        <v>167</v>
      </c>
      <c r="L52" s="11" t="str">
        <f>IFERROR(VLOOKUP(K52,'G6'!$A$2:$B$45,2,FALSE),"")</f>
        <v>500 ml</v>
      </c>
      <c r="M52" s="17" t="s">
        <v>123</v>
      </c>
      <c r="N52" s="8" t="str">
        <f>IFERROR(VLOOKUP(M52,SUPPLIERS!$A$2:$B$45,2,FALSE),"")</f>
        <v>Pertex</v>
      </c>
      <c r="O52" s="19" t="s">
        <v>42</v>
      </c>
      <c r="P52" s="13" t="str">
        <f>IFERROR(VLOOKUP(O52,UOM_GROUP!$A$2:$B$45,2,FALSE),"")</f>
        <v>Default</v>
      </c>
      <c r="Q52" s="11" t="str">
        <f t="array" ref="Q52">TEXTJOIN(",",TRUE,IF(UOM_MAPPING!A$2:A$16=O52,UOM_MAPPING!B$2:B$100,""))</f>
        <v>000</v>
      </c>
      <c r="R52" s="11" t="str">
        <f>IFERROR(__xludf.DUMMYFUNCTION("ArrayFormula(JOIN("", "", IFERROR(VLOOKUP(BASE(SPLIT(Q52,"",""),10,3),UOM!$A$2:$B$46,2,FALSE),"""")))"),"NUMBER")</f>
        <v>NUMBER</v>
      </c>
      <c r="S52" s="11" t="s">
        <v>185</v>
      </c>
      <c r="T52" s="11" t="s">
        <v>186</v>
      </c>
      <c r="U52" s="8" t="str">
        <f t="shared" si="1"/>
        <v>Paint Aunticorrosive Colours Red Pertex 500 ml</v>
      </c>
      <c r="V52" s="8" t="str">
        <f t="shared" si="2"/>
        <v>Paint &gt; Aunticorrosive &gt; Colours &gt; Red &gt; Pertex &gt; 500 ml</v>
      </c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ht="12.75" customHeight="1">
      <c r="A53" s="15" t="s">
        <v>100</v>
      </c>
      <c r="B53" s="8" t="str">
        <f>IFERROR(VLOOKUP(A53,'G1'!$A$2:$B$45,2,FALSE),"")</f>
        <v>Paint</v>
      </c>
      <c r="C53" s="9" t="s">
        <v>131</v>
      </c>
      <c r="D53" s="8" t="str">
        <f>IFERROR(VLOOKUP(C53,'G2'!$A$2:$B$45,2,FALSE),"")</f>
        <v>Aunticorrosive</v>
      </c>
      <c r="E53" s="10" t="s">
        <v>108</v>
      </c>
      <c r="F53" s="8" t="str">
        <f>IFERROR(VLOOKUP(E53,'G3'!$A$2:$B$45,2,FALSE),"")</f>
        <v>Colours</v>
      </c>
      <c r="G53" s="10" t="s">
        <v>117</v>
      </c>
      <c r="H53" s="8" t="str">
        <f>IFERROR(VLOOKUP(G53,'G4'!$A$2:$B$45,2,FALSE),"")</f>
        <v>Red</v>
      </c>
      <c r="I53" s="21" t="s">
        <v>122</v>
      </c>
      <c r="J53" s="8" t="str">
        <f>IFERROR(VLOOKUP(I53,'G5'!$A$2:$B$45,2,FALSE),"")</f>
        <v>Pertex</v>
      </c>
      <c r="K53" s="10" t="s">
        <v>170</v>
      </c>
      <c r="L53" s="11" t="str">
        <f>IFERROR(VLOOKUP(K53,'G6'!$A$2:$B$45,2,FALSE),"")</f>
        <v>250 ml</v>
      </c>
      <c r="M53" s="17" t="s">
        <v>123</v>
      </c>
      <c r="N53" s="8" t="str">
        <f>IFERROR(VLOOKUP(M53,SUPPLIERS!$A$2:$B$45,2,FALSE),"")</f>
        <v>Pertex</v>
      </c>
      <c r="O53" s="19" t="s">
        <v>42</v>
      </c>
      <c r="P53" s="13" t="str">
        <f>IFERROR(VLOOKUP(O53,UOM_GROUP!$A$2:$B$45,2,FALSE),"")</f>
        <v>Default</v>
      </c>
      <c r="Q53" s="11" t="str">
        <f t="array" ref="Q53">TEXTJOIN(",",TRUE,IF(UOM_MAPPING!A$2:A$16=O53,UOM_MAPPING!B$2:B$100,""))</f>
        <v>000</v>
      </c>
      <c r="R53" s="11" t="str">
        <f>IFERROR(__xludf.DUMMYFUNCTION("ArrayFormula(JOIN("", "", IFERROR(VLOOKUP(BASE(SPLIT(Q53,"",""),10,3),UOM!$A$2:$B$46,2,FALSE),"""")))"),"NUMBER")</f>
        <v>NUMBER</v>
      </c>
      <c r="S53" s="11" t="s">
        <v>187</v>
      </c>
      <c r="T53" s="11" t="s">
        <v>188</v>
      </c>
      <c r="U53" s="8" t="str">
        <f t="shared" si="1"/>
        <v>Paint Aunticorrosive Colours Red Pertex 250 ml</v>
      </c>
      <c r="V53" s="8" t="str">
        <f t="shared" si="2"/>
        <v>Paint &gt; Aunticorrosive &gt; Colours &gt; Red &gt; Pertex &gt; 250 ml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.75" customHeight="1">
      <c r="A54" s="15" t="s">
        <v>100</v>
      </c>
      <c r="B54" s="8" t="str">
        <f>IFERROR(VLOOKUP(A54,'G1'!$A$2:$B$45,2,FALSE),"")</f>
        <v>Paint</v>
      </c>
      <c r="C54" s="9" t="s">
        <v>131</v>
      </c>
      <c r="D54" s="8" t="str">
        <f>IFERROR(VLOOKUP(C54,'G2'!$A$2:$B$45,2,FALSE),"")</f>
        <v>Aunticorrosive</v>
      </c>
      <c r="E54" s="10" t="s">
        <v>108</v>
      </c>
      <c r="F54" s="8" t="str">
        <f>IFERROR(VLOOKUP(E54,'G3'!$A$2:$B$45,2,FALSE),"")</f>
        <v>Colours</v>
      </c>
      <c r="G54" s="10" t="s">
        <v>121</v>
      </c>
      <c r="H54" s="8" t="str">
        <f>IFERROR(VLOOKUP(G54,'G4'!$A$2:$B$45,2,FALSE),"")</f>
        <v>Black </v>
      </c>
      <c r="I54" s="21" t="s">
        <v>122</v>
      </c>
      <c r="J54" s="8" t="str">
        <f>IFERROR(VLOOKUP(I54,'G5'!$A$2:$B$45,2,FALSE),"")</f>
        <v>Pertex</v>
      </c>
      <c r="K54" s="10" t="s">
        <v>167</v>
      </c>
      <c r="L54" s="11" t="str">
        <f>IFERROR(VLOOKUP(K54,'G6'!$A$2:$B$45,2,FALSE),"")</f>
        <v>500 ml</v>
      </c>
      <c r="M54" s="17" t="s">
        <v>123</v>
      </c>
      <c r="N54" s="8" t="str">
        <f>IFERROR(VLOOKUP(M54,SUPPLIERS!$A$2:$B$45,2,FALSE),"")</f>
        <v>Pertex</v>
      </c>
      <c r="O54" s="19" t="s">
        <v>42</v>
      </c>
      <c r="P54" s="13" t="str">
        <f>IFERROR(VLOOKUP(O54,UOM_GROUP!$A$2:$B$45,2,FALSE),"")</f>
        <v>Default</v>
      </c>
      <c r="Q54" s="11" t="str">
        <f t="array" ref="Q54">TEXTJOIN(",",TRUE,IF(UOM_MAPPING!A$2:A$16=O54,UOM_MAPPING!B$2:B$100,""))</f>
        <v>000</v>
      </c>
      <c r="R54" s="11" t="str">
        <f>IFERROR(__xludf.DUMMYFUNCTION("ArrayFormula(JOIN("", "", IFERROR(VLOOKUP(BASE(SPLIT(Q54,"",""),10,3),UOM!$A$2:$B$46,2,FALSE),"""")))"),"NUMBER")</f>
        <v>NUMBER</v>
      </c>
      <c r="S54" s="11" t="s">
        <v>189</v>
      </c>
      <c r="T54" s="11" t="s">
        <v>190</v>
      </c>
      <c r="U54" s="8" t="str">
        <f t="shared" si="1"/>
        <v>Paint Aunticorrosive Colours Black  Pertex 500 ml</v>
      </c>
      <c r="V54" s="8" t="str">
        <f t="shared" si="2"/>
        <v>Paint &gt; Aunticorrosive &gt; Colours &gt; Black  &gt; Pertex &gt; 500 ml</v>
      </c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ht="12.75" customHeight="1">
      <c r="A55" s="15" t="s">
        <v>100</v>
      </c>
      <c r="B55" s="8" t="str">
        <f>IFERROR(VLOOKUP(A55,'G1'!$A$2:$B$45,2,FALSE),"")</f>
        <v>Paint</v>
      </c>
      <c r="C55" s="9" t="s">
        <v>131</v>
      </c>
      <c r="D55" s="8" t="str">
        <f>IFERROR(VLOOKUP(C55,'G2'!$A$2:$B$45,2,FALSE),"")</f>
        <v>Aunticorrosive</v>
      </c>
      <c r="E55" s="10" t="s">
        <v>108</v>
      </c>
      <c r="F55" s="8" t="str">
        <f>IFERROR(VLOOKUP(E55,'G3'!$A$2:$B$45,2,FALSE),"")</f>
        <v>Colours</v>
      </c>
      <c r="G55" s="10" t="s">
        <v>121</v>
      </c>
      <c r="H55" s="8" t="str">
        <f>IFERROR(VLOOKUP(G55,'G4'!$A$2:$B$45,2,FALSE),"")</f>
        <v>Black </v>
      </c>
      <c r="I55" s="21" t="s">
        <v>122</v>
      </c>
      <c r="J55" s="8" t="str">
        <f>IFERROR(VLOOKUP(I55,'G5'!$A$2:$B$45,2,FALSE),"")</f>
        <v>Pertex</v>
      </c>
      <c r="K55" s="10" t="s">
        <v>170</v>
      </c>
      <c r="L55" s="11" t="str">
        <f>IFERROR(VLOOKUP(K55,'G6'!$A$2:$B$45,2,FALSE),"")</f>
        <v>250 ml</v>
      </c>
      <c r="M55" s="17" t="s">
        <v>123</v>
      </c>
      <c r="N55" s="8" t="str">
        <f>IFERROR(VLOOKUP(M55,SUPPLIERS!$A$2:$B$45,2,FALSE),"")</f>
        <v>Pertex</v>
      </c>
      <c r="O55" s="19" t="s">
        <v>42</v>
      </c>
      <c r="P55" s="13" t="str">
        <f>IFERROR(VLOOKUP(O55,UOM_GROUP!$A$2:$B$45,2,FALSE),"")</f>
        <v>Default</v>
      </c>
      <c r="Q55" s="11" t="str">
        <f t="array" ref="Q55">TEXTJOIN(",",TRUE,IF(UOM_MAPPING!A$2:A$16=O55,UOM_MAPPING!B$2:B$100,""))</f>
        <v>000</v>
      </c>
      <c r="R55" s="11" t="str">
        <f>IFERROR(__xludf.DUMMYFUNCTION("ArrayFormula(JOIN("", "", IFERROR(VLOOKUP(BASE(SPLIT(Q55,"",""),10,3),UOM!$A$2:$B$46,2,FALSE),"""")))"),"NUMBER")</f>
        <v>NUMBER</v>
      </c>
      <c r="S55" s="11" t="s">
        <v>191</v>
      </c>
      <c r="T55" s="11" t="s">
        <v>192</v>
      </c>
      <c r="U55" s="8" t="str">
        <f t="shared" si="1"/>
        <v>Paint Aunticorrosive Colours Black  Pertex 250 ml</v>
      </c>
      <c r="V55" s="8" t="str">
        <f t="shared" si="2"/>
        <v>Paint &gt; Aunticorrosive &gt; Colours &gt; Black  &gt; Pertex &gt; 250 ml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ht="12.75" customHeight="1">
      <c r="A56" s="15" t="s">
        <v>100</v>
      </c>
      <c r="B56" s="8" t="str">
        <f>IFERROR(VLOOKUP(A56,'G1'!$A$2:$B$45,2,FALSE),"")</f>
        <v>Paint</v>
      </c>
      <c r="C56" s="9" t="s">
        <v>131</v>
      </c>
      <c r="D56" s="8" t="str">
        <f>IFERROR(VLOOKUP(C56,'G2'!$A$2:$B$45,2,FALSE),"")</f>
        <v>Aunticorrosive</v>
      </c>
      <c r="E56" s="10" t="s">
        <v>108</v>
      </c>
      <c r="F56" s="8" t="str">
        <f>IFERROR(VLOOKUP(E56,'G3'!$A$2:$B$45,2,FALSE),"")</f>
        <v>Colours</v>
      </c>
      <c r="G56" s="10" t="s">
        <v>136</v>
      </c>
      <c r="H56" s="8" t="str">
        <f>IFERROR(VLOOKUP(G56,'G4'!$A$2:$B$45,2,FALSE),"")</f>
        <v>Matt Black</v>
      </c>
      <c r="I56" s="21" t="s">
        <v>122</v>
      </c>
      <c r="J56" s="8" t="str">
        <f>IFERROR(VLOOKUP(I56,'G5'!$A$2:$B$45,2,FALSE),"")</f>
        <v>Pertex</v>
      </c>
      <c r="K56" s="10" t="s">
        <v>167</v>
      </c>
      <c r="L56" s="11" t="str">
        <f>IFERROR(VLOOKUP(K56,'G6'!$A$2:$B$45,2,FALSE),"")</f>
        <v>500 ml</v>
      </c>
      <c r="M56" s="17" t="s">
        <v>123</v>
      </c>
      <c r="N56" s="8" t="str">
        <f>IFERROR(VLOOKUP(M56,SUPPLIERS!$A$2:$B$45,2,FALSE),"")</f>
        <v>Pertex</v>
      </c>
      <c r="O56" s="19" t="s">
        <v>42</v>
      </c>
      <c r="P56" s="13" t="str">
        <f>IFERROR(VLOOKUP(O56,UOM_GROUP!$A$2:$B$45,2,FALSE),"")</f>
        <v>Default</v>
      </c>
      <c r="Q56" s="11" t="str">
        <f t="array" ref="Q56">TEXTJOIN(",",TRUE,IF(UOM_MAPPING!A$2:A$16=O56,UOM_MAPPING!B$2:B$100,""))</f>
        <v>000</v>
      </c>
      <c r="R56" s="11" t="str">
        <f>IFERROR(__xludf.DUMMYFUNCTION("ArrayFormula(JOIN("", "", IFERROR(VLOOKUP(BASE(SPLIT(Q56,"",""),10,3),UOM!$A$2:$B$46,2,FALSE),"""")))"),"NUMBER")</f>
        <v>NUMBER</v>
      </c>
      <c r="S56" s="11" t="s">
        <v>193</v>
      </c>
      <c r="T56" s="11" t="s">
        <v>194</v>
      </c>
      <c r="U56" s="8" t="str">
        <f t="shared" si="1"/>
        <v>Paint Aunticorrosive Colours Matt Black Pertex 500 ml</v>
      </c>
      <c r="V56" s="8" t="str">
        <f t="shared" si="2"/>
        <v>Paint &gt; Aunticorrosive &gt; Colours &gt; Matt Black &gt; Pertex &gt; 500 ml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ht="12.75" customHeight="1">
      <c r="A57" s="15" t="s">
        <v>100</v>
      </c>
      <c r="B57" s="8" t="str">
        <f>IFERROR(VLOOKUP(A57,'G1'!$A$2:$B$45,2,FALSE),"")</f>
        <v>Paint</v>
      </c>
      <c r="C57" s="9" t="s">
        <v>131</v>
      </c>
      <c r="D57" s="8" t="str">
        <f>IFERROR(VLOOKUP(C57,'G2'!$A$2:$B$45,2,FALSE),"")</f>
        <v>Aunticorrosive</v>
      </c>
      <c r="E57" s="10" t="s">
        <v>108</v>
      </c>
      <c r="F57" s="8" t="str">
        <f>IFERROR(VLOOKUP(E57,'G3'!$A$2:$B$45,2,FALSE),"")</f>
        <v>Colours</v>
      </c>
      <c r="G57" s="10" t="s">
        <v>136</v>
      </c>
      <c r="H57" s="8" t="str">
        <f>IFERROR(VLOOKUP(G57,'G4'!$A$2:$B$45,2,FALSE),"")</f>
        <v>Matt Black</v>
      </c>
      <c r="I57" s="21" t="s">
        <v>122</v>
      </c>
      <c r="J57" s="8" t="str">
        <f>IFERROR(VLOOKUP(I57,'G5'!$A$2:$B$45,2,FALSE),"")</f>
        <v>Pertex</v>
      </c>
      <c r="K57" s="10" t="s">
        <v>170</v>
      </c>
      <c r="L57" s="11" t="str">
        <f>IFERROR(VLOOKUP(K57,'G6'!$A$2:$B$45,2,FALSE),"")</f>
        <v>250 ml</v>
      </c>
      <c r="M57" s="17" t="s">
        <v>123</v>
      </c>
      <c r="N57" s="8" t="str">
        <f>IFERROR(VLOOKUP(M57,SUPPLIERS!$A$2:$B$45,2,FALSE),"")</f>
        <v>Pertex</v>
      </c>
      <c r="O57" s="19" t="s">
        <v>42</v>
      </c>
      <c r="P57" s="13" t="str">
        <f>IFERROR(VLOOKUP(O57,UOM_GROUP!$A$2:$B$45,2,FALSE),"")</f>
        <v>Default</v>
      </c>
      <c r="Q57" s="11" t="str">
        <f t="array" ref="Q57">TEXTJOIN(",",TRUE,IF(UOM_MAPPING!A$2:A$16=O57,UOM_MAPPING!B$2:B$100,""))</f>
        <v>000</v>
      </c>
      <c r="R57" s="11" t="str">
        <f>IFERROR(__xludf.DUMMYFUNCTION("ArrayFormula(JOIN("", "", IFERROR(VLOOKUP(BASE(SPLIT(Q57,"",""),10,3),UOM!$A$2:$B$46,2,FALSE),"""")))"),"NUMBER")</f>
        <v>NUMBER</v>
      </c>
      <c r="S57" s="11" t="s">
        <v>195</v>
      </c>
      <c r="T57" s="11" t="s">
        <v>196</v>
      </c>
      <c r="U57" s="8" t="str">
        <f t="shared" si="1"/>
        <v>Paint Aunticorrosive Colours Matt Black Pertex 250 ml</v>
      </c>
      <c r="V57" s="8" t="str">
        <f t="shared" si="2"/>
        <v>Paint &gt; Aunticorrosive &gt; Colours &gt; Matt Black &gt; Pertex &gt; 250 ml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ht="12.75" customHeight="1">
      <c r="A58" s="15" t="s">
        <v>100</v>
      </c>
      <c r="B58" s="8" t="str">
        <f>IFERROR(VLOOKUP(A58,'G1'!$A$2:$B$45,2,FALSE),"")</f>
        <v>Paint</v>
      </c>
      <c r="C58" s="9" t="s">
        <v>139</v>
      </c>
      <c r="D58" s="8" t="str">
        <f>IFERROR(VLOOKUP(C58,'G2'!$A$2:$B$45,2,FALSE),"")</f>
        <v>Oil Primer</v>
      </c>
      <c r="E58" s="15" t="s">
        <v>95</v>
      </c>
      <c r="F58" s="8" t="str">
        <f>IFERROR(VLOOKUP(E58,'G3'!$A$2:$B$45,2,FALSE),"")</f>
        <v/>
      </c>
      <c r="G58" s="10" t="s">
        <v>197</v>
      </c>
      <c r="H58" s="8" t="str">
        <f>IFERROR(VLOOKUP(G58,'G4'!$A$2:$B$45,2,FALSE),"")</f>
        <v>500ml</v>
      </c>
      <c r="I58" s="21" t="s">
        <v>122</v>
      </c>
      <c r="J58" s="8" t="str">
        <f>IFERROR(VLOOKUP(I58,'G5'!$A$2:$B$45,2,FALSE),"")</f>
        <v>Pertex</v>
      </c>
      <c r="K58" s="10" t="s">
        <v>27</v>
      </c>
      <c r="L58" s="11" t="str">
        <f>IFERROR(VLOOKUP(K58,'G6'!$A$2:$B$45,2,FALSE),"")</f>
        <v/>
      </c>
      <c r="M58" s="17" t="s">
        <v>123</v>
      </c>
      <c r="N58" s="8" t="str">
        <f>IFERROR(VLOOKUP(M58,SUPPLIERS!$A$2:$B$45,2,FALSE),"")</f>
        <v>Pertex</v>
      </c>
      <c r="O58" s="19" t="s">
        <v>42</v>
      </c>
      <c r="P58" s="13" t="str">
        <f>IFERROR(VLOOKUP(O58,UOM_GROUP!$A$2:$B$45,2,FALSE),"")</f>
        <v>Default</v>
      </c>
      <c r="Q58" s="11" t="str">
        <f t="array" ref="Q58">TEXTJOIN(",",TRUE,IF(UOM_MAPPING!A$2:A$16=O58,UOM_MAPPING!B$2:B$100,""))</f>
        <v>000</v>
      </c>
      <c r="R58" s="11" t="str">
        <f>IFERROR(__xludf.DUMMYFUNCTION("ArrayFormula(JOIN("", "", IFERROR(VLOOKUP(BASE(SPLIT(Q58,"",""),10,3),UOM!$A$2:$B$46,2,FALSE),"""")))"),"NUMBER")</f>
        <v>NUMBER</v>
      </c>
      <c r="S58" s="11" t="s">
        <v>198</v>
      </c>
      <c r="T58" s="11" t="s">
        <v>199</v>
      </c>
      <c r="U58" s="8" t="str">
        <f t="shared" si="1"/>
        <v>Paint Oil Primer  500ml Pertex </v>
      </c>
      <c r="V58" s="8" t="str">
        <f t="shared" si="2"/>
        <v>Paint &gt; Oil Primer &gt; [ N/A ] &gt; 500ml &gt; Pertex &gt; [ N/A ]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ht="12.75" customHeight="1">
      <c r="A59" s="15" t="s">
        <v>100</v>
      </c>
      <c r="B59" s="8" t="str">
        <f>IFERROR(VLOOKUP(A59,'G1'!$A$2:$B$45,2,FALSE),"")</f>
        <v>Paint</v>
      </c>
      <c r="C59" s="9" t="s">
        <v>139</v>
      </c>
      <c r="D59" s="8" t="str">
        <f>IFERROR(VLOOKUP(C59,'G2'!$A$2:$B$45,2,FALSE),"")</f>
        <v>Oil Primer</v>
      </c>
      <c r="E59" s="15" t="s">
        <v>95</v>
      </c>
      <c r="F59" s="8" t="str">
        <f>IFERROR(VLOOKUP(E59,'G3'!$A$2:$B$45,2,FALSE),"")</f>
        <v/>
      </c>
      <c r="G59" s="10" t="s">
        <v>200</v>
      </c>
      <c r="H59" s="8" t="str">
        <f>IFERROR(VLOOKUP(G59,'G4'!$A$2:$B$45,2,FALSE),"")</f>
        <v>250ml</v>
      </c>
      <c r="I59" s="21" t="s">
        <v>122</v>
      </c>
      <c r="J59" s="8" t="str">
        <f>IFERROR(VLOOKUP(I59,'G5'!$A$2:$B$45,2,FALSE),"")</f>
        <v>Pertex</v>
      </c>
      <c r="K59" s="10" t="s">
        <v>27</v>
      </c>
      <c r="L59" s="11" t="str">
        <f>IFERROR(VLOOKUP(K59,'G6'!$A$2:$B$45,2,FALSE),"")</f>
        <v/>
      </c>
      <c r="M59" s="17" t="s">
        <v>123</v>
      </c>
      <c r="N59" s="8" t="str">
        <f>IFERROR(VLOOKUP(M59,SUPPLIERS!$A$2:$B$45,2,FALSE),"")</f>
        <v>Pertex</v>
      </c>
      <c r="O59" s="19" t="s">
        <v>42</v>
      </c>
      <c r="P59" s="13" t="str">
        <f>IFERROR(VLOOKUP(O59,UOM_GROUP!$A$2:$B$45,2,FALSE),"")</f>
        <v>Default</v>
      </c>
      <c r="Q59" s="11" t="str">
        <f t="array" ref="Q59">TEXTJOIN(",",TRUE,IF(UOM_MAPPING!A$2:A$16=O59,UOM_MAPPING!B$2:B$100,""))</f>
        <v>000</v>
      </c>
      <c r="R59" s="11" t="str">
        <f>IFERROR(__xludf.DUMMYFUNCTION("ArrayFormula(JOIN("", "", IFERROR(VLOOKUP(BASE(SPLIT(Q59,"",""),10,3),UOM!$A$2:$B$46,2,FALSE),"""")))"),"NUMBER")</f>
        <v>NUMBER</v>
      </c>
      <c r="S59" s="11" t="s">
        <v>201</v>
      </c>
      <c r="T59" s="11" t="s">
        <v>202</v>
      </c>
      <c r="U59" s="8" t="str">
        <f t="shared" si="1"/>
        <v>Paint Oil Primer  250ml Pertex </v>
      </c>
      <c r="V59" s="8" t="str">
        <f t="shared" si="2"/>
        <v>Paint &gt; Oil Primer &gt; [ N/A ] &gt; 250ml &gt; Pertex &gt; [ N/A ]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ht="12.75" customHeight="1">
      <c r="A60" s="15" t="s">
        <v>100</v>
      </c>
      <c r="B60" s="8" t="str">
        <f>IFERROR(VLOOKUP(A60,'G1'!$A$2:$B$45,2,FALSE),"")</f>
        <v>Paint</v>
      </c>
      <c r="C60" s="9" t="s">
        <v>142</v>
      </c>
      <c r="D60" s="8" t="str">
        <f>IFERROR(VLOOKUP(C60,'G2'!$A$2:$B$45,2,FALSE),"")</f>
        <v>Lacquer</v>
      </c>
      <c r="E60" s="10" t="s">
        <v>108</v>
      </c>
      <c r="F60" s="8" t="str">
        <f>IFERROR(VLOOKUP(E60,'G3'!$A$2:$B$45,2,FALSE),"")</f>
        <v>Colours</v>
      </c>
      <c r="G60" s="10" t="s">
        <v>203</v>
      </c>
      <c r="H60" s="8" t="str">
        <f>IFERROR(VLOOKUP(G60,'G4'!$A$2:$B$45,2,FALSE),"")</f>
        <v>50ml</v>
      </c>
      <c r="I60" s="21" t="s">
        <v>122</v>
      </c>
      <c r="J60" s="8" t="str">
        <f>IFERROR(VLOOKUP(I60,'G5'!$A$2:$B$45,2,FALSE),"")</f>
        <v>Pertex</v>
      </c>
      <c r="K60" s="10" t="s">
        <v>27</v>
      </c>
      <c r="L60" s="11" t="str">
        <f>IFERROR(VLOOKUP(K60,'G6'!$A$2:$B$45,2,FALSE),"")</f>
        <v/>
      </c>
      <c r="M60" s="17" t="s">
        <v>123</v>
      </c>
      <c r="N60" s="8" t="str">
        <f>IFERROR(VLOOKUP(M60,SUPPLIERS!$A$2:$B$45,2,FALSE),"")</f>
        <v>Pertex</v>
      </c>
      <c r="O60" s="19" t="s">
        <v>42</v>
      </c>
      <c r="P60" s="13" t="str">
        <f>IFERROR(VLOOKUP(O60,UOM_GROUP!$A$2:$B$45,2,FALSE),"")</f>
        <v>Default</v>
      </c>
      <c r="Q60" s="11" t="str">
        <f t="array" ref="Q60">TEXTJOIN(",",TRUE,IF(UOM_MAPPING!A$2:A$16=O60,UOM_MAPPING!B$2:B$100,""))</f>
        <v>000</v>
      </c>
      <c r="R60" s="11" t="str">
        <f>IFERROR(__xludf.DUMMYFUNCTION("ArrayFormula(JOIN("", "", IFERROR(VLOOKUP(BASE(SPLIT(Q60,"",""),10,3),UOM!$A$2:$B$46,2,FALSE),"""")))"),"NUMBER")</f>
        <v>NUMBER</v>
      </c>
      <c r="S60" s="11" t="s">
        <v>204</v>
      </c>
      <c r="T60" s="11" t="s">
        <v>205</v>
      </c>
      <c r="U60" s="8" t="str">
        <f t="shared" si="1"/>
        <v>Paint Lacquer Colours 50ml Pertex </v>
      </c>
      <c r="V60" s="8" t="str">
        <f t="shared" si="2"/>
        <v>Paint &gt; Lacquer &gt; Colours &gt; 50ml &gt; Pertex &gt; [ N/A ]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ht="12.75" customHeight="1">
      <c r="A61" s="15" t="s">
        <v>100</v>
      </c>
      <c r="B61" s="8" t="str">
        <f>IFERROR(VLOOKUP(A61,'G1'!$A$2:$B$45,2,FALSE),"")</f>
        <v>Paint</v>
      </c>
      <c r="C61" s="9" t="s">
        <v>206</v>
      </c>
      <c r="D61" s="8" t="str">
        <f>IFERROR(VLOOKUP(C61,'G2'!$A$2:$B$45,2,FALSE),"")</f>
        <v>3 in 1</v>
      </c>
      <c r="E61" s="10" t="s">
        <v>102</v>
      </c>
      <c r="F61" s="8" t="str">
        <f>IFERROR(VLOOKUP(E61,'G3'!$A$2:$B$45,2,FALSE),"")</f>
        <v>Brilliant White</v>
      </c>
      <c r="G61" s="10" t="s">
        <v>103</v>
      </c>
      <c r="H61" s="8" t="str">
        <f>IFERROR(VLOOKUP(G61,'G4'!$A$2:$B$45,2,FALSE),"")</f>
        <v>1L</v>
      </c>
      <c r="I61" s="15" t="s">
        <v>104</v>
      </c>
      <c r="J61" s="8" t="str">
        <f>IFERROR(VLOOKUP(I61,'G5'!$A$2:$B$45,2,FALSE),"")</f>
        <v>Multilac</v>
      </c>
      <c r="K61" s="10" t="s">
        <v>27</v>
      </c>
      <c r="L61" s="11" t="str">
        <f>IFERROR(VLOOKUP(K61,'G6'!$A$2:$B$45,2,FALSE),"")</f>
        <v/>
      </c>
      <c r="M61" s="17" t="s">
        <v>105</v>
      </c>
      <c r="N61" s="8" t="str">
        <f>IFERROR(VLOOKUP(M61,SUPPLIERS!$A$2:$B$45,2,FALSE),"")</f>
        <v>Multilack</v>
      </c>
      <c r="O61" s="19" t="s">
        <v>42</v>
      </c>
      <c r="P61" s="13" t="str">
        <f>IFERROR(VLOOKUP(O61,UOM_GROUP!$A$2:$B$45,2,FALSE),"")</f>
        <v>Default</v>
      </c>
      <c r="Q61" s="11" t="str">
        <f t="array" ref="Q61">TEXTJOIN(",",TRUE,IF(UOM_MAPPING!A$2:A$16=O61,UOM_MAPPING!B$2:B$100,""))</f>
        <v>000</v>
      </c>
      <c r="R61" s="11" t="str">
        <f>IFERROR(__xludf.DUMMYFUNCTION("ArrayFormula(JOIN("", "", IFERROR(VLOOKUP(BASE(SPLIT(Q61,"",""),10,3),UOM!$A$2:$B$46,2,FALSE),"""")))"),"NUMBER")</f>
        <v>NUMBER</v>
      </c>
      <c r="S61" s="11" t="s">
        <v>207</v>
      </c>
      <c r="T61" s="11" t="s">
        <v>208</v>
      </c>
      <c r="U61" s="8" t="str">
        <f t="shared" si="1"/>
        <v>Paint 3 in 1 Brilliant White 1L Multilac </v>
      </c>
      <c r="V61" s="8" t="str">
        <f t="shared" si="2"/>
        <v>Paint &gt; 3 in 1 &gt; Brilliant White &gt; 1L &gt; Multilac &gt; [ N/A ]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ht="12.75" customHeight="1">
      <c r="A62" s="15" t="s">
        <v>100</v>
      </c>
      <c r="B62" s="8" t="str">
        <f>IFERROR(VLOOKUP(A62,'G1'!$A$2:$B$45,2,FALSE),"")</f>
        <v>Paint</v>
      </c>
      <c r="C62" s="9" t="s">
        <v>206</v>
      </c>
      <c r="D62" s="8" t="str">
        <f>IFERROR(VLOOKUP(C62,'G2'!$A$2:$B$45,2,FALSE),"")</f>
        <v>3 in 1</v>
      </c>
      <c r="E62" s="10" t="s">
        <v>102</v>
      </c>
      <c r="F62" s="8" t="str">
        <f>IFERROR(VLOOKUP(E62,'G3'!$A$2:$B$45,2,FALSE),"")</f>
        <v>Brilliant White</v>
      </c>
      <c r="G62" s="10" t="s">
        <v>146</v>
      </c>
      <c r="H62" s="8" t="str">
        <f>IFERROR(VLOOKUP(G62,'G4'!$A$2:$B$45,2,FALSE),"")</f>
        <v>4L</v>
      </c>
      <c r="I62" s="15" t="s">
        <v>104</v>
      </c>
      <c r="J62" s="8" t="str">
        <f>IFERROR(VLOOKUP(I62,'G5'!$A$2:$B$45,2,FALSE),"")</f>
        <v>Multilac</v>
      </c>
      <c r="K62" s="10" t="s">
        <v>27</v>
      </c>
      <c r="L62" s="11" t="str">
        <f>IFERROR(VLOOKUP(K62,'G6'!$A$2:$B$45,2,FALSE),"")</f>
        <v/>
      </c>
      <c r="M62" s="17" t="s">
        <v>105</v>
      </c>
      <c r="N62" s="8" t="str">
        <f>IFERROR(VLOOKUP(M62,SUPPLIERS!$A$2:$B$45,2,FALSE),"")</f>
        <v>Multilack</v>
      </c>
      <c r="O62" s="19" t="s">
        <v>42</v>
      </c>
      <c r="P62" s="13" t="str">
        <f>IFERROR(VLOOKUP(O62,UOM_GROUP!$A$2:$B$45,2,FALSE),"")</f>
        <v>Default</v>
      </c>
      <c r="Q62" s="11" t="str">
        <f t="array" ref="Q62">TEXTJOIN(",",TRUE,IF(UOM_MAPPING!A$2:A$16=O62,UOM_MAPPING!B$2:B$100,""))</f>
        <v>000</v>
      </c>
      <c r="R62" s="11" t="str">
        <f>IFERROR(__xludf.DUMMYFUNCTION("ArrayFormula(JOIN("", "", IFERROR(VLOOKUP(BASE(SPLIT(Q62,"",""),10,3),UOM!$A$2:$B$46,2,FALSE),"""")))"),"NUMBER")</f>
        <v>NUMBER</v>
      </c>
      <c r="S62" s="11" t="s">
        <v>209</v>
      </c>
      <c r="T62" s="11" t="s">
        <v>210</v>
      </c>
      <c r="U62" s="8" t="str">
        <f t="shared" si="1"/>
        <v>Paint 3 in 1 Brilliant White 4L Multilac </v>
      </c>
      <c r="V62" s="8" t="str">
        <f t="shared" si="2"/>
        <v>Paint &gt; 3 in 1 &gt; Brilliant White &gt; 4L &gt; Multilac &gt; [ N/A ]</v>
      </c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ht="12.75" customHeight="1">
      <c r="A63" s="15" t="s">
        <v>100</v>
      </c>
      <c r="B63" s="8" t="str">
        <f>IFERROR(VLOOKUP(A63,'G1'!$A$2:$B$45,2,FALSE),"")</f>
        <v>Paint</v>
      </c>
      <c r="C63" s="9" t="s">
        <v>211</v>
      </c>
      <c r="D63" s="8" t="str">
        <f>IFERROR(VLOOKUP(C63,'G2'!$A$2:$B$45,2,FALSE),"")</f>
        <v>Accessories </v>
      </c>
      <c r="E63" s="10" t="s">
        <v>212</v>
      </c>
      <c r="F63" s="8" t="str">
        <f>IFERROR(VLOOKUP(E63,'G3'!$A$2:$B$45,2,FALSE),"")</f>
        <v>Brush</v>
      </c>
      <c r="G63" s="10" t="s">
        <v>213</v>
      </c>
      <c r="H63" s="8" t="str">
        <f>IFERROR(VLOOKUP(G63,'G4'!$A$2:$B$45,2,FALSE),"")</f>
        <v>Normal</v>
      </c>
      <c r="I63" s="22" t="s">
        <v>214</v>
      </c>
      <c r="J63" s="8" t="str">
        <f>IFERROR(VLOOKUP(I63,'G5'!$A$2:$B$45,2,FALSE),"")</f>
        <v>Ravi</v>
      </c>
      <c r="K63" s="10" t="s">
        <v>215</v>
      </c>
      <c r="L63" s="11" t="str">
        <f>IFERROR(VLOOKUP(K63,'G6'!$A$2:$B$45,2,FALSE),"")</f>
        <v>1 " Cl</v>
      </c>
      <c r="M63" s="17" t="s">
        <v>216</v>
      </c>
      <c r="N63" s="8" t="str">
        <f>IFERROR(VLOOKUP(M63,SUPPLIERS!$A$2:$B$45,2,FALSE),"")</f>
        <v>Ravi</v>
      </c>
      <c r="O63" s="19" t="s">
        <v>42</v>
      </c>
      <c r="P63" s="13" t="str">
        <f>IFERROR(VLOOKUP(O63,UOM_GROUP!$A$2:$B$45,2,FALSE),"")</f>
        <v>Default</v>
      </c>
      <c r="Q63" s="11" t="str">
        <f t="array" ref="Q63">TEXTJOIN(",",TRUE,IF(UOM_MAPPING!A$2:A$16=O63,UOM_MAPPING!B$2:B$100,""))</f>
        <v>000</v>
      </c>
      <c r="R63" s="11" t="str">
        <f>IFERROR(__xludf.DUMMYFUNCTION("ArrayFormula(JOIN("", "", IFERROR(VLOOKUP(BASE(SPLIT(Q63,"",""),10,3),UOM!$A$2:$B$46,2,FALSE),"""")))"),"NUMBER")</f>
        <v>NUMBER</v>
      </c>
      <c r="S63" s="11" t="s">
        <v>217</v>
      </c>
      <c r="T63" s="11" t="s">
        <v>218</v>
      </c>
      <c r="U63" s="8" t="str">
        <f t="shared" si="1"/>
        <v>Paint Accessories  Brush Normal Ravi 1 " Cl</v>
      </c>
      <c r="V63" s="8" t="str">
        <f t="shared" si="2"/>
        <v>Paint &gt; Accessories  &gt; Brush &gt; Normal &gt; Ravi &gt; 1 " Cl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ht="12.75" customHeight="1">
      <c r="A64" s="15" t="s">
        <v>100</v>
      </c>
      <c r="B64" s="8" t="str">
        <f>IFERROR(VLOOKUP(A64,'G1'!$A$2:$B$45,2,FALSE),"")</f>
        <v>Paint</v>
      </c>
      <c r="C64" s="9" t="s">
        <v>211</v>
      </c>
      <c r="D64" s="8" t="str">
        <f>IFERROR(VLOOKUP(C64,'G2'!$A$2:$B$45,2,FALSE),"")</f>
        <v>Accessories </v>
      </c>
      <c r="E64" s="10" t="s">
        <v>212</v>
      </c>
      <c r="F64" s="8" t="str">
        <f>IFERROR(VLOOKUP(E64,'G3'!$A$2:$B$45,2,FALSE),"")</f>
        <v>Brush</v>
      </c>
      <c r="G64" s="10" t="s">
        <v>213</v>
      </c>
      <c r="H64" s="8" t="str">
        <f>IFERROR(VLOOKUP(G64,'G4'!$A$2:$B$45,2,FALSE),"")</f>
        <v>Normal</v>
      </c>
      <c r="I64" s="22" t="s">
        <v>214</v>
      </c>
      <c r="J64" s="8" t="str">
        <f>IFERROR(VLOOKUP(I64,'G5'!$A$2:$B$45,2,FALSE),"")</f>
        <v>Ravi</v>
      </c>
      <c r="K64" s="10" t="s">
        <v>219</v>
      </c>
      <c r="L64" s="11" t="str">
        <f>IFERROR(VLOOKUP(K64,'G6'!$A$2:$B$45,2,FALSE),"")</f>
        <v>2 " Cl</v>
      </c>
      <c r="M64" s="17" t="s">
        <v>216</v>
      </c>
      <c r="N64" s="8" t="str">
        <f>IFERROR(VLOOKUP(M64,SUPPLIERS!$A$2:$B$45,2,FALSE),"")</f>
        <v>Ravi</v>
      </c>
      <c r="O64" s="19" t="s">
        <v>42</v>
      </c>
      <c r="P64" s="13" t="str">
        <f>IFERROR(VLOOKUP(O64,UOM_GROUP!$A$2:$B$45,2,FALSE),"")</f>
        <v>Default</v>
      </c>
      <c r="Q64" s="11" t="str">
        <f t="array" ref="Q64">TEXTJOIN(",",TRUE,IF(UOM_MAPPING!A$2:A$16=O64,UOM_MAPPING!B$2:B$100,""))</f>
        <v>000</v>
      </c>
      <c r="R64" s="11" t="str">
        <f>IFERROR(__xludf.DUMMYFUNCTION("ArrayFormula(JOIN("", "", IFERROR(VLOOKUP(BASE(SPLIT(Q64,"",""),10,3),UOM!$A$2:$B$46,2,FALSE),"""")))"),"NUMBER")</f>
        <v>NUMBER</v>
      </c>
      <c r="S64" s="11" t="s">
        <v>220</v>
      </c>
      <c r="T64" s="11" t="s">
        <v>221</v>
      </c>
      <c r="U64" s="8" t="str">
        <f t="shared" si="1"/>
        <v>Paint Accessories  Brush Normal Ravi 2 " Cl</v>
      </c>
      <c r="V64" s="8" t="str">
        <f t="shared" si="2"/>
        <v>Paint &gt; Accessories  &gt; Brush &gt; Normal &gt; Ravi &gt; 2 " Cl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ht="12.75" customHeight="1">
      <c r="A65" s="15" t="s">
        <v>100</v>
      </c>
      <c r="B65" s="8" t="str">
        <f>IFERROR(VLOOKUP(A65,'G1'!$A$2:$B$45,2,FALSE),"")</f>
        <v>Paint</v>
      </c>
      <c r="C65" s="9" t="s">
        <v>211</v>
      </c>
      <c r="D65" s="8" t="str">
        <f>IFERROR(VLOOKUP(C65,'G2'!$A$2:$B$45,2,FALSE),"")</f>
        <v>Accessories </v>
      </c>
      <c r="E65" s="10" t="s">
        <v>212</v>
      </c>
      <c r="F65" s="8" t="str">
        <f>IFERROR(VLOOKUP(E65,'G3'!$A$2:$B$45,2,FALSE),"")</f>
        <v>Brush</v>
      </c>
      <c r="G65" s="10" t="s">
        <v>213</v>
      </c>
      <c r="H65" s="8" t="str">
        <f>IFERROR(VLOOKUP(G65,'G4'!$A$2:$B$45,2,FALSE),"")</f>
        <v>Normal</v>
      </c>
      <c r="I65" s="22" t="s">
        <v>214</v>
      </c>
      <c r="J65" s="8" t="str">
        <f>IFERROR(VLOOKUP(I65,'G5'!$A$2:$B$45,2,FALSE),"")</f>
        <v>Ravi</v>
      </c>
      <c r="K65" s="10" t="s">
        <v>222</v>
      </c>
      <c r="L65" s="11" t="str">
        <f>IFERROR(VLOOKUP(K65,'G6'!$A$2:$B$45,2,FALSE),"")</f>
        <v>1/2 " cl</v>
      </c>
      <c r="M65" s="17" t="s">
        <v>216</v>
      </c>
      <c r="N65" s="8" t="str">
        <f>IFERROR(VLOOKUP(M65,SUPPLIERS!$A$2:$B$45,2,FALSE),"")</f>
        <v>Ravi</v>
      </c>
      <c r="O65" s="19" t="s">
        <v>42</v>
      </c>
      <c r="P65" s="13" t="str">
        <f>IFERROR(VLOOKUP(O65,UOM_GROUP!$A$2:$B$45,2,FALSE),"")</f>
        <v>Default</v>
      </c>
      <c r="Q65" s="11" t="str">
        <f t="array" ref="Q65">TEXTJOIN(",",TRUE,IF(UOM_MAPPING!A$2:A$16=O65,UOM_MAPPING!B$2:B$100,""))</f>
        <v>000</v>
      </c>
      <c r="R65" s="11" t="str">
        <f>IFERROR(__xludf.DUMMYFUNCTION("ArrayFormula(JOIN("", "", IFERROR(VLOOKUP(BASE(SPLIT(Q65,"",""),10,3),UOM!$A$2:$B$46,2,FALSE),"""")))"),"NUMBER")</f>
        <v>NUMBER</v>
      </c>
      <c r="S65" s="11" t="s">
        <v>223</v>
      </c>
      <c r="T65" s="11" t="s">
        <v>224</v>
      </c>
      <c r="U65" s="8" t="str">
        <f t="shared" si="1"/>
        <v>Paint Accessories  Brush Normal Ravi 1/2 " cl</v>
      </c>
      <c r="V65" s="8" t="str">
        <f t="shared" si="2"/>
        <v>Paint &gt; Accessories  &gt; Brush &gt; Normal &gt; Ravi &gt; 1/2 " cl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ht="12.75" customHeight="1">
      <c r="A66" s="15" t="s">
        <v>100</v>
      </c>
      <c r="B66" s="8" t="str">
        <f>IFERROR(VLOOKUP(A66,'G1'!$A$2:$B$45,2,FALSE),"")</f>
        <v>Paint</v>
      </c>
      <c r="C66" s="9" t="s">
        <v>211</v>
      </c>
      <c r="D66" s="8" t="str">
        <f>IFERROR(VLOOKUP(C66,'G2'!$A$2:$B$45,2,FALSE),"")</f>
        <v>Accessories </v>
      </c>
      <c r="E66" s="10" t="s">
        <v>212</v>
      </c>
      <c r="F66" s="8" t="str">
        <f>IFERROR(VLOOKUP(E66,'G3'!$A$2:$B$45,2,FALSE),"")</f>
        <v>Brush</v>
      </c>
      <c r="G66" s="10" t="s">
        <v>213</v>
      </c>
      <c r="H66" s="8" t="str">
        <f>IFERROR(VLOOKUP(G66,'G4'!$A$2:$B$45,2,FALSE),"")</f>
        <v>Normal</v>
      </c>
      <c r="I66" s="22" t="s">
        <v>214</v>
      </c>
      <c r="J66" s="8" t="str">
        <f>IFERROR(VLOOKUP(I66,'G5'!$A$2:$B$45,2,FALSE),"")</f>
        <v>Ravi</v>
      </c>
      <c r="K66" s="10" t="s">
        <v>225</v>
      </c>
      <c r="L66" s="11" t="str">
        <f>IFERROR(VLOOKUP(K66,'G6'!$A$2:$B$45,2,FALSE),"")</f>
        <v>1.5  " Cl</v>
      </c>
      <c r="M66" s="17" t="s">
        <v>216</v>
      </c>
      <c r="N66" s="8" t="str">
        <f>IFERROR(VLOOKUP(M66,SUPPLIERS!$A$2:$B$45,2,FALSE),"")</f>
        <v>Ravi</v>
      </c>
      <c r="O66" s="19" t="s">
        <v>42</v>
      </c>
      <c r="P66" s="13" t="str">
        <f>IFERROR(VLOOKUP(O66,UOM_GROUP!$A$2:$B$45,2,FALSE),"")</f>
        <v>Default</v>
      </c>
      <c r="Q66" s="11" t="str">
        <f t="array" ref="Q66">TEXTJOIN(",",TRUE,IF(UOM_MAPPING!A$2:A$16=O66,UOM_MAPPING!B$2:B$100,""))</f>
        <v>000</v>
      </c>
      <c r="R66" s="11" t="str">
        <f>IFERROR(__xludf.DUMMYFUNCTION("ArrayFormula(JOIN("", "", IFERROR(VLOOKUP(BASE(SPLIT(Q66,"",""),10,3),UOM!$A$2:$B$46,2,FALSE),"""")))"),"NUMBER")</f>
        <v>NUMBER</v>
      </c>
      <c r="S66" s="11" t="s">
        <v>226</v>
      </c>
      <c r="T66" s="11" t="s">
        <v>227</v>
      </c>
      <c r="U66" s="8" t="str">
        <f t="shared" si="1"/>
        <v>Paint Accessories  Brush Normal Ravi 1.5  " Cl</v>
      </c>
      <c r="V66" s="8" t="str">
        <f t="shared" si="2"/>
        <v>Paint &gt; Accessories  &gt; Brush &gt; Normal &gt; Ravi &gt; 1.5  " Cl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ht="12.75" customHeight="1">
      <c r="A67" s="15" t="s">
        <v>100</v>
      </c>
      <c r="B67" s="17" t="str">
        <f>IFERROR(VLOOKUP(A67,'G1'!$A$2:$B$45,2,FALSE),"")</f>
        <v>Paint</v>
      </c>
      <c r="C67" s="9" t="s">
        <v>211</v>
      </c>
      <c r="D67" s="8" t="str">
        <f>IFERROR(VLOOKUP(C67,'G2'!$A$2:$B$45,2,FALSE),"")</f>
        <v>Accessories </v>
      </c>
      <c r="E67" s="10" t="s">
        <v>212</v>
      </c>
      <c r="F67" s="8" t="str">
        <f>IFERROR(VLOOKUP(E67,'G3'!$A$2:$B$45,2,FALSE),"")</f>
        <v>Brush</v>
      </c>
      <c r="G67" s="10" t="s">
        <v>213</v>
      </c>
      <c r="H67" s="8" t="str">
        <f>IFERROR(VLOOKUP(G67,'G4'!$A$2:$B$45,2,FALSE),"")</f>
        <v>Normal</v>
      </c>
      <c r="I67" s="22" t="s">
        <v>214</v>
      </c>
      <c r="J67" s="8" t="str">
        <f>IFERROR(VLOOKUP(I67,'G5'!$A$2:$B$45,2,FALSE),"")</f>
        <v>Ravi</v>
      </c>
      <c r="K67" s="10" t="s">
        <v>228</v>
      </c>
      <c r="L67" s="11" t="str">
        <f>IFERROR(VLOOKUP(K67,'G6'!$A$2:$B$45,2,FALSE),"")</f>
        <v>3 " cl</v>
      </c>
      <c r="M67" s="17" t="s">
        <v>216</v>
      </c>
      <c r="N67" s="8" t="str">
        <f>IFERROR(VLOOKUP(M67,SUPPLIERS!$A$2:$B$45,2,FALSE),"")</f>
        <v>Ravi</v>
      </c>
      <c r="O67" s="19" t="s">
        <v>42</v>
      </c>
      <c r="P67" s="13" t="str">
        <f>IFERROR(VLOOKUP(O67,UOM_GROUP!$A$2:$B$45,2,FALSE),"")</f>
        <v>Default</v>
      </c>
      <c r="Q67" s="11" t="str">
        <f t="array" ref="Q67">TEXTJOIN(",",TRUE,IF(UOM_MAPPING!A$2:A$16=O67,UOM_MAPPING!B$2:B$100,""))</f>
        <v>000</v>
      </c>
      <c r="R67" s="11" t="str">
        <f>IFERROR(__xludf.DUMMYFUNCTION("ArrayFormula(JOIN("", "", IFERROR(VLOOKUP(BASE(SPLIT(Q67,"",""),10,3),UOM!$A$2:$B$46,2,FALSE),"""")))"),"NUMBER")</f>
        <v>NUMBER</v>
      </c>
      <c r="S67" s="11" t="s">
        <v>229</v>
      </c>
      <c r="T67" s="11" t="s">
        <v>230</v>
      </c>
      <c r="U67" s="8" t="str">
        <f t="shared" si="1"/>
        <v>Paint Accessories  Brush Normal Ravi 3 " cl</v>
      </c>
      <c r="V67" s="8" t="str">
        <f t="shared" si="2"/>
        <v>Paint &gt; Accessories  &gt; Brush &gt; Normal &gt; Ravi &gt; 3 " cl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ht="12.75" customHeight="1">
      <c r="A68" s="15" t="s">
        <v>100</v>
      </c>
      <c r="B68" s="17" t="str">
        <f>IFERROR(VLOOKUP(A68,'G1'!$A$2:$B$45,2,FALSE),"")</f>
        <v>Paint</v>
      </c>
      <c r="C68" s="9" t="s">
        <v>211</v>
      </c>
      <c r="D68" s="8" t="str">
        <f>IFERROR(VLOOKUP(C68,'G2'!$A$2:$B$45,2,FALSE),"")</f>
        <v>Accessories </v>
      </c>
      <c r="E68" s="10" t="s">
        <v>212</v>
      </c>
      <c r="F68" s="8" t="str">
        <f>IFERROR(VLOOKUP(E68,'G3'!$A$2:$B$45,2,FALSE),"")</f>
        <v>Brush</v>
      </c>
      <c r="G68" s="10" t="s">
        <v>213</v>
      </c>
      <c r="H68" s="8" t="str">
        <f>IFERROR(VLOOKUP(G68,'G4'!$A$2:$B$45,2,FALSE),"")</f>
        <v>Normal</v>
      </c>
      <c r="I68" s="22" t="s">
        <v>214</v>
      </c>
      <c r="J68" s="8" t="str">
        <f>IFERROR(VLOOKUP(I68,'G5'!$A$2:$B$45,2,FALSE),"")</f>
        <v>Ravi</v>
      </c>
      <c r="K68" s="10" t="s">
        <v>231</v>
      </c>
      <c r="L68" s="11" t="str">
        <f>IFERROR(VLOOKUP(K68,'G6'!$A$2:$B$45,2,FALSE),"")</f>
        <v>4 " Cl</v>
      </c>
      <c r="M68" s="17" t="s">
        <v>216</v>
      </c>
      <c r="N68" s="8" t="str">
        <f>IFERROR(VLOOKUP(M68,SUPPLIERS!$A$2:$B$45,2,FALSE),"")</f>
        <v>Ravi</v>
      </c>
      <c r="O68" s="19" t="s">
        <v>42</v>
      </c>
      <c r="P68" s="13" t="str">
        <f>IFERROR(VLOOKUP(O68,UOM_GROUP!$A$2:$B$45,2,FALSE),"")</f>
        <v>Default</v>
      </c>
      <c r="Q68" s="11" t="str">
        <f t="array" ref="Q68">TEXTJOIN(",",TRUE,IF(UOM_MAPPING!A$2:A$16=O68,UOM_MAPPING!B$2:B$100,""))</f>
        <v>000</v>
      </c>
      <c r="R68" s="11" t="str">
        <f>IFERROR(__xludf.DUMMYFUNCTION("ArrayFormula(JOIN("", "", IFERROR(VLOOKUP(BASE(SPLIT(Q68,"",""),10,3),UOM!$A$2:$B$46,2,FALSE),"""")))"),"NUMBER")</f>
        <v>NUMBER</v>
      </c>
      <c r="S68" s="11" t="s">
        <v>232</v>
      </c>
      <c r="T68" s="11" t="s">
        <v>233</v>
      </c>
      <c r="U68" s="8" t="str">
        <f t="shared" si="1"/>
        <v>Paint Accessories  Brush Normal Ravi 4 " Cl</v>
      </c>
      <c r="V68" s="8" t="str">
        <f t="shared" si="2"/>
        <v>Paint &gt; Accessories  &gt; Brush &gt; Normal &gt; Ravi &gt; 4 " Cl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ht="12.75" customHeight="1">
      <c r="A69" s="15" t="s">
        <v>100</v>
      </c>
      <c r="B69" s="17" t="str">
        <f>IFERROR(VLOOKUP(A69,'G1'!$A$2:$B$45,2,FALSE),"")</f>
        <v>Paint</v>
      </c>
      <c r="C69" s="9" t="s">
        <v>211</v>
      </c>
      <c r="D69" s="8" t="str">
        <f>IFERROR(VLOOKUP(C69,'G2'!$A$2:$B$45,2,FALSE),"")</f>
        <v>Accessories </v>
      </c>
      <c r="E69" s="10" t="s">
        <v>212</v>
      </c>
      <c r="F69" s="8" t="str">
        <f>IFERROR(VLOOKUP(E69,'G3'!$A$2:$B$45,2,FALSE),"")</f>
        <v>Brush</v>
      </c>
      <c r="G69" s="10" t="s">
        <v>213</v>
      </c>
      <c r="H69" s="8" t="str">
        <f>IFERROR(VLOOKUP(G69,'G4'!$A$2:$B$45,2,FALSE),"")</f>
        <v>Normal</v>
      </c>
      <c r="I69" s="22" t="s">
        <v>214</v>
      </c>
      <c r="J69" s="8" t="str">
        <f>IFERROR(VLOOKUP(I69,'G5'!$A$2:$B$45,2,FALSE),"")</f>
        <v>Ravi</v>
      </c>
      <c r="K69" s="10" t="s">
        <v>234</v>
      </c>
      <c r="L69" s="11" t="str">
        <f>IFERROR(VLOOKUP(K69,'G6'!$A$2:$B$45,2,FALSE),"")</f>
        <v>5 " Cl</v>
      </c>
      <c r="M69" s="17" t="s">
        <v>216</v>
      </c>
      <c r="N69" s="8" t="str">
        <f>IFERROR(VLOOKUP(M69,SUPPLIERS!$A$2:$B$45,2,FALSE),"")</f>
        <v>Ravi</v>
      </c>
      <c r="O69" s="19" t="s">
        <v>42</v>
      </c>
      <c r="P69" s="13" t="str">
        <f>IFERROR(VLOOKUP(O69,UOM_GROUP!$A$2:$B$45,2,FALSE),"")</f>
        <v>Default</v>
      </c>
      <c r="Q69" s="11" t="str">
        <f t="array" ref="Q69">TEXTJOIN(",",TRUE,IF(UOM_MAPPING!A$2:A$16=O69,UOM_MAPPING!B$2:B$100,""))</f>
        <v>000</v>
      </c>
      <c r="R69" s="11" t="str">
        <f>IFERROR(__xludf.DUMMYFUNCTION("ArrayFormula(JOIN("", "", IFERROR(VLOOKUP(BASE(SPLIT(Q69,"",""),10,3),UOM!$A$2:$B$46,2,FALSE),"""")))"),"NUMBER")</f>
        <v>NUMBER</v>
      </c>
      <c r="S69" s="11" t="s">
        <v>235</v>
      </c>
      <c r="T69" s="11" t="s">
        <v>236</v>
      </c>
      <c r="U69" s="8" t="str">
        <f t="shared" si="1"/>
        <v>Paint Accessories  Brush Normal Ravi 5 " Cl</v>
      </c>
      <c r="V69" s="8" t="str">
        <f t="shared" si="2"/>
        <v>Paint &gt; Accessories  &gt; Brush &gt; Normal &gt; Ravi &gt; 5 " Cl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ht="12.75" customHeight="1">
      <c r="A70" s="15" t="s">
        <v>100</v>
      </c>
      <c r="B70" s="17" t="str">
        <f>IFERROR(VLOOKUP(A70,'G1'!$A$2:$B$45,2,FALSE),"")</f>
        <v>Paint</v>
      </c>
      <c r="C70" s="9" t="s">
        <v>211</v>
      </c>
      <c r="D70" s="8" t="str">
        <f>IFERROR(VLOOKUP(C70,'G2'!$A$2:$B$45,2,FALSE),"")</f>
        <v>Accessories </v>
      </c>
      <c r="E70" s="10" t="s">
        <v>212</v>
      </c>
      <c r="F70" s="8" t="str">
        <f>IFERROR(VLOOKUP(E70,'G3'!$A$2:$B$45,2,FALSE),"")</f>
        <v>Brush</v>
      </c>
      <c r="G70" s="10" t="s">
        <v>213</v>
      </c>
      <c r="H70" s="8" t="str">
        <f>IFERROR(VLOOKUP(G70,'G4'!$A$2:$B$45,2,FALSE),"")</f>
        <v>Normal</v>
      </c>
      <c r="I70" s="22" t="s">
        <v>214</v>
      </c>
      <c r="J70" s="8" t="str">
        <f>IFERROR(VLOOKUP(I70,'G5'!$A$2:$B$45,2,FALSE),"")</f>
        <v>Ravi</v>
      </c>
      <c r="K70" s="10" t="s">
        <v>237</v>
      </c>
      <c r="L70" s="11" t="str">
        <f>IFERROR(VLOOKUP(K70,'G6'!$A$2:$B$45,2,FALSE),"")</f>
        <v>6 " Cl</v>
      </c>
      <c r="M70" s="17" t="s">
        <v>216</v>
      </c>
      <c r="N70" s="8" t="str">
        <f>IFERROR(VLOOKUP(M70,SUPPLIERS!$A$2:$B$45,2,FALSE),"")</f>
        <v>Ravi</v>
      </c>
      <c r="O70" s="19" t="s">
        <v>42</v>
      </c>
      <c r="P70" s="13" t="str">
        <f>IFERROR(VLOOKUP(O70,UOM_GROUP!$A$2:$B$45,2,FALSE),"")</f>
        <v>Default</v>
      </c>
      <c r="Q70" s="11" t="str">
        <f t="array" ref="Q70">TEXTJOIN(",",TRUE,IF(UOM_MAPPING!A$2:A$16=O70,UOM_MAPPING!B$2:B$100,""))</f>
        <v>000</v>
      </c>
      <c r="R70" s="11" t="str">
        <f>IFERROR(__xludf.DUMMYFUNCTION("ArrayFormula(JOIN("", "", IFERROR(VLOOKUP(BASE(SPLIT(Q70,"",""),10,3),UOM!$A$2:$B$46,2,FALSE),"""")))"),"NUMBER")</f>
        <v>NUMBER</v>
      </c>
      <c r="S70" s="11" t="s">
        <v>238</v>
      </c>
      <c r="T70" s="11" t="s">
        <v>239</v>
      </c>
      <c r="U70" s="8" t="str">
        <f t="shared" si="1"/>
        <v>Paint Accessories  Brush Normal Ravi 6 " Cl</v>
      </c>
      <c r="V70" s="8" t="str">
        <f t="shared" si="2"/>
        <v>Paint &gt; Accessories  &gt; Brush &gt; Normal &gt; Ravi &gt; 6 " Cl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ht="12.75" customHeight="1">
      <c r="A71" s="15" t="s">
        <v>100</v>
      </c>
      <c r="B71" s="17" t="str">
        <f>IFERROR(VLOOKUP(A71,'G1'!$A$2:$B$45,2,FALSE),"")</f>
        <v>Paint</v>
      </c>
      <c r="C71" s="9" t="s">
        <v>211</v>
      </c>
      <c r="D71" s="8" t="str">
        <f>IFERROR(VLOOKUP(C71,'G2'!$A$2:$B$45,2,FALSE),"")</f>
        <v>Accessories </v>
      </c>
      <c r="E71" s="10" t="s">
        <v>240</v>
      </c>
      <c r="F71" s="8" t="str">
        <f>IFERROR(VLOOKUP(E71,'G3'!$A$2:$B$45,2,FALSE),"")</f>
        <v>Rollar</v>
      </c>
      <c r="G71" s="7" t="s">
        <v>40</v>
      </c>
      <c r="H71" s="8" t="str">
        <f>IFERROR(VLOOKUP(G71,'G4'!$A$2:$B$45,2,FALSE),"")</f>
        <v/>
      </c>
      <c r="I71" s="15" t="s">
        <v>26</v>
      </c>
      <c r="J71" s="8" t="str">
        <f>IFERROR(VLOOKUP(I71,'G5'!$A$2:$B$45,2,FALSE),"")</f>
        <v/>
      </c>
      <c r="K71" s="10" t="s">
        <v>241</v>
      </c>
      <c r="L71" s="11" t="str">
        <f>IFERROR(VLOOKUP(K71,'G6'!$A$2:$B$45,2,FALSE),"")</f>
        <v>7 "</v>
      </c>
      <c r="M71" s="17" t="s">
        <v>242</v>
      </c>
      <c r="N71" s="8" t="str">
        <f>IFERROR(VLOOKUP(M71,SUPPLIERS!$A$2:$B$45,2,FALSE),"")</f>
        <v>JJ Lanka</v>
      </c>
      <c r="O71" s="19" t="s">
        <v>42</v>
      </c>
      <c r="P71" s="13" t="str">
        <f>IFERROR(VLOOKUP(O71,UOM_GROUP!$A$2:$B$45,2,FALSE),"")</f>
        <v>Default</v>
      </c>
      <c r="Q71" s="11" t="str">
        <f t="array" ref="Q71">TEXTJOIN(",",TRUE,IF(UOM_MAPPING!A$2:A$16=O71,UOM_MAPPING!B$2:B$100,""))</f>
        <v>000</v>
      </c>
      <c r="R71" s="11" t="str">
        <f>IFERROR(__xludf.DUMMYFUNCTION("ArrayFormula(JOIN("", "", IFERROR(VLOOKUP(BASE(SPLIT(Q71,"",""),10,3),UOM!$A$2:$B$46,2,FALSE),"""")))"),"NUMBER")</f>
        <v>NUMBER</v>
      </c>
      <c r="S71" s="11" t="s">
        <v>243</v>
      </c>
      <c r="T71" s="11" t="s">
        <v>244</v>
      </c>
      <c r="U71" s="8" t="str">
        <f t="shared" si="1"/>
        <v>Paint Accessories  Rollar   7 "</v>
      </c>
      <c r="V71" s="8" t="str">
        <f t="shared" si="2"/>
        <v>Paint &gt; Accessories  &gt; Rollar &gt; [ N/A ] &gt; [ N/A ] &gt; 7 "</v>
      </c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ht="12.75" customHeight="1">
      <c r="A72" s="15" t="s">
        <v>100</v>
      </c>
      <c r="B72" s="17" t="str">
        <f>IFERROR(VLOOKUP(A72,'G1'!$A$2:$B$45,2,FALSE),"")</f>
        <v>Paint</v>
      </c>
      <c r="C72" s="9" t="s">
        <v>211</v>
      </c>
      <c r="D72" s="8" t="str">
        <f>IFERROR(VLOOKUP(C72,'G2'!$A$2:$B$45,2,FALSE),"")</f>
        <v>Accessories </v>
      </c>
      <c r="E72" s="10" t="s">
        <v>240</v>
      </c>
      <c r="F72" s="8" t="str">
        <f>IFERROR(VLOOKUP(E72,'G3'!$A$2:$B$45,2,FALSE),"")</f>
        <v>Rollar</v>
      </c>
      <c r="G72" s="7" t="s">
        <v>40</v>
      </c>
      <c r="H72" s="8" t="str">
        <f>IFERROR(VLOOKUP(G72,'G4'!$A$2:$B$45,2,FALSE),"")</f>
        <v/>
      </c>
      <c r="I72" s="15" t="s">
        <v>26</v>
      </c>
      <c r="J72" s="8" t="str">
        <f>IFERROR(VLOOKUP(I72,'G5'!$A$2:$B$45,2,FALSE),"")</f>
        <v/>
      </c>
      <c r="K72" s="10" t="s">
        <v>245</v>
      </c>
      <c r="L72" s="11" t="str">
        <f>IFERROR(VLOOKUP(K72,'G6'!$A$2:$B$45,2,FALSE),"")</f>
        <v>9 "</v>
      </c>
      <c r="M72" s="17" t="s">
        <v>242</v>
      </c>
      <c r="N72" s="8" t="str">
        <f>IFERROR(VLOOKUP(M72,SUPPLIERS!$A$2:$B$45,2,FALSE),"")</f>
        <v>JJ Lanka</v>
      </c>
      <c r="O72" s="19" t="s">
        <v>42</v>
      </c>
      <c r="P72" s="13" t="str">
        <f>IFERROR(VLOOKUP(O72,UOM_GROUP!$A$2:$B$45,2,FALSE),"")</f>
        <v>Default</v>
      </c>
      <c r="Q72" s="11" t="str">
        <f t="array" ref="Q72">TEXTJOIN(",",TRUE,IF(UOM_MAPPING!A$2:A$16=O72,UOM_MAPPING!B$2:B$100,""))</f>
        <v>000</v>
      </c>
      <c r="R72" s="11" t="str">
        <f>IFERROR(__xludf.DUMMYFUNCTION("ArrayFormula(JOIN("", "", IFERROR(VLOOKUP(BASE(SPLIT(Q72,"",""),10,3),UOM!$A$2:$B$46,2,FALSE),"""")))"),"NUMBER")</f>
        <v>NUMBER</v>
      </c>
      <c r="S72" s="11" t="s">
        <v>246</v>
      </c>
      <c r="T72" s="11" t="s">
        <v>247</v>
      </c>
      <c r="U72" s="8" t="str">
        <f t="shared" si="1"/>
        <v>Paint Accessories  Rollar   9 "</v>
      </c>
      <c r="V72" s="8" t="str">
        <f t="shared" si="2"/>
        <v>Paint &gt; Accessories  &gt; Rollar &gt; [ N/A ] &gt; [ N/A ] &gt; 9 "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ht="12.75" customHeight="1">
      <c r="A73" s="15" t="s">
        <v>100</v>
      </c>
      <c r="B73" s="17" t="str">
        <f>IFERROR(VLOOKUP(A73,'G1'!$A$2:$B$45,2,FALSE),"")</f>
        <v>Paint</v>
      </c>
      <c r="C73" s="9" t="s">
        <v>211</v>
      </c>
      <c r="D73" s="8" t="str">
        <f>IFERROR(VLOOKUP(C73,'G2'!$A$2:$B$45,2,FALSE),"")</f>
        <v>Accessories </v>
      </c>
      <c r="E73" s="23" t="s">
        <v>248</v>
      </c>
      <c r="F73" s="8" t="str">
        <f>IFERROR(VLOOKUP(E73,'G3'!$A$2:$B$45,2,FALSE),"")</f>
        <v>Rollar Tary</v>
      </c>
      <c r="G73" s="7" t="s">
        <v>40</v>
      </c>
      <c r="H73" s="8" t="str">
        <f>IFERROR(VLOOKUP(G73,'G4'!$A$2:$B$45,2,FALSE),"")</f>
        <v/>
      </c>
      <c r="I73" s="15" t="s">
        <v>26</v>
      </c>
      <c r="J73" s="8" t="str">
        <f>IFERROR(VLOOKUP(I73,'G5'!$A$2:$B$45,2,FALSE),"")</f>
        <v/>
      </c>
      <c r="K73" s="10" t="s">
        <v>27</v>
      </c>
      <c r="L73" s="11" t="str">
        <f>IFERROR(VLOOKUP(K73,'G6'!$A$2:$B$45,2,FALSE),"")</f>
        <v/>
      </c>
      <c r="M73" s="17" t="s">
        <v>216</v>
      </c>
      <c r="N73" s="8" t="str">
        <f>IFERROR(VLOOKUP(M73,SUPPLIERS!$A$2:$B$45,2,FALSE),"")</f>
        <v>Ravi</v>
      </c>
      <c r="O73" s="19" t="s">
        <v>42</v>
      </c>
      <c r="P73" s="13" t="str">
        <f>IFERROR(VLOOKUP(O73,UOM_GROUP!$A$2:$B$45,2,FALSE),"")</f>
        <v>Default</v>
      </c>
      <c r="Q73" s="11" t="str">
        <f t="array" ref="Q73">TEXTJOIN(",",TRUE,IF(UOM_MAPPING!A$2:A$16=O73,UOM_MAPPING!B$2:B$100,""))</f>
        <v>000</v>
      </c>
      <c r="R73" s="11" t="str">
        <f>IFERROR(__xludf.DUMMYFUNCTION("ArrayFormula(JOIN("", "", IFERROR(VLOOKUP(BASE(SPLIT(Q73,"",""),10,3),UOM!$A$2:$B$46,2,FALSE),"""")))"),"NUMBER")</f>
        <v>NUMBER</v>
      </c>
      <c r="S73" s="11" t="s">
        <v>249</v>
      </c>
      <c r="T73" s="11" t="s">
        <v>250</v>
      </c>
      <c r="U73" s="8" t="str">
        <f t="shared" si="1"/>
        <v>Paint Accessories  Rollar Tary   </v>
      </c>
      <c r="V73" s="8" t="str">
        <f t="shared" si="2"/>
        <v>Paint &gt; Accessories  &gt; Rollar Tary &gt; [ N/A ] &gt; [ N/A ] &gt; [ N/A ]</v>
      </c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ht="12.75" customHeight="1">
      <c r="A74" s="7" t="s">
        <v>22</v>
      </c>
      <c r="B74" s="17" t="str">
        <f>IFERROR(VLOOKUP(A74,'G1'!$A$2:$B$45,2,FALSE),"")</f>
        <v>Building &amp; Construction </v>
      </c>
      <c r="C74" s="24" t="s">
        <v>251</v>
      </c>
      <c r="D74" s="8" t="str">
        <f>IFERROR(VLOOKUP(C74,'G2'!$A$2:$B$45,2,FALSE),"")</f>
        <v>Poti</v>
      </c>
      <c r="E74" s="23" t="s">
        <v>252</v>
      </c>
      <c r="F74" s="8" t="str">
        <f>IFERROR(VLOOKUP(E74,'G3'!$A$2:$B$45,2,FALSE),"")</f>
        <v>White Man</v>
      </c>
      <c r="G74" s="7" t="s">
        <v>40</v>
      </c>
      <c r="H74" s="8" t="str">
        <f>IFERROR(VLOOKUP(G74,'G4'!$A$2:$B$45,2,FALSE),"")</f>
        <v/>
      </c>
      <c r="I74" s="15" t="s">
        <v>26</v>
      </c>
      <c r="J74" s="8" t="str">
        <f>IFERROR(VLOOKUP(I74,'G5'!$A$2:$B$45,2,FALSE),"")</f>
        <v/>
      </c>
      <c r="K74" s="10" t="s">
        <v>27</v>
      </c>
      <c r="L74" s="11" t="str">
        <f>IFERROR(VLOOKUP(K74,'G6'!$A$2:$B$45,2,FALSE),"")</f>
        <v/>
      </c>
      <c r="M74" s="25" t="s">
        <v>253</v>
      </c>
      <c r="N74" s="8" t="str">
        <f>IFERROR(VLOOKUP(M74,SUPPLIERS!$A$2:$B$45,2,FALSE),"")</f>
        <v>Nadeeka</v>
      </c>
      <c r="O74" s="18" t="s">
        <v>254</v>
      </c>
      <c r="P74" s="13" t="str">
        <f>IFERROR(VLOOKUP(O74,UOM_GROUP!$A$2:$B$45,2,FALSE),"")</f>
        <v>Poti</v>
      </c>
      <c r="Q74" s="11" t="str">
        <f t="array" ref="Q74">TEXTJOIN(",",TRUE,IF(UOM_MAPPING!A$2:A$16=O74,UOM_MAPPING!B$2:B$100,""))</f>
        <v>002,009</v>
      </c>
      <c r="R74" s="11" t="str">
        <f>IFERROR(__xludf.DUMMYFUNCTION("ArrayFormula(JOIN("", "", IFERROR(VLOOKUP(BASE(SPLIT(Q74,"",""),10,3),UOM!$A$2:$B$46,2,FALSE),"""")))"),"KILO GRAM, PACKET")</f>
        <v>KILO GRAM, PACKET</v>
      </c>
      <c r="S74" s="11" t="s">
        <v>255</v>
      </c>
      <c r="T74" s="11" t="s">
        <v>256</v>
      </c>
      <c r="U74" s="8" t="str">
        <f t="shared" si="1"/>
        <v>Building &amp; Construction  Poti White Man   </v>
      </c>
      <c r="V74" s="8" t="str">
        <f t="shared" si="2"/>
        <v>Building &amp; Construction  &gt; Poti &gt; White Man &gt; [ N/A ] &gt; [ N/A ] &gt; [ N/A ]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ht="12.75" customHeight="1">
      <c r="A75" s="7" t="s">
        <v>22</v>
      </c>
      <c r="B75" s="17" t="str">
        <f>IFERROR(VLOOKUP(A75,'G1'!$A$2:$B$45,2,FALSE),"")</f>
        <v>Building &amp; Construction </v>
      </c>
      <c r="C75" s="24" t="s">
        <v>251</v>
      </c>
      <c r="D75" s="8" t="str">
        <f>IFERROR(VLOOKUP(C75,'G2'!$A$2:$B$45,2,FALSE),"")</f>
        <v>Poti</v>
      </c>
      <c r="E75" s="23" t="s">
        <v>257</v>
      </c>
      <c r="F75" s="8" t="str">
        <f>IFERROR(VLOOKUP(E75,'G3'!$A$2:$B$45,2,FALSE),"")</f>
        <v>Madushika</v>
      </c>
      <c r="G75" s="7" t="s">
        <v>40</v>
      </c>
      <c r="H75" s="8" t="str">
        <f>IFERROR(VLOOKUP(G75,'G4'!$A$2:$B$45,2,FALSE),"")</f>
        <v/>
      </c>
      <c r="I75" s="15" t="s">
        <v>26</v>
      </c>
      <c r="J75" s="8" t="str">
        <f>IFERROR(VLOOKUP(I75,'G5'!$A$2:$B$45,2,FALSE),"")</f>
        <v/>
      </c>
      <c r="K75" s="10" t="s">
        <v>27</v>
      </c>
      <c r="L75" s="11" t="str">
        <f>IFERROR(VLOOKUP(K75,'G6'!$A$2:$B$45,2,FALSE),"")</f>
        <v/>
      </c>
      <c r="M75" s="25" t="s">
        <v>258</v>
      </c>
      <c r="N75" s="8" t="str">
        <f>IFERROR(VLOOKUP(M75,SUPPLIERS!$A$2:$B$45,2,FALSE),"")</f>
        <v>Colombo Trading</v>
      </c>
      <c r="O75" s="18" t="s">
        <v>254</v>
      </c>
      <c r="P75" s="13" t="str">
        <f>IFERROR(VLOOKUP(O75,UOM_GROUP!$A$2:$B$45,2,FALSE),"")</f>
        <v>Poti</v>
      </c>
      <c r="Q75" s="11" t="str">
        <f t="array" ref="Q75">TEXTJOIN(",",TRUE,IF(UOM_MAPPING!A$2:A$16=O75,UOM_MAPPING!B$2:B$100,""))</f>
        <v>002,009</v>
      </c>
      <c r="R75" s="11" t="str">
        <f>IFERROR(__xludf.DUMMYFUNCTION("ArrayFormula(JOIN("", "", IFERROR(VLOOKUP(BASE(SPLIT(Q75,"",""),10,3),UOM!$A$2:$B$46,2,FALSE),"""")))"),"KILO GRAM, PACKET")</f>
        <v>KILO GRAM, PACKET</v>
      </c>
      <c r="S75" s="11" t="s">
        <v>259</v>
      </c>
      <c r="T75" s="11" t="s">
        <v>260</v>
      </c>
      <c r="U75" s="8" t="str">
        <f t="shared" si="1"/>
        <v>Building &amp; Construction  Poti Madushika   </v>
      </c>
      <c r="V75" s="8" t="str">
        <f t="shared" si="2"/>
        <v>Building &amp; Construction  &gt; Poti &gt; Madushika &gt; [ N/A ] &gt; [ N/A ] &gt; [ N/A ]</v>
      </c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ht="12.75" customHeight="1">
      <c r="A76" s="7" t="s">
        <v>22</v>
      </c>
      <c r="B76" s="17" t="str">
        <f>IFERROR(VLOOKUP(A76,'G1'!$A$2:$B$45,2,FALSE),"")</f>
        <v>Building &amp; Construction </v>
      </c>
      <c r="C76" s="24" t="s">
        <v>251</v>
      </c>
      <c r="D76" s="8" t="str">
        <f>IFERROR(VLOOKUP(C76,'G2'!$A$2:$B$45,2,FALSE),"")</f>
        <v>Poti</v>
      </c>
      <c r="E76" s="23" t="s">
        <v>261</v>
      </c>
      <c r="F76" s="8" t="str">
        <f>IFERROR(VLOOKUP(E76,'G3'!$A$2:$B$45,2,FALSE),"")</f>
        <v>SF</v>
      </c>
      <c r="G76" s="7" t="s">
        <v>40</v>
      </c>
      <c r="H76" s="8" t="str">
        <f>IFERROR(VLOOKUP(G76,'G4'!$A$2:$B$45,2,FALSE),"")</f>
        <v/>
      </c>
      <c r="I76" s="15" t="s">
        <v>26</v>
      </c>
      <c r="J76" s="8" t="str">
        <f>IFERROR(VLOOKUP(I76,'G5'!$A$2:$B$45,2,FALSE),"")</f>
        <v/>
      </c>
      <c r="K76" s="10" t="s">
        <v>27</v>
      </c>
      <c r="L76" s="11" t="str">
        <f>IFERROR(VLOOKUP(K76,'G6'!$A$2:$B$45,2,FALSE),"")</f>
        <v/>
      </c>
      <c r="M76" s="25" t="s">
        <v>258</v>
      </c>
      <c r="N76" s="8" t="str">
        <f>IFERROR(VLOOKUP(M76,SUPPLIERS!$A$2:$B$45,2,FALSE),"")</f>
        <v>Colombo Trading</v>
      </c>
      <c r="O76" s="18" t="s">
        <v>254</v>
      </c>
      <c r="P76" s="13" t="str">
        <f>IFERROR(VLOOKUP(O76,UOM_GROUP!$A$2:$B$45,2,FALSE),"")</f>
        <v>Poti</v>
      </c>
      <c r="Q76" s="11" t="str">
        <f t="array" ref="Q76">TEXTJOIN(",",TRUE,IF(UOM_MAPPING!A$2:A$16=O76,UOM_MAPPING!B$2:B$100,""))</f>
        <v>002,009</v>
      </c>
      <c r="R76" s="11" t="str">
        <f>IFERROR(__xludf.DUMMYFUNCTION("ArrayFormula(JOIN("", "", IFERROR(VLOOKUP(BASE(SPLIT(Q76,"",""),10,3),UOM!$A$2:$B$46,2,FALSE),"""")))"),"KILO GRAM, PACKET")</f>
        <v>KILO GRAM, PACKET</v>
      </c>
      <c r="S76" s="11" t="s">
        <v>262</v>
      </c>
      <c r="T76" s="11" t="s">
        <v>263</v>
      </c>
      <c r="U76" s="8" t="str">
        <f t="shared" si="1"/>
        <v>Building &amp; Construction  Poti SF   </v>
      </c>
      <c r="V76" s="8" t="str">
        <f t="shared" si="2"/>
        <v>Building &amp; Construction  &gt; Poti &gt; SF &gt; [ N/A ] &gt; [ N/A ] &gt; [ N/A ]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ht="12.75" customHeight="1">
      <c r="A77" s="7" t="s">
        <v>22</v>
      </c>
      <c r="B77" s="17" t="str">
        <f>IFERROR(VLOOKUP(A77,'G1'!$A$2:$B$45,2,FALSE),"")</f>
        <v>Building &amp; Construction </v>
      </c>
      <c r="C77" s="24" t="s">
        <v>251</v>
      </c>
      <c r="D77" s="8" t="str">
        <f>IFERROR(VLOOKUP(C77,'G2'!$A$2:$B$45,2,FALSE),"")</f>
        <v>Poti</v>
      </c>
      <c r="E77" s="23" t="s">
        <v>257</v>
      </c>
      <c r="F77" s="8" t="str">
        <f>IFERROR(VLOOKUP(E77,'G3'!$A$2:$B$45,2,FALSE),"")</f>
        <v>Madushika</v>
      </c>
      <c r="G77" s="7" t="s">
        <v>40</v>
      </c>
      <c r="H77" s="8" t="str">
        <f>IFERROR(VLOOKUP(G77,'G4'!$A$2:$B$45,2,FALSE),"")</f>
        <v/>
      </c>
      <c r="I77" s="15" t="s">
        <v>26</v>
      </c>
      <c r="J77" s="8" t="str">
        <f>IFERROR(VLOOKUP(I77,'G5'!$A$2:$B$45,2,FALSE),"")</f>
        <v/>
      </c>
      <c r="K77" s="10" t="s">
        <v>27</v>
      </c>
      <c r="L77" s="11" t="str">
        <f>IFERROR(VLOOKUP(K77,'G6'!$A$2:$B$45,2,FALSE),"")</f>
        <v/>
      </c>
      <c r="M77" s="26" t="s">
        <v>83</v>
      </c>
      <c r="N77" s="8" t="str">
        <f>IFERROR(VLOOKUP(M77,SUPPLIERS!$A$2:$B$45,2,FALSE),"")</f>
        <v>Gamini Aiya</v>
      </c>
      <c r="O77" s="18" t="s">
        <v>254</v>
      </c>
      <c r="P77" s="13" t="str">
        <f>IFERROR(VLOOKUP(O77,UOM_GROUP!$A$2:$B$45,2,FALSE),"")</f>
        <v>Poti</v>
      </c>
      <c r="Q77" s="11" t="str">
        <f t="array" ref="Q77">TEXTJOIN(",",TRUE,IF(UOM_MAPPING!A$2:A$16=O77,UOM_MAPPING!B$2:B$100,""))</f>
        <v>002,009</v>
      </c>
      <c r="R77" s="11" t="str">
        <f>IFERROR(__xludf.DUMMYFUNCTION("ArrayFormula(JOIN("", "", IFERROR(VLOOKUP(BASE(SPLIT(Q77,"",""),10,3),UOM!$A$2:$B$46,2,FALSE),"""")))"),"KILO GRAM, PACKET")</f>
        <v>KILO GRAM, PACKET</v>
      </c>
      <c r="S77" s="11" t="s">
        <v>264</v>
      </c>
      <c r="T77" s="11" t="s">
        <v>265</v>
      </c>
      <c r="U77" s="8" t="str">
        <f t="shared" si="1"/>
        <v>Building &amp; Construction  Poti Madushika   </v>
      </c>
      <c r="V77" s="8" t="str">
        <f t="shared" si="2"/>
        <v>Building &amp; Construction  &gt; Poti &gt; Madushika &gt; [ N/A ] &gt; [ N/A ] &gt; [ N/A ]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ht="12.75" customHeight="1">
      <c r="A78" s="22" t="s">
        <v>266</v>
      </c>
      <c r="B78" s="17" t="str">
        <f>IFERROR(VLOOKUP(A78,'G1'!$A$2:$B$45,2,FALSE),"")</f>
        <v>Wood Care</v>
      </c>
      <c r="C78" s="24" t="s">
        <v>267</v>
      </c>
      <c r="D78" s="8" t="str">
        <f>IFERROR(VLOOKUP(C78,'G2'!$A$2:$B$45,2,FALSE),"")</f>
        <v>Varnish</v>
      </c>
      <c r="E78" s="23" t="s">
        <v>268</v>
      </c>
      <c r="F78" s="8" t="str">
        <f>IFERROR(VLOOKUP(E78,'G3'!$A$2:$B$45,2,FALSE),"")</f>
        <v>Clear</v>
      </c>
      <c r="G78" s="23" t="s">
        <v>103</v>
      </c>
      <c r="H78" s="8" t="str">
        <f>IFERROR(VLOOKUP(G78,'G4'!$A$2:$B$45,2,FALSE),"")</f>
        <v>1L</v>
      </c>
      <c r="I78" s="22" t="s">
        <v>269</v>
      </c>
      <c r="J78" s="8" t="str">
        <f>IFERROR(VLOOKUP(I78,'G5'!$A$2:$B$45,2,FALSE),"")</f>
        <v>Duco</v>
      </c>
      <c r="K78" s="10" t="s">
        <v>27</v>
      </c>
      <c r="L78" s="11" t="str">
        <f>IFERROR(VLOOKUP(K78,'G6'!$A$2:$B$45,2,FALSE),"")</f>
        <v/>
      </c>
      <c r="M78" s="25" t="s">
        <v>253</v>
      </c>
      <c r="N78" s="8" t="str">
        <f>IFERROR(VLOOKUP(M78,SUPPLIERS!$A$2:$B$45,2,FALSE),"")</f>
        <v>Nadeeka</v>
      </c>
      <c r="O78" s="19" t="s">
        <v>42</v>
      </c>
      <c r="P78" s="13" t="str">
        <f>IFERROR(VLOOKUP(O78,UOM_GROUP!$A$2:$B$45,2,FALSE),"")</f>
        <v>Default</v>
      </c>
      <c r="Q78" s="11" t="str">
        <f t="array" ref="Q78">TEXTJOIN(",",TRUE,IF(UOM_MAPPING!A$2:A$16=O78,UOM_MAPPING!B$2:B$100,""))</f>
        <v>000</v>
      </c>
      <c r="R78" s="11" t="str">
        <f>IFERROR(__xludf.DUMMYFUNCTION("ArrayFormula(JOIN("", "", IFERROR(VLOOKUP(BASE(SPLIT(Q78,"",""),10,3),UOM!$A$2:$B$46,2,FALSE),"""")))"),"NUMBER")</f>
        <v>NUMBER</v>
      </c>
      <c r="S78" s="11" t="s">
        <v>270</v>
      </c>
      <c r="T78" s="11" t="s">
        <v>271</v>
      </c>
      <c r="U78" s="8" t="str">
        <f t="shared" si="1"/>
        <v>Wood Care Varnish Clear 1L Duco </v>
      </c>
      <c r="V78" s="8" t="str">
        <f t="shared" si="2"/>
        <v>Wood Care &gt; Varnish &gt; Clear &gt; 1L &gt; Duco &gt; [ N/A ]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ht="12.75" customHeight="1">
      <c r="A79" s="22" t="s">
        <v>266</v>
      </c>
      <c r="B79" s="17" t="str">
        <f>IFERROR(VLOOKUP(A79,'G1'!$A$2:$B$45,2,FALSE),"")</f>
        <v>Wood Care</v>
      </c>
      <c r="C79" s="24" t="s">
        <v>267</v>
      </c>
      <c r="D79" s="8" t="str">
        <f>IFERROR(VLOOKUP(C79,'G2'!$A$2:$B$45,2,FALSE),"")</f>
        <v>Varnish</v>
      </c>
      <c r="E79" s="10" t="s">
        <v>108</v>
      </c>
      <c r="F79" s="8" t="str">
        <f>IFERROR(VLOOKUP(E79,'G3'!$A$2:$B$45,2,FALSE),"")</f>
        <v>Colours</v>
      </c>
      <c r="G79" s="23" t="s">
        <v>103</v>
      </c>
      <c r="H79" s="8" t="str">
        <f>IFERROR(VLOOKUP(G79,'G4'!$A$2:$B$45,2,FALSE),"")</f>
        <v>1L</v>
      </c>
      <c r="I79" s="22" t="s">
        <v>269</v>
      </c>
      <c r="J79" s="8" t="str">
        <f>IFERROR(VLOOKUP(I79,'G5'!$A$2:$B$45,2,FALSE),"")</f>
        <v>Duco</v>
      </c>
      <c r="K79" s="10" t="s">
        <v>27</v>
      </c>
      <c r="L79" s="11" t="str">
        <f>IFERROR(VLOOKUP(K79,'G6'!$A$2:$B$45,2,FALSE),"")</f>
        <v/>
      </c>
      <c r="M79" s="25" t="s">
        <v>253</v>
      </c>
      <c r="N79" s="8" t="str">
        <f>IFERROR(VLOOKUP(M79,SUPPLIERS!$A$2:$B$45,2,FALSE),"")</f>
        <v>Nadeeka</v>
      </c>
      <c r="O79" s="19" t="s">
        <v>42</v>
      </c>
      <c r="P79" s="13" t="str">
        <f>IFERROR(VLOOKUP(O79,UOM_GROUP!$A$2:$B$45,2,FALSE),"")</f>
        <v>Default</v>
      </c>
      <c r="Q79" s="11" t="str">
        <f t="array" ref="Q79">TEXTJOIN(",",TRUE,IF(UOM_MAPPING!A$2:A$16=O79,UOM_MAPPING!B$2:B$100,""))</f>
        <v>000</v>
      </c>
      <c r="R79" s="11" t="str">
        <f>IFERROR(__xludf.DUMMYFUNCTION("ArrayFormula(JOIN("", "", IFERROR(VLOOKUP(BASE(SPLIT(Q79,"",""),10,3),UOM!$A$2:$B$46,2,FALSE),"""")))"),"NUMBER")</f>
        <v>NUMBER</v>
      </c>
      <c r="S79" s="11" t="s">
        <v>272</v>
      </c>
      <c r="T79" s="11" t="s">
        <v>273</v>
      </c>
      <c r="U79" s="8" t="str">
        <f t="shared" si="1"/>
        <v>Wood Care Varnish Colours 1L Duco </v>
      </c>
      <c r="V79" s="8" t="str">
        <f t="shared" si="2"/>
        <v>Wood Care &gt; Varnish &gt; Colours &gt; 1L &gt; Duco &gt; [ N/A ]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ht="12.75" customHeight="1">
      <c r="A80" s="22" t="s">
        <v>266</v>
      </c>
      <c r="B80" s="17" t="str">
        <f>IFERROR(VLOOKUP(A80,'G1'!$A$2:$B$45,2,FALSE),"")</f>
        <v>Wood Care</v>
      </c>
      <c r="C80" s="24" t="s">
        <v>267</v>
      </c>
      <c r="D80" s="8" t="str">
        <f>IFERROR(VLOOKUP(C80,'G2'!$A$2:$B$45,2,FALSE),"")</f>
        <v>Varnish</v>
      </c>
      <c r="E80" s="23" t="s">
        <v>268</v>
      </c>
      <c r="F80" s="8" t="str">
        <f>IFERROR(VLOOKUP(E80,'G3'!$A$2:$B$45,2,FALSE),"")</f>
        <v>Clear</v>
      </c>
      <c r="G80" s="23" t="s">
        <v>197</v>
      </c>
      <c r="H80" s="8" t="str">
        <f>IFERROR(VLOOKUP(G80,'G4'!$A$2:$B$45,2,FALSE),"")</f>
        <v>500ml</v>
      </c>
      <c r="I80" s="22" t="s">
        <v>269</v>
      </c>
      <c r="J80" s="8" t="str">
        <f>IFERROR(VLOOKUP(I80,'G5'!$A$2:$B$45,2,FALSE),"")</f>
        <v>Duco</v>
      </c>
      <c r="K80" s="10" t="s">
        <v>27</v>
      </c>
      <c r="L80" s="11" t="str">
        <f>IFERROR(VLOOKUP(K80,'G6'!$A$2:$B$45,2,FALSE),"")</f>
        <v/>
      </c>
      <c r="M80" s="25" t="s">
        <v>253</v>
      </c>
      <c r="N80" s="8" t="str">
        <f>IFERROR(VLOOKUP(M80,SUPPLIERS!$A$2:$B$45,2,FALSE),"")</f>
        <v>Nadeeka</v>
      </c>
      <c r="O80" s="19" t="s">
        <v>42</v>
      </c>
      <c r="P80" s="13" t="str">
        <f>IFERROR(VLOOKUP(O80,UOM_GROUP!$A$2:$B$45,2,FALSE),"")</f>
        <v>Default</v>
      </c>
      <c r="Q80" s="11" t="str">
        <f t="array" ref="Q80">TEXTJOIN(",",TRUE,IF(UOM_MAPPING!A$2:A$16=O80,UOM_MAPPING!B$2:B$100,""))</f>
        <v>000</v>
      </c>
      <c r="R80" s="11" t="str">
        <f>IFERROR(__xludf.DUMMYFUNCTION("ArrayFormula(JOIN("", "", IFERROR(VLOOKUP(BASE(SPLIT(Q80,"",""),10,3),UOM!$A$2:$B$46,2,FALSE),"""")))"),"NUMBER")</f>
        <v>NUMBER</v>
      </c>
      <c r="S80" s="11" t="s">
        <v>274</v>
      </c>
      <c r="T80" s="11" t="s">
        <v>275</v>
      </c>
      <c r="U80" s="8" t="str">
        <f t="shared" si="1"/>
        <v>Wood Care Varnish Clear 500ml Duco </v>
      </c>
      <c r="V80" s="8" t="str">
        <f t="shared" si="2"/>
        <v>Wood Care &gt; Varnish &gt; Clear &gt; 500ml &gt; Duco &gt; [ N/A ]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ht="12.75" customHeight="1">
      <c r="A81" s="22" t="s">
        <v>266</v>
      </c>
      <c r="B81" s="17" t="str">
        <f>IFERROR(VLOOKUP(A81,'G1'!$A$2:$B$45,2,FALSE),"")</f>
        <v>Wood Care</v>
      </c>
      <c r="C81" s="24" t="s">
        <v>267</v>
      </c>
      <c r="D81" s="8" t="str">
        <f>IFERROR(VLOOKUP(C81,'G2'!$A$2:$B$45,2,FALSE),"")</f>
        <v>Varnish</v>
      </c>
      <c r="E81" s="10" t="s">
        <v>108</v>
      </c>
      <c r="F81" s="8" t="str">
        <f>IFERROR(VLOOKUP(E81,'G3'!$A$2:$B$45,2,FALSE),"")</f>
        <v>Colours</v>
      </c>
      <c r="G81" s="23" t="s">
        <v>197</v>
      </c>
      <c r="H81" s="8" t="str">
        <f>IFERROR(VLOOKUP(G81,'G4'!$A$2:$B$45,2,FALSE),"")</f>
        <v>500ml</v>
      </c>
      <c r="I81" s="22" t="s">
        <v>269</v>
      </c>
      <c r="J81" s="8" t="str">
        <f>IFERROR(VLOOKUP(I81,'G5'!$A$2:$B$45,2,FALSE),"")</f>
        <v>Duco</v>
      </c>
      <c r="K81" s="10" t="s">
        <v>27</v>
      </c>
      <c r="L81" s="11" t="str">
        <f>IFERROR(VLOOKUP(K81,'G6'!$A$2:$B$45,2,FALSE),"")</f>
        <v/>
      </c>
      <c r="M81" s="25" t="s">
        <v>253</v>
      </c>
      <c r="N81" s="8" t="str">
        <f>IFERROR(VLOOKUP(M81,SUPPLIERS!$A$2:$B$45,2,FALSE),"")</f>
        <v>Nadeeka</v>
      </c>
      <c r="O81" s="19" t="s">
        <v>42</v>
      </c>
      <c r="P81" s="13" t="str">
        <f>IFERROR(VLOOKUP(O81,UOM_GROUP!$A$2:$B$45,2,FALSE),"")</f>
        <v>Default</v>
      </c>
      <c r="Q81" s="11" t="str">
        <f t="array" ref="Q81">TEXTJOIN(",",TRUE,IF(UOM_MAPPING!A$2:A$16=O81,UOM_MAPPING!B$2:B$100,""))</f>
        <v>000</v>
      </c>
      <c r="R81" s="11" t="str">
        <f>IFERROR(__xludf.DUMMYFUNCTION("ArrayFormula(JOIN("", "", IFERROR(VLOOKUP(BASE(SPLIT(Q81,"",""),10,3),UOM!$A$2:$B$46,2,FALSE),"""")))"),"NUMBER")</f>
        <v>NUMBER</v>
      </c>
      <c r="S81" s="11" t="s">
        <v>276</v>
      </c>
      <c r="T81" s="11" t="s">
        <v>277</v>
      </c>
      <c r="U81" s="8" t="str">
        <f t="shared" si="1"/>
        <v>Wood Care Varnish Colours 500ml Duco </v>
      </c>
      <c r="V81" s="8" t="str">
        <f t="shared" si="2"/>
        <v>Wood Care &gt; Varnish &gt; Colours &gt; 500ml &gt; Duco &gt; [ N/A ]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ht="12.75" customHeight="1">
      <c r="A82" s="22" t="s">
        <v>266</v>
      </c>
      <c r="B82" s="17" t="str">
        <f>IFERROR(VLOOKUP(A82,'G1'!$A$2:$B$45,2,FALSE),"")</f>
        <v>Wood Care</v>
      </c>
      <c r="C82" s="24" t="s">
        <v>267</v>
      </c>
      <c r="D82" s="8" t="str">
        <f>IFERROR(VLOOKUP(C82,'G2'!$A$2:$B$45,2,FALSE),"")</f>
        <v>Varnish</v>
      </c>
      <c r="E82" s="23" t="s">
        <v>268</v>
      </c>
      <c r="F82" s="8" t="str">
        <f>IFERROR(VLOOKUP(E82,'G3'!$A$2:$B$45,2,FALSE),"")</f>
        <v>Clear</v>
      </c>
      <c r="G82" s="23" t="s">
        <v>200</v>
      </c>
      <c r="H82" s="8" t="str">
        <f>IFERROR(VLOOKUP(G82,'G4'!$A$2:$B$45,2,FALSE),"")</f>
        <v>250ml</v>
      </c>
      <c r="I82" s="22" t="s">
        <v>269</v>
      </c>
      <c r="J82" s="8" t="str">
        <f>IFERROR(VLOOKUP(I82,'G5'!$A$2:$B$45,2,FALSE),"")</f>
        <v>Duco</v>
      </c>
      <c r="K82" s="10" t="s">
        <v>27</v>
      </c>
      <c r="L82" s="11" t="str">
        <f>IFERROR(VLOOKUP(K82,'G6'!$A$2:$B$45,2,FALSE),"")</f>
        <v/>
      </c>
      <c r="M82" s="25" t="s">
        <v>253</v>
      </c>
      <c r="N82" s="8" t="str">
        <f>IFERROR(VLOOKUP(M82,SUPPLIERS!$A$2:$B$45,2,FALSE),"")</f>
        <v>Nadeeka</v>
      </c>
      <c r="O82" s="19" t="s">
        <v>42</v>
      </c>
      <c r="P82" s="13" t="str">
        <f>IFERROR(VLOOKUP(O82,UOM_GROUP!$A$2:$B$45,2,FALSE),"")</f>
        <v>Default</v>
      </c>
      <c r="Q82" s="11" t="str">
        <f t="array" ref="Q82">TEXTJOIN(",",TRUE,IF(UOM_MAPPING!A$2:A$16=O82,UOM_MAPPING!B$2:B$100,""))</f>
        <v>000</v>
      </c>
      <c r="R82" s="11" t="str">
        <f>IFERROR(__xludf.DUMMYFUNCTION("ArrayFormula(JOIN("", "", IFERROR(VLOOKUP(BASE(SPLIT(Q82,"",""),10,3),UOM!$A$2:$B$46,2,FALSE),"""")))"),"NUMBER")</f>
        <v>NUMBER</v>
      </c>
      <c r="S82" s="11" t="s">
        <v>278</v>
      </c>
      <c r="T82" s="11" t="s">
        <v>279</v>
      </c>
      <c r="U82" s="8" t="str">
        <f t="shared" si="1"/>
        <v>Wood Care Varnish Clear 250ml Duco </v>
      </c>
      <c r="V82" s="8" t="str">
        <f t="shared" si="2"/>
        <v>Wood Care &gt; Varnish &gt; Clear &gt; 250ml &gt; Duco &gt; [ N/A ]</v>
      </c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ht="12.75" customHeight="1">
      <c r="A83" s="22" t="s">
        <v>266</v>
      </c>
      <c r="B83" s="17" t="str">
        <f>IFERROR(VLOOKUP(A83,'G1'!$A$2:$B$45,2,FALSE),"")</f>
        <v>Wood Care</v>
      </c>
      <c r="C83" s="24" t="s">
        <v>267</v>
      </c>
      <c r="D83" s="8" t="str">
        <f>IFERROR(VLOOKUP(C83,'G2'!$A$2:$B$45,2,FALSE),"")</f>
        <v>Varnish</v>
      </c>
      <c r="E83" s="10" t="s">
        <v>108</v>
      </c>
      <c r="F83" s="8" t="str">
        <f>IFERROR(VLOOKUP(E83,'G3'!$A$2:$B$45,2,FALSE),"")</f>
        <v>Colours</v>
      </c>
      <c r="G83" s="23" t="s">
        <v>200</v>
      </c>
      <c r="H83" s="8" t="str">
        <f>IFERROR(VLOOKUP(G83,'G4'!$A$2:$B$45,2,FALSE),"")</f>
        <v>250ml</v>
      </c>
      <c r="I83" s="22" t="s">
        <v>269</v>
      </c>
      <c r="J83" s="8" t="str">
        <f>IFERROR(VLOOKUP(I83,'G5'!$A$2:$B$45,2,FALSE),"")</f>
        <v>Duco</v>
      </c>
      <c r="K83" s="10" t="s">
        <v>27</v>
      </c>
      <c r="L83" s="11" t="str">
        <f>IFERROR(VLOOKUP(K83,'G6'!$A$2:$B$45,2,FALSE),"")</f>
        <v/>
      </c>
      <c r="M83" s="25" t="s">
        <v>253</v>
      </c>
      <c r="N83" s="8" t="str">
        <f>IFERROR(VLOOKUP(M83,SUPPLIERS!$A$2:$B$45,2,FALSE),"")</f>
        <v>Nadeeka</v>
      </c>
      <c r="O83" s="19" t="s">
        <v>42</v>
      </c>
      <c r="P83" s="13" t="str">
        <f>IFERROR(VLOOKUP(O83,UOM_GROUP!$A$2:$B$45,2,FALSE),"")</f>
        <v>Default</v>
      </c>
      <c r="Q83" s="11" t="str">
        <f t="array" ref="Q83">TEXTJOIN(",",TRUE,IF(UOM_MAPPING!A$2:A$16=O83,UOM_MAPPING!B$2:B$100,""))</f>
        <v>000</v>
      </c>
      <c r="R83" s="11" t="str">
        <f>IFERROR(__xludf.DUMMYFUNCTION("ArrayFormula(JOIN("", "", IFERROR(VLOOKUP(BASE(SPLIT(Q83,"",""),10,3),UOM!$A$2:$B$46,2,FALSE),"""")))"),"NUMBER")</f>
        <v>NUMBER</v>
      </c>
      <c r="S83" s="11" t="s">
        <v>280</v>
      </c>
      <c r="T83" s="17" t="s">
        <v>281</v>
      </c>
      <c r="U83" s="8" t="str">
        <f t="shared" si="1"/>
        <v>Wood Care Varnish Colours 250ml Duco </v>
      </c>
      <c r="V83" s="8" t="str">
        <f t="shared" si="2"/>
        <v>Wood Care &gt; Varnish &gt; Colours &gt; 250ml &gt; Duco &gt; [ N/A ]</v>
      </c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ht="12.75" customHeight="1">
      <c r="A84" s="15" t="s">
        <v>100</v>
      </c>
      <c r="B84" s="17" t="str">
        <f>IFERROR(VLOOKUP(A84,'G1'!$A$2:$B$45,2,FALSE),"")</f>
        <v>Paint</v>
      </c>
      <c r="C84" s="24" t="s">
        <v>282</v>
      </c>
      <c r="D84" s="8" t="str">
        <f>IFERROR(VLOOKUP(C84,'G2'!$A$2:$B$45,2,FALSE),"")</f>
        <v>Tinner</v>
      </c>
      <c r="E84" s="23" t="s">
        <v>283</v>
      </c>
      <c r="F84" s="8" t="str">
        <f>IFERROR(VLOOKUP(E84,'G3'!$A$2:$B$45,2,FALSE),"")</f>
        <v>250ml</v>
      </c>
      <c r="G84" s="7" t="s">
        <v>40</v>
      </c>
      <c r="H84" s="8" t="str">
        <f>IFERROR(VLOOKUP(G84,'G4'!$A$2:$B$45,2,FALSE),"")</f>
        <v/>
      </c>
      <c r="I84" s="15" t="s">
        <v>26</v>
      </c>
      <c r="J84" s="8" t="str">
        <f>IFERROR(VLOOKUP(I84,'G5'!$A$2:$B$45,2,FALSE),"")</f>
        <v/>
      </c>
      <c r="K84" s="10" t="s">
        <v>27</v>
      </c>
      <c r="L84" s="11" t="str">
        <f>IFERROR(VLOOKUP(K84,'G6'!$A$2:$B$45,2,FALSE),"")</f>
        <v/>
      </c>
      <c r="M84" s="17" t="s">
        <v>123</v>
      </c>
      <c r="N84" s="8" t="str">
        <f>IFERROR(VLOOKUP(M84,SUPPLIERS!$A$2:$B$45,2,FALSE),"")</f>
        <v>Pertex</v>
      </c>
      <c r="O84" s="19" t="s">
        <v>42</v>
      </c>
      <c r="P84" s="13" t="str">
        <f>IFERROR(VLOOKUP(O84,UOM_GROUP!$A$2:$B$45,2,FALSE),"")</f>
        <v>Default</v>
      </c>
      <c r="Q84" s="11" t="str">
        <f t="array" ref="Q84">TEXTJOIN(",",TRUE,IF(UOM_MAPPING!A$2:A$16=O84,UOM_MAPPING!B$2:B$100,""))</f>
        <v>000</v>
      </c>
      <c r="R84" s="11" t="str">
        <f>IFERROR(__xludf.DUMMYFUNCTION("ArrayFormula(JOIN("", "", IFERROR(VLOOKUP(BASE(SPLIT(Q84,"",""),10,3),UOM!$A$2:$B$46,2,FALSE),"""")))"),"NUMBER")</f>
        <v>NUMBER</v>
      </c>
      <c r="S84" s="11" t="s">
        <v>284</v>
      </c>
      <c r="T84" s="17" t="s">
        <v>285</v>
      </c>
      <c r="U84" s="8" t="str">
        <f t="shared" si="1"/>
        <v>Paint Tinner 250ml   </v>
      </c>
      <c r="V84" s="8" t="str">
        <f t="shared" si="2"/>
        <v>Paint &gt; Tinner &gt; 250ml &gt; [ N/A ] &gt; [ N/A ] &gt; [ N/A ]</v>
      </c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ht="12.75" customHeight="1">
      <c r="A85" s="15" t="s">
        <v>100</v>
      </c>
      <c r="B85" s="17" t="str">
        <f>IFERROR(VLOOKUP(A85,'G1'!$A$2:$B$45,2,FALSE),"")</f>
        <v>Paint</v>
      </c>
      <c r="C85" s="24" t="s">
        <v>282</v>
      </c>
      <c r="D85" s="8" t="str">
        <f>IFERROR(VLOOKUP(C85,'G2'!$A$2:$B$45,2,FALSE),"")</f>
        <v>Tinner</v>
      </c>
      <c r="E85" s="23" t="s">
        <v>286</v>
      </c>
      <c r="F85" s="8" t="str">
        <f>IFERROR(VLOOKUP(E85,'G3'!$A$2:$B$45,2,FALSE),"")</f>
        <v>500ml</v>
      </c>
      <c r="G85" s="7" t="s">
        <v>40</v>
      </c>
      <c r="H85" s="8" t="str">
        <f>IFERROR(VLOOKUP(G85,'G4'!$A$2:$B$45,2,FALSE),"")</f>
        <v/>
      </c>
      <c r="I85" s="15" t="s">
        <v>26</v>
      </c>
      <c r="J85" s="8" t="str">
        <f>IFERROR(VLOOKUP(I85,'G5'!$A$2:$B$45,2,FALSE),"")</f>
        <v/>
      </c>
      <c r="K85" s="10" t="s">
        <v>27</v>
      </c>
      <c r="L85" s="11" t="str">
        <f>IFERROR(VLOOKUP(K85,'G6'!$A$2:$B$45,2,FALSE),"")</f>
        <v/>
      </c>
      <c r="M85" s="17" t="s">
        <v>123</v>
      </c>
      <c r="N85" s="8" t="str">
        <f>IFERROR(VLOOKUP(M85,SUPPLIERS!$A$2:$B$45,2,FALSE),"")</f>
        <v>Pertex</v>
      </c>
      <c r="O85" s="19" t="s">
        <v>42</v>
      </c>
      <c r="P85" s="13" t="str">
        <f>IFERROR(VLOOKUP(O85,UOM_GROUP!$A$2:$B$45,2,FALSE),"")</f>
        <v>Default</v>
      </c>
      <c r="Q85" s="11" t="str">
        <f t="array" ref="Q85">TEXTJOIN(",",TRUE,IF(UOM_MAPPING!A$2:A$16=O85,UOM_MAPPING!B$2:B$100,""))</f>
        <v>000</v>
      </c>
      <c r="R85" s="11" t="str">
        <f>IFERROR(__xludf.DUMMYFUNCTION("ArrayFormula(JOIN("", "", IFERROR(VLOOKUP(BASE(SPLIT(Q85,"",""),10,3),UOM!$A$2:$B$46,2,FALSE),"""")))"),"NUMBER")</f>
        <v>NUMBER</v>
      </c>
      <c r="S85" s="11" t="s">
        <v>287</v>
      </c>
      <c r="T85" s="17" t="s">
        <v>288</v>
      </c>
      <c r="U85" s="8" t="str">
        <f t="shared" si="1"/>
        <v>Paint Tinner 500ml   </v>
      </c>
      <c r="V85" s="8" t="str">
        <f t="shared" si="2"/>
        <v>Paint &gt; Tinner &gt; 500ml &gt; [ N/A ] &gt; [ N/A ] &gt; [ N/A ]</v>
      </c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ht="12.75" customHeight="1">
      <c r="A86" s="15" t="s">
        <v>100</v>
      </c>
      <c r="B86" s="17" t="str">
        <f>IFERROR(VLOOKUP(A86,'G1'!$A$2:$B$45,2,FALSE),"")</f>
        <v>Paint</v>
      </c>
      <c r="C86" s="24" t="s">
        <v>282</v>
      </c>
      <c r="D86" s="8" t="str">
        <f>IFERROR(VLOOKUP(C86,'G2'!$A$2:$B$45,2,FALSE),"")</f>
        <v>Tinner</v>
      </c>
      <c r="E86" s="23" t="s">
        <v>289</v>
      </c>
      <c r="F86" s="8" t="str">
        <f>IFERROR(VLOOKUP(E86,'G3'!$A$2:$B$45,2,FALSE),"")</f>
        <v>750ml</v>
      </c>
      <c r="G86" s="7" t="s">
        <v>40</v>
      </c>
      <c r="H86" s="8" t="str">
        <f>IFERROR(VLOOKUP(G86,'G4'!$A$2:$B$45,2,FALSE),"")</f>
        <v/>
      </c>
      <c r="I86" s="15" t="s">
        <v>26</v>
      </c>
      <c r="J86" s="8" t="str">
        <f>IFERROR(VLOOKUP(I86,'G5'!$A$2:$B$45,2,FALSE),"")</f>
        <v/>
      </c>
      <c r="K86" s="10" t="s">
        <v>27</v>
      </c>
      <c r="L86" s="11" t="str">
        <f>IFERROR(VLOOKUP(K86,'G6'!$A$2:$B$45,2,FALSE),"")</f>
        <v/>
      </c>
      <c r="M86" s="17" t="s">
        <v>123</v>
      </c>
      <c r="N86" s="8" t="str">
        <f>IFERROR(VLOOKUP(M86,SUPPLIERS!$A$2:$B$45,2,FALSE),"")</f>
        <v>Pertex</v>
      </c>
      <c r="O86" s="19" t="s">
        <v>42</v>
      </c>
      <c r="P86" s="13" t="str">
        <f>IFERROR(VLOOKUP(O86,UOM_GROUP!$A$2:$B$45,2,FALSE),"")</f>
        <v>Default</v>
      </c>
      <c r="Q86" s="11" t="str">
        <f t="array" ref="Q86">TEXTJOIN(",",TRUE,IF(UOM_MAPPING!A$2:A$16=O86,UOM_MAPPING!B$2:B$100,""))</f>
        <v>000</v>
      </c>
      <c r="R86" s="11" t="str">
        <f>IFERROR(__xludf.DUMMYFUNCTION("ArrayFormula(JOIN("", "", IFERROR(VLOOKUP(BASE(SPLIT(Q86,"",""),10,3),UOM!$A$2:$B$46,2,FALSE),"""")))"),"NUMBER")</f>
        <v>NUMBER</v>
      </c>
      <c r="S86" s="11" t="s">
        <v>290</v>
      </c>
      <c r="T86" s="17" t="s">
        <v>291</v>
      </c>
      <c r="U86" s="8" t="str">
        <f t="shared" si="1"/>
        <v>Paint Tinner 750ml   </v>
      </c>
      <c r="V86" s="8" t="str">
        <f t="shared" si="2"/>
        <v>Paint &gt; Tinner &gt; 750ml &gt; [ N/A ] &gt; [ N/A ] &gt; [ N/A ]</v>
      </c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ht="12.75" customHeight="1">
      <c r="A87" s="15" t="s">
        <v>100</v>
      </c>
      <c r="B87" s="17" t="str">
        <f>IFERROR(VLOOKUP(A87,'G1'!$A$2:$B$45,2,FALSE),"")</f>
        <v>Paint</v>
      </c>
      <c r="C87" s="24" t="s">
        <v>282</v>
      </c>
      <c r="D87" s="8" t="str">
        <f>IFERROR(VLOOKUP(C87,'G2'!$A$2:$B$45,2,FALSE),"")</f>
        <v>Tinner</v>
      </c>
      <c r="E87" s="23" t="s">
        <v>292</v>
      </c>
      <c r="F87" s="8" t="str">
        <f>IFERROR(VLOOKUP(E87,'G3'!$A$2:$B$45,2,FALSE),"")</f>
        <v>1l</v>
      </c>
      <c r="G87" s="7" t="s">
        <v>40</v>
      </c>
      <c r="H87" s="8" t="str">
        <f>IFERROR(VLOOKUP(G87,'G4'!$A$2:$B$45,2,FALSE),"")</f>
        <v/>
      </c>
      <c r="I87" s="15" t="s">
        <v>26</v>
      </c>
      <c r="J87" s="8" t="str">
        <f>IFERROR(VLOOKUP(I87,'G5'!$A$2:$B$45,2,FALSE),"")</f>
        <v/>
      </c>
      <c r="K87" s="10" t="s">
        <v>27</v>
      </c>
      <c r="L87" s="11" t="str">
        <f>IFERROR(VLOOKUP(K87,'G6'!$A$2:$B$45,2,FALSE),"")</f>
        <v/>
      </c>
      <c r="M87" s="17" t="s">
        <v>123</v>
      </c>
      <c r="N87" s="8" t="str">
        <f>IFERROR(VLOOKUP(M87,SUPPLIERS!$A$2:$B$45,2,FALSE),"")</f>
        <v>Pertex</v>
      </c>
      <c r="O87" s="19" t="s">
        <v>42</v>
      </c>
      <c r="P87" s="13" t="str">
        <f>IFERROR(VLOOKUP(O87,UOM_GROUP!$A$2:$B$45,2,FALSE),"")</f>
        <v>Default</v>
      </c>
      <c r="Q87" s="11" t="str">
        <f t="array" ref="Q87">TEXTJOIN(",",TRUE,IF(UOM_MAPPING!A$2:A$16=O87,UOM_MAPPING!B$2:B$100,""))</f>
        <v>000</v>
      </c>
      <c r="R87" s="11" t="str">
        <f>IFERROR(__xludf.DUMMYFUNCTION("ArrayFormula(JOIN("", "", IFERROR(VLOOKUP(BASE(SPLIT(Q87,"",""),10,3),UOM!$A$2:$B$46,2,FALSE),"""")))"),"NUMBER")</f>
        <v>NUMBER</v>
      </c>
      <c r="S87" s="11" t="s">
        <v>293</v>
      </c>
      <c r="T87" s="17" t="s">
        <v>294</v>
      </c>
      <c r="U87" s="8" t="str">
        <f t="shared" si="1"/>
        <v>Paint Tinner 1l   </v>
      </c>
      <c r="V87" s="8" t="str">
        <f t="shared" si="2"/>
        <v>Paint &gt; Tinner &gt; 1l &gt; [ N/A ] &gt; [ N/A ] &gt; [ N/A ]</v>
      </c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ht="12.75" customHeight="1">
      <c r="A88" s="15" t="s">
        <v>100</v>
      </c>
      <c r="B88" s="17" t="str">
        <f>IFERROR(VLOOKUP(A88,'G1'!$A$2:$B$45,2,FALSE),"")</f>
        <v>Paint</v>
      </c>
      <c r="C88" s="24" t="s">
        <v>282</v>
      </c>
      <c r="D88" s="8" t="str">
        <f>IFERROR(VLOOKUP(C88,'G2'!$A$2:$B$45,2,FALSE),"")</f>
        <v>Tinner</v>
      </c>
      <c r="E88" s="23" t="s">
        <v>295</v>
      </c>
      <c r="F88" s="8" t="str">
        <f>IFERROR(VLOOKUP(E88,'G3'!$A$2:$B$45,2,FALSE),"")</f>
        <v>2l</v>
      </c>
      <c r="G88" s="7" t="s">
        <v>40</v>
      </c>
      <c r="H88" s="8" t="str">
        <f>IFERROR(VLOOKUP(G88,'G4'!$A$2:$B$45,2,FALSE),"")</f>
        <v/>
      </c>
      <c r="I88" s="15" t="s">
        <v>26</v>
      </c>
      <c r="J88" s="8" t="str">
        <f>IFERROR(VLOOKUP(I88,'G5'!$A$2:$B$45,2,FALSE),"")</f>
        <v/>
      </c>
      <c r="K88" s="10" t="s">
        <v>27</v>
      </c>
      <c r="L88" s="11" t="str">
        <f>IFERROR(VLOOKUP(K88,'G6'!$A$2:$B$45,2,FALSE),"")</f>
        <v/>
      </c>
      <c r="M88" s="17" t="s">
        <v>123</v>
      </c>
      <c r="N88" s="8" t="str">
        <f>IFERROR(VLOOKUP(M88,SUPPLIERS!$A$2:$B$45,2,FALSE),"")</f>
        <v>Pertex</v>
      </c>
      <c r="O88" s="19" t="s">
        <v>42</v>
      </c>
      <c r="P88" s="13" t="str">
        <f>IFERROR(VLOOKUP(O88,UOM_GROUP!$A$2:$B$45,2,FALSE),"")</f>
        <v>Default</v>
      </c>
      <c r="Q88" s="11" t="str">
        <f t="array" ref="Q88">TEXTJOIN(",",TRUE,IF(UOM_MAPPING!A$2:A$16=O88,UOM_MAPPING!B$2:B$100,""))</f>
        <v>000</v>
      </c>
      <c r="R88" s="11" t="str">
        <f>IFERROR(__xludf.DUMMYFUNCTION("ArrayFormula(JOIN("", "", IFERROR(VLOOKUP(BASE(SPLIT(Q88,"",""),10,3),UOM!$A$2:$B$46,2,FALSE),"""")))"),"NUMBER")</f>
        <v>NUMBER</v>
      </c>
      <c r="S88" s="11" t="s">
        <v>296</v>
      </c>
      <c r="T88" s="27" t="s">
        <v>297</v>
      </c>
      <c r="U88" s="8" t="str">
        <f t="shared" si="1"/>
        <v>Paint Tinner 2l   </v>
      </c>
      <c r="V88" s="8" t="str">
        <f t="shared" si="2"/>
        <v>Paint &gt; Tinner &gt; 2l &gt; [ N/A ] &gt; [ N/A ] &gt; [ N/A ]</v>
      </c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ht="12.75" customHeight="1">
      <c r="A89" s="15" t="s">
        <v>100</v>
      </c>
      <c r="B89" s="17" t="str">
        <f>IFERROR(VLOOKUP(A89,'G1'!$A$2:$B$45,2,FALSE),"")</f>
        <v>Paint</v>
      </c>
      <c r="C89" s="24" t="s">
        <v>282</v>
      </c>
      <c r="D89" s="8" t="str">
        <f>IFERROR(VLOOKUP(C89,'G2'!$A$2:$B$45,2,FALSE),"")</f>
        <v>Tinner</v>
      </c>
      <c r="E89" s="23" t="s">
        <v>298</v>
      </c>
      <c r="F89" s="8" t="str">
        <f>IFERROR(VLOOKUP(E89,'G3'!$A$2:$B$45,2,FALSE),"")</f>
        <v>4l</v>
      </c>
      <c r="G89" s="7" t="s">
        <v>40</v>
      </c>
      <c r="H89" s="8" t="str">
        <f>IFERROR(VLOOKUP(G89,'G4'!$A$2:$B$45,2,FALSE),"")</f>
        <v/>
      </c>
      <c r="I89" s="15" t="s">
        <v>26</v>
      </c>
      <c r="J89" s="8" t="str">
        <f>IFERROR(VLOOKUP(I89,'G5'!$A$2:$B$45,2,FALSE),"")</f>
        <v/>
      </c>
      <c r="K89" s="10" t="s">
        <v>27</v>
      </c>
      <c r="L89" s="11" t="str">
        <f>IFERROR(VLOOKUP(K89,'G6'!$A$2:$B$45,2,FALSE),"")</f>
        <v/>
      </c>
      <c r="M89" s="17" t="s">
        <v>123</v>
      </c>
      <c r="N89" s="8" t="str">
        <f>IFERROR(VLOOKUP(M89,SUPPLIERS!$A$2:$B$45,2,FALSE),"")</f>
        <v>Pertex</v>
      </c>
      <c r="O89" s="19" t="s">
        <v>42</v>
      </c>
      <c r="P89" s="13" t="str">
        <f>IFERROR(VLOOKUP(O89,UOM_GROUP!$A$2:$B$45,2,FALSE),"")</f>
        <v>Default</v>
      </c>
      <c r="Q89" s="11" t="str">
        <f t="array" ref="Q89">TEXTJOIN(",",TRUE,IF(UOM_MAPPING!A$2:A$16=O89,UOM_MAPPING!B$2:B$100,""))</f>
        <v>000</v>
      </c>
      <c r="R89" s="11" t="str">
        <f>IFERROR(__xludf.DUMMYFUNCTION("ArrayFormula(JOIN("", "", IFERROR(VLOOKUP(BASE(SPLIT(Q89,"",""),10,3),UOM!$A$2:$B$46,2,FALSE),"""")))"),"NUMBER")</f>
        <v>NUMBER</v>
      </c>
      <c r="S89" s="11" t="s">
        <v>299</v>
      </c>
      <c r="T89" s="17" t="s">
        <v>300</v>
      </c>
      <c r="U89" s="8" t="str">
        <f t="shared" si="1"/>
        <v>Paint Tinner 4l   </v>
      </c>
      <c r="V89" s="8" t="str">
        <f t="shared" si="2"/>
        <v>Paint &gt; Tinner &gt; 4l &gt; [ N/A ] &gt; [ N/A ] &gt; [ N/A ]</v>
      </c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ht="12.75" customHeight="1">
      <c r="A90" s="15" t="s">
        <v>100</v>
      </c>
      <c r="B90" s="17" t="str">
        <f>IFERROR(VLOOKUP(A90,'G1'!$A$2:$B$45,2,FALSE),"")</f>
        <v>Paint</v>
      </c>
      <c r="C90" s="28" t="s">
        <v>301</v>
      </c>
      <c r="D90" s="8" t="str">
        <f>IFERROR(VLOOKUP(C90,'G2'!$A$2:$B$45,2,FALSE),"")</f>
        <v>Turpentine </v>
      </c>
      <c r="E90" s="23" t="s">
        <v>283</v>
      </c>
      <c r="F90" s="8" t="str">
        <f>IFERROR(VLOOKUP(E90,'G3'!$A$2:$B$45,2,FALSE),"")</f>
        <v>250ml</v>
      </c>
      <c r="G90" s="7" t="s">
        <v>40</v>
      </c>
      <c r="H90" s="8" t="str">
        <f>IFERROR(VLOOKUP(G90,'G4'!$A$2:$B$45,2,FALSE),"")</f>
        <v/>
      </c>
      <c r="I90" s="15" t="s">
        <v>26</v>
      </c>
      <c r="J90" s="8" t="str">
        <f>IFERROR(VLOOKUP(I90,'G5'!$A$2:$B$45,2,FALSE),"")</f>
        <v/>
      </c>
      <c r="K90" s="10" t="s">
        <v>27</v>
      </c>
      <c r="L90" s="11" t="str">
        <f>IFERROR(VLOOKUP(K90,'G6'!$A$2:$B$45,2,FALSE),"")</f>
        <v/>
      </c>
      <c r="M90" s="17" t="s">
        <v>123</v>
      </c>
      <c r="N90" s="8" t="str">
        <f>IFERROR(VLOOKUP(M90,SUPPLIERS!$A$2:$B$45,2,FALSE),"")</f>
        <v>Pertex</v>
      </c>
      <c r="O90" s="19" t="s">
        <v>42</v>
      </c>
      <c r="P90" s="13" t="str">
        <f>IFERROR(VLOOKUP(O90,UOM_GROUP!$A$2:$B$45,2,FALSE),"")</f>
        <v>Default</v>
      </c>
      <c r="Q90" s="11" t="str">
        <f t="array" ref="Q90">TEXTJOIN(",",TRUE,IF(UOM_MAPPING!A$2:A$16=O90,UOM_MAPPING!B$2:B$100,""))</f>
        <v>000</v>
      </c>
      <c r="R90" s="11" t="str">
        <f>IFERROR(__xludf.DUMMYFUNCTION("ArrayFormula(JOIN("", "", IFERROR(VLOOKUP(BASE(SPLIT(Q90,"",""),10,3),UOM!$A$2:$B$46,2,FALSE),"""")))"),"NUMBER")</f>
        <v>NUMBER</v>
      </c>
      <c r="S90" s="11" t="s">
        <v>302</v>
      </c>
      <c r="T90" s="11" t="s">
        <v>303</v>
      </c>
      <c r="U90" s="8" t="str">
        <f t="shared" si="1"/>
        <v>Paint Turpentine  250ml   </v>
      </c>
      <c r="V90" s="8" t="str">
        <f t="shared" si="2"/>
        <v>Paint &gt; Turpentine  &gt; 250ml &gt; [ N/A ] &gt; [ N/A ] &gt; [ N/A ]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ht="12.75" customHeight="1">
      <c r="A91" s="15" t="s">
        <v>100</v>
      </c>
      <c r="B91" s="17" t="str">
        <f>IFERROR(VLOOKUP(A91,'G1'!$A$2:$B$45,2,FALSE),"")</f>
        <v>Paint</v>
      </c>
      <c r="C91" s="28" t="s">
        <v>301</v>
      </c>
      <c r="D91" s="8" t="str">
        <f>IFERROR(VLOOKUP(C91,'G2'!$A$2:$B$45,2,FALSE),"")</f>
        <v>Turpentine </v>
      </c>
      <c r="E91" s="23" t="s">
        <v>286</v>
      </c>
      <c r="F91" s="8" t="str">
        <f>IFERROR(VLOOKUP(E91,'G3'!$A$2:$B$45,2,FALSE),"")</f>
        <v>500ml</v>
      </c>
      <c r="G91" s="7" t="s">
        <v>40</v>
      </c>
      <c r="H91" s="8" t="str">
        <f>IFERROR(VLOOKUP(G91,'G4'!$A$2:$B$45,2,FALSE),"")</f>
        <v/>
      </c>
      <c r="I91" s="15" t="s">
        <v>26</v>
      </c>
      <c r="J91" s="8" t="str">
        <f>IFERROR(VLOOKUP(I91,'G5'!$A$2:$B$45,2,FALSE),"")</f>
        <v/>
      </c>
      <c r="K91" s="10" t="s">
        <v>27</v>
      </c>
      <c r="L91" s="11" t="str">
        <f>IFERROR(VLOOKUP(K91,'G6'!$A$2:$B$45,2,FALSE),"")</f>
        <v/>
      </c>
      <c r="M91" s="17" t="s">
        <v>123</v>
      </c>
      <c r="N91" s="8" t="str">
        <f>IFERROR(VLOOKUP(M91,SUPPLIERS!$A$2:$B$45,2,FALSE),"")</f>
        <v>Pertex</v>
      </c>
      <c r="O91" s="19" t="s">
        <v>42</v>
      </c>
      <c r="P91" s="13" t="str">
        <f>IFERROR(VLOOKUP(O91,UOM_GROUP!$A$2:$B$45,2,FALSE),"")</f>
        <v>Default</v>
      </c>
      <c r="Q91" s="11" t="str">
        <f t="array" ref="Q91">TEXTJOIN(",",TRUE,IF(UOM_MAPPING!A$2:A$16=O91,UOM_MAPPING!B$2:B$100,""))</f>
        <v>000</v>
      </c>
      <c r="R91" s="11" t="str">
        <f>IFERROR(__xludf.DUMMYFUNCTION("ArrayFormula(JOIN("", "", IFERROR(VLOOKUP(BASE(SPLIT(Q91,"",""),10,3),UOM!$A$2:$B$46,2,FALSE),"""")))"),"NUMBER")</f>
        <v>NUMBER</v>
      </c>
      <c r="S91" s="11" t="s">
        <v>304</v>
      </c>
      <c r="T91" s="11" t="s">
        <v>305</v>
      </c>
      <c r="U91" s="8" t="str">
        <f t="shared" si="1"/>
        <v>Paint Turpentine  500ml   </v>
      </c>
      <c r="V91" s="8" t="str">
        <f t="shared" si="2"/>
        <v>Paint &gt; Turpentine  &gt; 500ml &gt; [ N/A ] &gt; [ N/A ] &gt; [ N/A ]</v>
      </c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ht="12.75" customHeight="1">
      <c r="A92" s="15" t="s">
        <v>100</v>
      </c>
      <c r="B92" s="17" t="str">
        <f>IFERROR(VLOOKUP(A92,'G1'!$A$2:$B$45,2,FALSE),"")</f>
        <v>Paint</v>
      </c>
      <c r="C92" s="28" t="s">
        <v>301</v>
      </c>
      <c r="D92" s="8" t="str">
        <f>IFERROR(VLOOKUP(C92,'G2'!$A$2:$B$45,2,FALSE),"")</f>
        <v>Turpentine </v>
      </c>
      <c r="E92" s="23" t="s">
        <v>289</v>
      </c>
      <c r="F92" s="8" t="str">
        <f>IFERROR(VLOOKUP(E92,'G3'!$A$2:$B$45,2,FALSE),"")</f>
        <v>750ml</v>
      </c>
      <c r="G92" s="7" t="s">
        <v>40</v>
      </c>
      <c r="H92" s="8" t="str">
        <f>IFERROR(VLOOKUP(G92,'G4'!$A$2:$B$45,2,FALSE),"")</f>
        <v/>
      </c>
      <c r="I92" s="15" t="s">
        <v>26</v>
      </c>
      <c r="J92" s="8" t="str">
        <f>IFERROR(VLOOKUP(I92,'G5'!$A$2:$B$45,2,FALSE),"")</f>
        <v/>
      </c>
      <c r="K92" s="10" t="s">
        <v>27</v>
      </c>
      <c r="L92" s="11" t="str">
        <f>IFERROR(VLOOKUP(K92,'G6'!$A$2:$B$45,2,FALSE),"")</f>
        <v/>
      </c>
      <c r="M92" s="17" t="s">
        <v>123</v>
      </c>
      <c r="N92" s="8" t="str">
        <f>IFERROR(VLOOKUP(M92,SUPPLIERS!$A$2:$B$45,2,FALSE),"")</f>
        <v>Pertex</v>
      </c>
      <c r="O92" s="19" t="s">
        <v>42</v>
      </c>
      <c r="P92" s="13" t="str">
        <f>IFERROR(VLOOKUP(O92,UOM_GROUP!$A$2:$B$45,2,FALSE),"")</f>
        <v>Default</v>
      </c>
      <c r="Q92" s="11" t="str">
        <f t="array" ref="Q92">TEXTJOIN(",",TRUE,IF(UOM_MAPPING!A$2:A$16=O92,UOM_MAPPING!B$2:B$100,""))</f>
        <v>000</v>
      </c>
      <c r="R92" s="11" t="str">
        <f>IFERROR(__xludf.DUMMYFUNCTION("ArrayFormula(JOIN("", "", IFERROR(VLOOKUP(BASE(SPLIT(Q92,"",""),10,3),UOM!$A$2:$B$46,2,FALSE),"""")))"),"NUMBER")</f>
        <v>NUMBER</v>
      </c>
      <c r="S92" s="11" t="s">
        <v>306</v>
      </c>
      <c r="T92" s="17" t="s">
        <v>307</v>
      </c>
      <c r="U92" s="8" t="str">
        <f t="shared" si="1"/>
        <v>Paint Turpentine  750ml   </v>
      </c>
      <c r="V92" s="8" t="str">
        <f t="shared" si="2"/>
        <v>Paint &gt; Turpentine  &gt; 750ml &gt; [ N/A ] &gt; [ N/A ] &gt; [ N/A ]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ht="12.75" customHeight="1">
      <c r="A93" s="22" t="s">
        <v>266</v>
      </c>
      <c r="B93" s="17" t="str">
        <f>IFERROR(VLOOKUP(A93,'G1'!$A$2:$B$45,2,FALSE),"")</f>
        <v>Wood Care</v>
      </c>
      <c r="C93" s="28" t="s">
        <v>308</v>
      </c>
      <c r="D93" s="8" t="str">
        <f>IFERROR(VLOOKUP(C93,'G2'!$A$2:$B$45,2,FALSE),"")</f>
        <v>Wood Preservatives </v>
      </c>
      <c r="E93" s="23" t="s">
        <v>289</v>
      </c>
      <c r="F93" s="8" t="str">
        <f>IFERROR(VLOOKUP(E93,'G3'!$A$2:$B$45,2,FALSE),"")</f>
        <v>750ml</v>
      </c>
      <c r="G93" s="7" t="s">
        <v>40</v>
      </c>
      <c r="H93" s="8" t="str">
        <f>IFERROR(VLOOKUP(G93,'G4'!$A$2:$B$45,2,FALSE),"")</f>
        <v/>
      </c>
      <c r="I93" s="21" t="s">
        <v>122</v>
      </c>
      <c r="J93" s="8" t="str">
        <f>IFERROR(VLOOKUP(I93,'G5'!$A$2:$B$45,2,FALSE),"")</f>
        <v>Pertex</v>
      </c>
      <c r="K93" s="10" t="s">
        <v>27</v>
      </c>
      <c r="L93" s="11" t="str">
        <f>IFERROR(VLOOKUP(K93,'G6'!$A$2:$B$45,2,FALSE),"")</f>
        <v/>
      </c>
      <c r="M93" s="17" t="s">
        <v>123</v>
      </c>
      <c r="N93" s="8" t="str">
        <f>IFERROR(VLOOKUP(M93,SUPPLIERS!$A$2:$B$45,2,FALSE),"")</f>
        <v>Pertex</v>
      </c>
      <c r="O93" s="19" t="s">
        <v>42</v>
      </c>
      <c r="P93" s="13" t="str">
        <f>IFERROR(VLOOKUP(O93,UOM_GROUP!$A$2:$B$45,2,FALSE),"")</f>
        <v>Default</v>
      </c>
      <c r="Q93" s="11" t="str">
        <f t="array" ref="Q93">TEXTJOIN(",",TRUE,IF(UOM_MAPPING!A$2:A$16=O93,UOM_MAPPING!B$2:B$100,""))</f>
        <v>000</v>
      </c>
      <c r="R93" s="11" t="str">
        <f>IFERROR(__xludf.DUMMYFUNCTION("ArrayFormula(JOIN("", "", IFERROR(VLOOKUP(BASE(SPLIT(Q93,"",""),10,3),UOM!$A$2:$B$46,2,FALSE),"""")))"),"NUMBER")</f>
        <v>NUMBER</v>
      </c>
      <c r="S93" s="11" t="s">
        <v>309</v>
      </c>
      <c r="T93" s="11" t="s">
        <v>310</v>
      </c>
      <c r="U93" s="8" t="str">
        <f t="shared" si="1"/>
        <v>Wood Care Wood Preservatives  750ml  Pertex </v>
      </c>
      <c r="V93" s="8" t="str">
        <f t="shared" si="2"/>
        <v>Wood Care &gt; Wood Preservatives  &gt; 750ml &gt; [ N/A ] &gt; Pertex &gt; [ N/A ]</v>
      </c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ht="12.75" customHeight="1">
      <c r="A94" s="22" t="s">
        <v>266</v>
      </c>
      <c r="B94" s="17" t="str">
        <f>IFERROR(VLOOKUP(A94,'G1'!$A$2:$B$45,2,FALSE),"")</f>
        <v>Wood Care</v>
      </c>
      <c r="C94" s="28" t="s">
        <v>308</v>
      </c>
      <c r="D94" s="8" t="str">
        <f>IFERROR(VLOOKUP(C94,'G2'!$A$2:$B$45,2,FALSE),"")</f>
        <v>Wood Preservatives </v>
      </c>
      <c r="E94" s="23" t="s">
        <v>292</v>
      </c>
      <c r="F94" s="8" t="str">
        <f>IFERROR(VLOOKUP(E94,'G3'!$A$2:$B$45,2,FALSE),"")</f>
        <v>1l</v>
      </c>
      <c r="G94" s="7" t="s">
        <v>40</v>
      </c>
      <c r="H94" s="8" t="str">
        <f>IFERROR(VLOOKUP(G94,'G4'!$A$2:$B$45,2,FALSE),"")</f>
        <v/>
      </c>
      <c r="I94" s="21" t="s">
        <v>122</v>
      </c>
      <c r="J94" s="8" t="str">
        <f>IFERROR(VLOOKUP(I94,'G5'!$A$2:$B$45,2,FALSE),"")</f>
        <v>Pertex</v>
      </c>
      <c r="K94" s="10" t="s">
        <v>27</v>
      </c>
      <c r="L94" s="11" t="str">
        <f>IFERROR(VLOOKUP(K94,'G6'!$A$2:$B$45,2,FALSE),"")</f>
        <v/>
      </c>
      <c r="M94" s="17" t="s">
        <v>123</v>
      </c>
      <c r="N94" s="8" t="str">
        <f>IFERROR(VLOOKUP(M94,SUPPLIERS!$A$2:$B$45,2,FALSE),"")</f>
        <v>Pertex</v>
      </c>
      <c r="O94" s="19" t="s">
        <v>42</v>
      </c>
      <c r="P94" s="13" t="str">
        <f>IFERROR(VLOOKUP(O94,UOM_GROUP!$A$2:$B$45,2,FALSE),"")</f>
        <v>Default</v>
      </c>
      <c r="Q94" s="11" t="str">
        <f t="array" ref="Q94">TEXTJOIN(",",TRUE,IF(UOM_MAPPING!A$2:A$16=O94,UOM_MAPPING!B$2:B$100,""))</f>
        <v>000</v>
      </c>
      <c r="R94" s="11" t="str">
        <f>IFERROR(__xludf.DUMMYFUNCTION("ArrayFormula(JOIN("", "", IFERROR(VLOOKUP(BASE(SPLIT(Q94,"",""),10,3),UOM!$A$2:$B$46,2,FALSE),"""")))"),"NUMBER")</f>
        <v>NUMBER</v>
      </c>
      <c r="S94" s="11" t="s">
        <v>311</v>
      </c>
      <c r="T94" s="11" t="s">
        <v>312</v>
      </c>
      <c r="U94" s="8" t="str">
        <f t="shared" si="1"/>
        <v>Wood Care Wood Preservatives  1l  Pertex </v>
      </c>
      <c r="V94" s="8" t="str">
        <f t="shared" si="2"/>
        <v>Wood Care &gt; Wood Preservatives  &gt; 1l &gt; [ N/A ] &gt; Pertex &gt; [ N/A ]</v>
      </c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ht="12.75" customHeight="1">
      <c r="A95" s="22" t="s">
        <v>266</v>
      </c>
      <c r="B95" s="17" t="str">
        <f>IFERROR(VLOOKUP(A95,'G1'!$A$2:$B$45,2,FALSE),"")</f>
        <v>Wood Care</v>
      </c>
      <c r="C95" s="28" t="s">
        <v>308</v>
      </c>
      <c r="D95" s="8" t="str">
        <f>IFERROR(VLOOKUP(C95,'G2'!$A$2:$B$45,2,FALSE),"")</f>
        <v>Wood Preservatives </v>
      </c>
      <c r="E95" s="23" t="s">
        <v>295</v>
      </c>
      <c r="F95" s="8" t="str">
        <f>IFERROR(VLOOKUP(E95,'G3'!$A$2:$B$45,2,FALSE),"")</f>
        <v>2l</v>
      </c>
      <c r="G95" s="7" t="s">
        <v>40</v>
      </c>
      <c r="H95" s="8" t="str">
        <f>IFERROR(VLOOKUP(G95,'G4'!$A$2:$B$45,2,FALSE),"")</f>
        <v/>
      </c>
      <c r="I95" s="21" t="s">
        <v>122</v>
      </c>
      <c r="J95" s="8" t="str">
        <f>IFERROR(VLOOKUP(I95,'G5'!$A$2:$B$45,2,FALSE),"")</f>
        <v>Pertex</v>
      </c>
      <c r="K95" s="10" t="s">
        <v>27</v>
      </c>
      <c r="L95" s="11" t="str">
        <f>IFERROR(VLOOKUP(K95,'G6'!$A$2:$B$45,2,FALSE),"")</f>
        <v/>
      </c>
      <c r="M95" s="17" t="s">
        <v>123</v>
      </c>
      <c r="N95" s="8" t="str">
        <f>IFERROR(VLOOKUP(M95,SUPPLIERS!$A$2:$B$45,2,FALSE),"")</f>
        <v>Pertex</v>
      </c>
      <c r="O95" s="19" t="s">
        <v>42</v>
      </c>
      <c r="P95" s="13" t="str">
        <f>IFERROR(VLOOKUP(O95,UOM_GROUP!$A$2:$B$45,2,FALSE),"")</f>
        <v>Default</v>
      </c>
      <c r="Q95" s="11" t="str">
        <f t="array" ref="Q95">TEXTJOIN(",",TRUE,IF(UOM_MAPPING!A$2:A$16=O95,UOM_MAPPING!B$2:B$100,""))</f>
        <v>000</v>
      </c>
      <c r="R95" s="11" t="str">
        <f>IFERROR(__xludf.DUMMYFUNCTION("ArrayFormula(JOIN("", "", IFERROR(VLOOKUP(BASE(SPLIT(Q95,"",""),10,3),UOM!$A$2:$B$46,2,FALSE),"""")))"),"NUMBER")</f>
        <v>NUMBER</v>
      </c>
      <c r="S95" s="11" t="s">
        <v>313</v>
      </c>
      <c r="T95" s="11" t="s">
        <v>314</v>
      </c>
      <c r="U95" s="8" t="str">
        <f t="shared" si="1"/>
        <v>Wood Care Wood Preservatives  2l  Pertex </v>
      </c>
      <c r="V95" s="8" t="str">
        <f t="shared" si="2"/>
        <v>Wood Care &gt; Wood Preservatives  &gt; 2l &gt; [ N/A ] &gt; Pertex &gt; [ N/A ]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ht="12.75" customHeight="1">
      <c r="A96" s="22" t="s">
        <v>266</v>
      </c>
      <c r="B96" s="17" t="str">
        <f>IFERROR(VLOOKUP(A96,'G1'!$A$2:$B$45,2,FALSE),"")</f>
        <v>Wood Care</v>
      </c>
      <c r="C96" s="28" t="s">
        <v>308</v>
      </c>
      <c r="D96" s="8" t="str">
        <f>IFERROR(VLOOKUP(C96,'G2'!$A$2:$B$45,2,FALSE),"")</f>
        <v>Wood Preservatives </v>
      </c>
      <c r="E96" s="23" t="s">
        <v>298</v>
      </c>
      <c r="F96" s="8" t="str">
        <f>IFERROR(VLOOKUP(E96,'G3'!$A$2:$B$45,2,FALSE),"")</f>
        <v>4l</v>
      </c>
      <c r="G96" s="7" t="s">
        <v>40</v>
      </c>
      <c r="H96" s="8" t="str">
        <f>IFERROR(VLOOKUP(G96,'G4'!$A$2:$B$45,2,FALSE),"")</f>
        <v/>
      </c>
      <c r="I96" s="21" t="s">
        <v>122</v>
      </c>
      <c r="J96" s="8" t="str">
        <f>IFERROR(VLOOKUP(I96,'G5'!$A$2:$B$45,2,FALSE),"")</f>
        <v>Pertex</v>
      </c>
      <c r="K96" s="10" t="s">
        <v>27</v>
      </c>
      <c r="L96" s="11" t="str">
        <f>IFERROR(VLOOKUP(K96,'G6'!$A$2:$B$45,2,FALSE),"")</f>
        <v/>
      </c>
      <c r="M96" s="17" t="s">
        <v>123</v>
      </c>
      <c r="N96" s="8" t="str">
        <f>IFERROR(VLOOKUP(M96,SUPPLIERS!$A$2:$B$45,2,FALSE),"")</f>
        <v>Pertex</v>
      </c>
      <c r="O96" s="19" t="s">
        <v>42</v>
      </c>
      <c r="P96" s="13" t="str">
        <f>IFERROR(VLOOKUP(O96,UOM_GROUP!$A$2:$B$45,2,FALSE),"")</f>
        <v>Default</v>
      </c>
      <c r="Q96" s="11" t="str">
        <f t="array" ref="Q96">TEXTJOIN(",",TRUE,IF(UOM_MAPPING!A$2:A$16=O96,UOM_MAPPING!B$2:B$100,""))</f>
        <v>000</v>
      </c>
      <c r="R96" s="11" t="str">
        <f>IFERROR(__xludf.DUMMYFUNCTION("ArrayFormula(JOIN("", "", IFERROR(VLOOKUP(BASE(SPLIT(Q96,"",""),10,3),UOM!$A$2:$B$46,2,FALSE),"""")))"),"NUMBER")</f>
        <v>NUMBER</v>
      </c>
      <c r="S96" s="11" t="s">
        <v>315</v>
      </c>
      <c r="T96" s="11" t="s">
        <v>316</v>
      </c>
      <c r="U96" s="8" t="str">
        <f t="shared" si="1"/>
        <v>Wood Care Wood Preservatives  4l  Pertex </v>
      </c>
      <c r="V96" s="8" t="str">
        <f t="shared" si="2"/>
        <v>Wood Care &gt; Wood Preservatives  &gt; 4l &gt; [ N/A ] &gt; Pertex &gt; [ N/A ]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ht="12.75" customHeight="1">
      <c r="A97" s="22" t="s">
        <v>266</v>
      </c>
      <c r="B97" s="17" t="str">
        <f>IFERROR(VLOOKUP(A97,'G1'!$A$2:$B$45,2,FALSE),"")</f>
        <v>Wood Care</v>
      </c>
      <c r="C97" s="28" t="s">
        <v>317</v>
      </c>
      <c r="D97" s="8" t="str">
        <f>IFERROR(VLOOKUP(C97,'G2'!$A$2:$B$45,2,FALSE),"")</f>
        <v>Wood Pati</v>
      </c>
      <c r="E97" s="22" t="s">
        <v>95</v>
      </c>
      <c r="F97" s="8" t="str">
        <f>IFERROR(VLOOKUP(E97,'G3'!$A$2:$B$45,2,FALSE),"")</f>
        <v/>
      </c>
      <c r="G97" s="7" t="s">
        <v>40</v>
      </c>
      <c r="H97" s="8" t="str">
        <f>IFERROR(VLOOKUP(G97,'G4'!$A$2:$B$45,2,FALSE),"")</f>
        <v/>
      </c>
      <c r="I97" s="22" t="s">
        <v>318</v>
      </c>
      <c r="J97" s="8" t="str">
        <f>IFERROR(VLOOKUP(I97,'G5'!$A$2:$B$45,2,FALSE),"")</f>
        <v>Jat</v>
      </c>
      <c r="K97" s="10" t="s">
        <v>27</v>
      </c>
      <c r="L97" s="11" t="str">
        <f>IFERROR(VLOOKUP(K97,'G6'!$A$2:$B$45,2,FALSE),"")</f>
        <v/>
      </c>
      <c r="M97" s="25" t="s">
        <v>253</v>
      </c>
      <c r="N97" s="8" t="str">
        <f>IFERROR(VLOOKUP(M97,SUPPLIERS!$A$2:$B$45,2,FALSE),"")</f>
        <v>Nadeeka</v>
      </c>
      <c r="O97" s="19" t="s">
        <v>42</v>
      </c>
      <c r="P97" s="13" t="str">
        <f>IFERROR(VLOOKUP(O97,UOM_GROUP!$A$2:$B$45,2,FALSE),"")</f>
        <v>Default</v>
      </c>
      <c r="Q97" s="11" t="str">
        <f t="array" ref="Q97">TEXTJOIN(",",TRUE,IF(UOM_MAPPING!A$2:A$16=O97,UOM_MAPPING!B$2:B$100,""))</f>
        <v>000</v>
      </c>
      <c r="R97" s="11" t="str">
        <f>IFERROR(__xludf.DUMMYFUNCTION("ArrayFormula(JOIN("", "", IFERROR(VLOOKUP(BASE(SPLIT(Q97,"",""),10,3),UOM!$A$2:$B$46,2,FALSE),"""")))"),"NUMBER")</f>
        <v>NUMBER</v>
      </c>
      <c r="S97" s="11" t="s">
        <v>319</v>
      </c>
      <c r="T97" s="11" t="s">
        <v>320</v>
      </c>
      <c r="U97" s="8" t="str">
        <f t="shared" si="1"/>
        <v>Wood Care Wood Pati   Jat </v>
      </c>
      <c r="V97" s="8" t="str">
        <f t="shared" si="2"/>
        <v>Wood Care &gt; Wood Pati &gt; [ N/A ] &gt; [ N/A ] &gt; Jat &gt; [ N/A ]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ht="12.75" customHeight="1">
      <c r="A98" s="22" t="s">
        <v>266</v>
      </c>
      <c r="B98" s="17" t="str">
        <f>IFERROR(VLOOKUP(A98,'G1'!$A$2:$B$45,2,FALSE),"")</f>
        <v>Wood Care</v>
      </c>
      <c r="C98" s="28" t="s">
        <v>321</v>
      </c>
      <c r="D98" s="8" t="str">
        <f>IFERROR(VLOOKUP(C98,'G2'!$A$2:$B$45,2,FALSE),"")</f>
        <v>NC Sanding Sealer </v>
      </c>
      <c r="E98" s="23" t="s">
        <v>286</v>
      </c>
      <c r="F98" s="8" t="str">
        <f>IFERROR(VLOOKUP(E98,'G3'!$A$2:$B$45,2,FALSE),"")</f>
        <v>500ml</v>
      </c>
      <c r="G98" s="7" t="s">
        <v>40</v>
      </c>
      <c r="H98" s="8" t="str">
        <f>IFERROR(VLOOKUP(G98,'G4'!$A$2:$B$45,2,FALSE),"")</f>
        <v/>
      </c>
      <c r="I98" s="22" t="s">
        <v>269</v>
      </c>
      <c r="J98" s="8" t="str">
        <f>IFERROR(VLOOKUP(I98,'G5'!$A$2:$B$45,2,FALSE),"")</f>
        <v>Duco</v>
      </c>
      <c r="K98" s="10" t="s">
        <v>27</v>
      </c>
      <c r="L98" s="11" t="str">
        <f>IFERROR(VLOOKUP(K98,'G6'!$A$2:$B$45,2,FALSE),"")</f>
        <v/>
      </c>
      <c r="M98" s="25" t="s">
        <v>253</v>
      </c>
      <c r="N98" s="8" t="str">
        <f>IFERROR(VLOOKUP(M98,SUPPLIERS!$A$2:$B$45,2,FALSE),"")</f>
        <v>Nadeeka</v>
      </c>
      <c r="O98" s="19" t="s">
        <v>42</v>
      </c>
      <c r="P98" s="13" t="str">
        <f>IFERROR(VLOOKUP(O98,UOM_GROUP!$A$2:$B$45,2,FALSE),"")</f>
        <v>Default</v>
      </c>
      <c r="Q98" s="11" t="str">
        <f t="array" ref="Q98">TEXTJOIN(",",TRUE,IF(UOM_MAPPING!A$2:A$16=O98,UOM_MAPPING!B$2:B$100,""))</f>
        <v>000</v>
      </c>
      <c r="R98" s="11" t="str">
        <f>IFERROR(__xludf.DUMMYFUNCTION("ArrayFormula(JOIN("", "", IFERROR(VLOOKUP(BASE(SPLIT(Q98,"",""),10,3),UOM!$A$2:$B$46,2,FALSE),"""")))"),"NUMBER")</f>
        <v>NUMBER</v>
      </c>
      <c r="S98" s="11" t="s">
        <v>322</v>
      </c>
      <c r="T98" s="11" t="s">
        <v>323</v>
      </c>
      <c r="U98" s="8" t="str">
        <f t="shared" si="1"/>
        <v>Wood Care NC Sanding Sealer  500ml  Duco </v>
      </c>
      <c r="V98" s="8" t="str">
        <f t="shared" si="2"/>
        <v>Wood Care &gt; NC Sanding Sealer  &gt; 500ml &gt; [ N/A ] &gt; Duco &gt; [ N/A ]</v>
      </c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ht="12.75" customHeight="1">
      <c r="A99" s="22" t="s">
        <v>266</v>
      </c>
      <c r="B99" s="17" t="str">
        <f>IFERROR(VLOOKUP(A99,'G1'!$A$2:$B$45,2,FALSE),"")</f>
        <v>Wood Care</v>
      </c>
      <c r="C99" s="28" t="s">
        <v>321</v>
      </c>
      <c r="D99" s="8" t="str">
        <f>IFERROR(VLOOKUP(C99,'G2'!$A$2:$B$45,2,FALSE),"")</f>
        <v>NC Sanding Sealer </v>
      </c>
      <c r="E99" s="23" t="s">
        <v>292</v>
      </c>
      <c r="F99" s="8" t="str">
        <f>IFERROR(VLOOKUP(E99,'G3'!$A$2:$B$45,2,FALSE),"")</f>
        <v>1l</v>
      </c>
      <c r="G99" s="7" t="s">
        <v>40</v>
      </c>
      <c r="H99" s="8" t="str">
        <f>IFERROR(VLOOKUP(G99,'G4'!$A$2:$B$45,2,FALSE),"")</f>
        <v/>
      </c>
      <c r="I99" s="22" t="s">
        <v>269</v>
      </c>
      <c r="J99" s="8" t="str">
        <f>IFERROR(VLOOKUP(I99,'G5'!$A$2:$B$45,2,FALSE),"")</f>
        <v>Duco</v>
      </c>
      <c r="K99" s="10" t="s">
        <v>27</v>
      </c>
      <c r="L99" s="11" t="str">
        <f>IFERROR(VLOOKUP(K99,'G6'!$A$2:$B$45,2,FALSE),"")</f>
        <v/>
      </c>
      <c r="M99" s="25" t="s">
        <v>253</v>
      </c>
      <c r="N99" s="8" t="str">
        <f>IFERROR(VLOOKUP(M99,SUPPLIERS!$A$2:$B$45,2,FALSE),"")</f>
        <v>Nadeeka</v>
      </c>
      <c r="O99" s="19" t="s">
        <v>42</v>
      </c>
      <c r="P99" s="13" t="str">
        <f>IFERROR(VLOOKUP(O99,UOM_GROUP!$A$2:$B$45,2,FALSE),"")</f>
        <v>Default</v>
      </c>
      <c r="Q99" s="11" t="str">
        <f t="array" ref="Q99">TEXTJOIN(",",TRUE,IF(UOM_MAPPING!A$2:A$16=O99,UOM_MAPPING!B$2:B$100,""))</f>
        <v>000</v>
      </c>
      <c r="R99" s="11" t="str">
        <f>IFERROR(__xludf.DUMMYFUNCTION("ArrayFormula(JOIN("", "", IFERROR(VLOOKUP(BASE(SPLIT(Q99,"",""),10,3),UOM!$A$2:$B$46,2,FALSE),"""")))"),"NUMBER")</f>
        <v>NUMBER</v>
      </c>
      <c r="S99" s="11" t="s">
        <v>324</v>
      </c>
      <c r="T99" s="11" t="s">
        <v>325</v>
      </c>
      <c r="U99" s="8" t="str">
        <f t="shared" si="1"/>
        <v>Wood Care NC Sanding Sealer  1l  Duco </v>
      </c>
      <c r="V99" s="8" t="str">
        <f t="shared" si="2"/>
        <v>Wood Care &gt; NC Sanding Sealer  &gt; 1l &gt; [ N/A ] &gt; Duco &gt; [ N/A ]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ht="12.75" customHeight="1">
      <c r="A100" s="7" t="s">
        <v>22</v>
      </c>
      <c r="B100" s="17" t="str">
        <f>IFERROR(VLOOKUP(A100,'G1'!$A$2:$B$45,2,FALSE),"")</f>
        <v>Building &amp; Construction </v>
      </c>
      <c r="C100" s="28" t="s">
        <v>326</v>
      </c>
      <c r="D100" s="8" t="str">
        <f>IFERROR(VLOOKUP(C100,'G2'!$A$2:$B$45,2,FALSE),"")</f>
        <v>Tile Fittings </v>
      </c>
      <c r="E100" s="23" t="s">
        <v>327</v>
      </c>
      <c r="F100" s="8" t="str">
        <f>IFERROR(VLOOKUP(E100,'G3'!$A$2:$B$45,2,FALSE),"")</f>
        <v>Groud ( Polimer )</v>
      </c>
      <c r="G100" s="7" t="s">
        <v>40</v>
      </c>
      <c r="H100" s="8" t="str">
        <f>IFERROR(VLOOKUP(G100,'G4'!$A$2:$B$45,2,FALSE),"")</f>
        <v/>
      </c>
      <c r="I100" s="22" t="s">
        <v>328</v>
      </c>
      <c r="J100" s="8" t="str">
        <f>IFERROR(VLOOKUP(I100,'G5'!$A$2:$B$45,2,FALSE),"")</f>
        <v>Swisstek</v>
      </c>
      <c r="K100" s="10" t="s">
        <v>27</v>
      </c>
      <c r="L100" s="11" t="str">
        <f>IFERROR(VLOOKUP(K100,'G6'!$A$2:$B$45,2,FALSE),"")</f>
        <v/>
      </c>
      <c r="M100" s="25" t="s">
        <v>258</v>
      </c>
      <c r="N100" s="8" t="str">
        <f>IFERROR(VLOOKUP(M100,SUPPLIERS!$A$2:$B$45,2,FALSE),"")</f>
        <v>Colombo Trading</v>
      </c>
      <c r="O100" s="19" t="s">
        <v>42</v>
      </c>
      <c r="P100" s="13" t="str">
        <f>IFERROR(VLOOKUP(O100,UOM_GROUP!$A$2:$B$45,2,FALSE),"")</f>
        <v>Default</v>
      </c>
      <c r="Q100" s="11" t="str">
        <f t="array" ref="Q100">TEXTJOIN(",",TRUE,IF(UOM_MAPPING!A$2:A$16=O100,UOM_MAPPING!B$2:B$100,""))</f>
        <v>000</v>
      </c>
      <c r="R100" s="11" t="str">
        <f>IFERROR(__xludf.DUMMYFUNCTION("ArrayFormula(JOIN("", "", IFERROR(VLOOKUP(BASE(SPLIT(Q100,"",""),10,3),UOM!$A$2:$B$46,2,FALSE),"""")))"),"NUMBER")</f>
        <v>NUMBER</v>
      </c>
      <c r="S100" s="11" t="s">
        <v>329</v>
      </c>
      <c r="T100" s="11" t="s">
        <v>330</v>
      </c>
      <c r="U100" s="8" t="str">
        <f t="shared" si="1"/>
        <v>Building &amp; Construction  Tile Fittings  Groud ( Polimer )  Swisstek </v>
      </c>
      <c r="V100" s="8" t="str">
        <f t="shared" si="2"/>
        <v>Building &amp; Construction  &gt; Tile Fittings  &gt; Groud ( Polimer ) &gt; [ N/A ] &gt; Swisstek &gt; [ N/A ]</v>
      </c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ht="12.75" customHeight="1">
      <c r="A101" s="7" t="s">
        <v>22</v>
      </c>
      <c r="B101" s="17" t="str">
        <f>IFERROR(VLOOKUP(A101,'G1'!$A$2:$B$45,2,FALSE),"")</f>
        <v>Building &amp; Construction </v>
      </c>
      <c r="C101" s="28" t="s">
        <v>326</v>
      </c>
      <c r="D101" s="8" t="str">
        <f>IFERROR(VLOOKUP(C101,'G2'!$A$2:$B$45,2,FALSE),"")</f>
        <v>Tile Fittings </v>
      </c>
      <c r="E101" s="23" t="s">
        <v>331</v>
      </c>
      <c r="F101" s="8" t="str">
        <f>IFERROR(VLOOKUP(E101,'G3'!$A$2:$B$45,2,FALSE),"")</f>
        <v>Tile Adhesive</v>
      </c>
      <c r="G101" s="23" t="s">
        <v>332</v>
      </c>
      <c r="H101" s="8" t="str">
        <f>IFERROR(VLOOKUP(G101,'G4'!$A$2:$B$45,2,FALSE),"")</f>
        <v>Napco</v>
      </c>
      <c r="I101" s="15" t="s">
        <v>26</v>
      </c>
      <c r="J101" s="8" t="str">
        <f>IFERROR(VLOOKUP(I101,'G5'!$A$2:$B$45,2,FALSE),"")</f>
        <v/>
      </c>
      <c r="K101" s="10" t="s">
        <v>27</v>
      </c>
      <c r="L101" s="11" t="str">
        <f>IFERROR(VLOOKUP(K101,'G6'!$A$2:$B$45,2,FALSE),"")</f>
        <v/>
      </c>
      <c r="M101" s="25" t="s">
        <v>253</v>
      </c>
      <c r="N101" s="8" t="str">
        <f>IFERROR(VLOOKUP(M101,SUPPLIERS!$A$2:$B$45,2,FALSE),"")</f>
        <v>Nadeeka</v>
      </c>
      <c r="O101" s="19" t="s">
        <v>42</v>
      </c>
      <c r="P101" s="13" t="str">
        <f>IFERROR(VLOOKUP(O101,UOM_GROUP!$A$2:$B$45,2,FALSE),"")</f>
        <v>Default</v>
      </c>
      <c r="Q101" s="11" t="str">
        <f t="array" ref="Q101">TEXTJOIN(",",TRUE,IF(UOM_MAPPING!A$2:A$16=O101,UOM_MAPPING!B$2:B$100,""))</f>
        <v>000</v>
      </c>
      <c r="R101" s="11" t="str">
        <f>IFERROR(__xludf.DUMMYFUNCTION("ArrayFormula(JOIN("", "", IFERROR(VLOOKUP(BASE(SPLIT(Q101,"",""),10,3),UOM!$A$2:$B$46,2,FALSE),"""")))"),"NUMBER")</f>
        <v>NUMBER</v>
      </c>
      <c r="S101" s="11" t="s">
        <v>333</v>
      </c>
      <c r="T101" s="11" t="s">
        <v>334</v>
      </c>
      <c r="U101" s="8" t="str">
        <f t="shared" si="1"/>
        <v>Building &amp; Construction  Tile Fittings  Tile Adhesive Napco  </v>
      </c>
      <c r="V101" s="8" t="str">
        <f t="shared" si="2"/>
        <v>Building &amp; Construction  &gt; Tile Fittings  &gt; Tile Adhesive &gt; Napco &gt; [ N/A ] &gt; [ N/A ]</v>
      </c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ht="12.75" customHeight="1">
      <c r="A102" s="7" t="s">
        <v>22</v>
      </c>
      <c r="B102" s="17" t="str">
        <f>IFERROR(VLOOKUP(A102,'G1'!$A$2:$B$45,2,FALSE),"")</f>
        <v>Building &amp; Construction </v>
      </c>
      <c r="C102" s="28" t="s">
        <v>326</v>
      </c>
      <c r="D102" s="8" t="str">
        <f>IFERROR(VLOOKUP(C102,'G2'!$A$2:$B$45,2,FALSE),"")</f>
        <v>Tile Fittings </v>
      </c>
      <c r="E102" s="23" t="s">
        <v>335</v>
      </c>
      <c r="F102" s="8" t="str">
        <f>IFERROR(VLOOKUP(E102,'G3'!$A$2:$B$45,2,FALSE),"")</f>
        <v>Tile Beding</v>
      </c>
      <c r="G102" s="7" t="s">
        <v>40</v>
      </c>
      <c r="H102" s="8" t="str">
        <f>IFERROR(VLOOKUP(G102,'G4'!$A$2:$B$45,2,FALSE),"")</f>
        <v/>
      </c>
      <c r="I102" s="15" t="s">
        <v>26</v>
      </c>
      <c r="J102" s="8" t="str">
        <f>IFERROR(VLOOKUP(I102,'G5'!$A$2:$B$45,2,FALSE),"")</f>
        <v/>
      </c>
      <c r="K102" s="10" t="s">
        <v>27</v>
      </c>
      <c r="L102" s="11" t="str">
        <f>IFERROR(VLOOKUP(K102,'G6'!$A$2:$B$45,2,FALSE),"")</f>
        <v/>
      </c>
      <c r="M102" s="11" t="s">
        <v>41</v>
      </c>
      <c r="N102" s="8" t="str">
        <f>IFERROR(VLOOKUP(M102,SUPPLIERS!$A$2:$B$45,2,FALSE),"")</f>
        <v>Default</v>
      </c>
      <c r="O102" s="19" t="s">
        <v>42</v>
      </c>
      <c r="P102" s="13" t="str">
        <f>IFERROR(VLOOKUP(O102,UOM_GROUP!$A$2:$B$45,2,FALSE),"")</f>
        <v>Default</v>
      </c>
      <c r="Q102" s="11" t="str">
        <f t="array" ref="Q102">TEXTJOIN(",",TRUE,IF(UOM_MAPPING!A$2:A$16=O102,UOM_MAPPING!B$2:B$100,""))</f>
        <v>000</v>
      </c>
      <c r="R102" s="11" t="str">
        <f>IFERROR(__xludf.DUMMYFUNCTION("ArrayFormula(JOIN("", "", IFERROR(VLOOKUP(BASE(SPLIT(Q102,"",""),10,3),UOM!$A$2:$B$46,2,FALSE),"""")))"),"NUMBER")</f>
        <v>NUMBER</v>
      </c>
      <c r="S102" s="11" t="s">
        <v>336</v>
      </c>
      <c r="T102" s="11" t="s">
        <v>337</v>
      </c>
      <c r="U102" s="8" t="str">
        <f t="shared" si="1"/>
        <v>Building &amp; Construction  Tile Fittings  Tile Beding   </v>
      </c>
      <c r="V102" s="8" t="str">
        <f t="shared" si="2"/>
        <v>Building &amp; Construction  &gt; Tile Fittings  &gt; Tile Beding &gt; [ N/A ] &gt; [ N/A ] &gt; [ N/A ]</v>
      </c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ht="12.75" customHeight="1">
      <c r="A103" s="22" t="s">
        <v>338</v>
      </c>
      <c r="B103" s="17" t="str">
        <f>IFERROR(VLOOKUP(A103,'G1'!$A$2:$B$45,2,FALSE),"")</f>
        <v>Steel</v>
      </c>
      <c r="C103" s="28" t="s">
        <v>339</v>
      </c>
      <c r="D103" s="11" t="s">
        <v>340</v>
      </c>
      <c r="E103" s="23" t="s">
        <v>341</v>
      </c>
      <c r="F103" s="8" t="str">
        <f>IFERROR(VLOOKUP(E103,'G3'!$A$2:$B$45,2,FALSE),"")</f>
        <v>RS </v>
      </c>
      <c r="G103" s="23" t="s">
        <v>342</v>
      </c>
      <c r="H103" s="8" t="str">
        <f>IFERROR(VLOOKUP(G103,'G4'!$A$2:$B$45,2,FALSE),"")</f>
        <v>10mm</v>
      </c>
      <c r="I103" s="22" t="s">
        <v>343</v>
      </c>
      <c r="J103" s="8" t="str">
        <f>IFERROR(VLOOKUP(I103,'G5'!$A$2:$B$45,2,FALSE),"")</f>
        <v>RS</v>
      </c>
      <c r="K103" s="10" t="s">
        <v>27</v>
      </c>
      <c r="L103" s="11" t="str">
        <f>IFERROR(VLOOKUP(K103,'G6'!$A$2:$B$45,2,FALSE),"")</f>
        <v/>
      </c>
      <c r="M103" s="25" t="s">
        <v>344</v>
      </c>
      <c r="N103" s="8" t="str">
        <f>IFERROR(VLOOKUP(M103,SUPPLIERS!$A$2:$B$45,2,FALSE),"")</f>
        <v>Panji</v>
      </c>
      <c r="O103" s="19" t="s">
        <v>42</v>
      </c>
      <c r="P103" s="13" t="str">
        <f>IFERROR(VLOOKUP(O103,UOM_GROUP!$A$2:$B$45,2,FALSE),"")</f>
        <v>Default</v>
      </c>
      <c r="Q103" s="11" t="str">
        <f t="array" ref="Q103">TEXTJOIN(",",TRUE,IF(UOM_MAPPING!A$2:A$16=O103,UOM_MAPPING!B$2:B$100,""))</f>
        <v>000</v>
      </c>
      <c r="R103" s="11" t="str">
        <f>IFERROR(__xludf.DUMMYFUNCTION("ArrayFormula(JOIN("", "", IFERROR(VLOOKUP(BASE(SPLIT(Q103,"",""),10,3),UOM!$A$2:$B$46,2,FALSE),"""")))"),"NUMBER")</f>
        <v>NUMBER</v>
      </c>
      <c r="S103" s="11" t="s">
        <v>345</v>
      </c>
      <c r="T103" s="11" t="s">
        <v>346</v>
      </c>
      <c r="U103" s="8" t="str">
        <f t="shared" si="1"/>
        <v>Steel Iron Wire RS  10mm RS </v>
      </c>
      <c r="V103" s="8" t="str">
        <f t="shared" si="2"/>
        <v>Steel &gt; Iron Wire &gt; RS  &gt; 10mm &gt; RS &gt; [ N/A ]</v>
      </c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ht="12.75" customHeight="1">
      <c r="A104" s="22" t="s">
        <v>338</v>
      </c>
      <c r="B104" s="17" t="str">
        <f>IFERROR(VLOOKUP(A104,'G1'!$A$2:$B$45,2,FALSE),"")</f>
        <v>Steel</v>
      </c>
      <c r="C104" s="28" t="s">
        <v>339</v>
      </c>
      <c r="D104" s="8" t="str">
        <f>IFERROR(VLOOKUP(C104,'G2'!$A$2:$B$45,2,FALSE),"")</f>
        <v>Iron Wire</v>
      </c>
      <c r="E104" s="23" t="s">
        <v>341</v>
      </c>
      <c r="F104" s="8" t="str">
        <f>IFERROR(VLOOKUP(E104,'G3'!$A$2:$B$45,2,FALSE),"")</f>
        <v>RS </v>
      </c>
      <c r="G104" s="23" t="s">
        <v>347</v>
      </c>
      <c r="H104" s="8" t="str">
        <f>IFERROR(VLOOKUP(G104,'G4'!$A$2:$B$45,2,FALSE),"")</f>
        <v>12mm</v>
      </c>
      <c r="I104" s="22" t="s">
        <v>343</v>
      </c>
      <c r="J104" s="8" t="str">
        <f>IFERROR(VLOOKUP(I104,'G5'!$A$2:$B$45,2,FALSE),"")</f>
        <v>RS</v>
      </c>
      <c r="K104" s="10" t="s">
        <v>27</v>
      </c>
      <c r="L104" s="11" t="str">
        <f>IFERROR(VLOOKUP(K104,'G6'!$A$2:$B$45,2,FALSE),"")</f>
        <v/>
      </c>
      <c r="M104" s="25" t="s">
        <v>344</v>
      </c>
      <c r="N104" s="8" t="str">
        <f>IFERROR(VLOOKUP(M104,SUPPLIERS!$A$2:$B$45,2,FALSE),"")</f>
        <v>Panji</v>
      </c>
      <c r="O104" s="19" t="s">
        <v>42</v>
      </c>
      <c r="P104" s="13" t="str">
        <f>IFERROR(VLOOKUP(O104,UOM_GROUP!$A$2:$B$45,2,FALSE),"")</f>
        <v>Default</v>
      </c>
      <c r="Q104" s="11" t="str">
        <f t="array" ref="Q104">TEXTJOIN(",",TRUE,IF(UOM_MAPPING!A$2:A$16=O104,UOM_MAPPING!B$2:B$100,""))</f>
        <v>000</v>
      </c>
      <c r="R104" s="11" t="str">
        <f>IFERROR(__xludf.DUMMYFUNCTION("ArrayFormula(JOIN("", "", IFERROR(VLOOKUP(BASE(SPLIT(Q104,"",""),10,3),UOM!$A$2:$B$46,2,FALSE),"""")))"),"NUMBER")</f>
        <v>NUMBER</v>
      </c>
      <c r="S104" s="11" t="s">
        <v>348</v>
      </c>
      <c r="T104" s="11" t="s">
        <v>349</v>
      </c>
      <c r="U104" s="8" t="str">
        <f t="shared" si="1"/>
        <v>Steel Iron Wire RS  12mm RS </v>
      </c>
      <c r="V104" s="8" t="str">
        <f t="shared" si="2"/>
        <v>Steel &gt; Iron Wire &gt; RS  &gt; 12mm &gt; RS &gt; [ N/A ]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ht="12.75" customHeight="1">
      <c r="A105" s="22" t="s">
        <v>338</v>
      </c>
      <c r="B105" s="17" t="str">
        <f>IFERROR(VLOOKUP(A105,'G1'!$A$2:$B$45,2,FALSE),"")</f>
        <v>Steel</v>
      </c>
      <c r="C105" s="28" t="s">
        <v>339</v>
      </c>
      <c r="D105" s="8" t="str">
        <f>IFERROR(VLOOKUP(C105,'G2'!$A$2:$B$45,2,FALSE),"")</f>
        <v>Iron Wire</v>
      </c>
      <c r="E105" s="23" t="s">
        <v>341</v>
      </c>
      <c r="F105" s="8" t="str">
        <f>IFERROR(VLOOKUP(E105,'G3'!$A$2:$B$45,2,FALSE),"")</f>
        <v>RS </v>
      </c>
      <c r="G105" s="23" t="s">
        <v>350</v>
      </c>
      <c r="H105" s="8" t="str">
        <f>IFERROR(VLOOKUP(G105,'G4'!$A$2:$B$45,2,FALSE),"")</f>
        <v>16mm</v>
      </c>
      <c r="I105" s="22" t="s">
        <v>343</v>
      </c>
      <c r="J105" s="8" t="str">
        <f>IFERROR(VLOOKUP(I105,'G5'!$A$2:$B$45,2,FALSE),"")</f>
        <v>RS</v>
      </c>
      <c r="K105" s="10" t="s">
        <v>27</v>
      </c>
      <c r="L105" s="11" t="str">
        <f>IFERROR(VLOOKUP(K105,'G6'!$A$2:$B$45,2,FALSE),"")</f>
        <v/>
      </c>
      <c r="M105" s="25" t="s">
        <v>344</v>
      </c>
      <c r="N105" s="8" t="str">
        <f>IFERROR(VLOOKUP(M105,SUPPLIERS!$A$2:$B$45,2,FALSE),"")</f>
        <v>Panji</v>
      </c>
      <c r="O105" s="19" t="s">
        <v>42</v>
      </c>
      <c r="P105" s="13" t="str">
        <f>IFERROR(VLOOKUP(O105,UOM_GROUP!$A$2:$B$45,2,FALSE),"")</f>
        <v>Default</v>
      </c>
      <c r="Q105" s="11" t="str">
        <f t="array" ref="Q105">TEXTJOIN(",",TRUE,IF(UOM_MAPPING!A$2:A$16=O105,UOM_MAPPING!B$2:B$100,""))</f>
        <v>000</v>
      </c>
      <c r="R105" s="11" t="str">
        <f>IFERROR(__xludf.DUMMYFUNCTION("ArrayFormula(JOIN("", "", IFERROR(VLOOKUP(BASE(SPLIT(Q105,"",""),10,3),UOM!$A$2:$B$46,2,FALSE),"""")))"),"NUMBER")</f>
        <v>NUMBER</v>
      </c>
      <c r="S105" s="11" t="s">
        <v>351</v>
      </c>
      <c r="T105" s="11" t="s">
        <v>352</v>
      </c>
      <c r="U105" s="8" t="str">
        <f t="shared" si="1"/>
        <v>Steel Iron Wire RS  16mm RS </v>
      </c>
      <c r="V105" s="8" t="str">
        <f t="shared" si="2"/>
        <v>Steel &gt; Iron Wire &gt; RS  &gt; 16mm &gt; RS &gt; [ N/A ]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ht="12.75" customHeight="1">
      <c r="A106" s="22" t="s">
        <v>338</v>
      </c>
      <c r="B106" s="17" t="str">
        <f>IFERROR(VLOOKUP(A106,'G1'!$A$2:$B$45,2,FALSE),"")</f>
        <v>Steel</v>
      </c>
      <c r="C106" s="28" t="s">
        <v>339</v>
      </c>
      <c r="D106" s="8" t="str">
        <f>IFERROR(VLOOKUP(C106,'G2'!$A$2:$B$45,2,FALSE),"")</f>
        <v>Iron Wire</v>
      </c>
      <c r="E106" s="23" t="s">
        <v>341</v>
      </c>
      <c r="F106" s="8" t="str">
        <f>IFERROR(VLOOKUP(E106,'G3'!$A$2:$B$45,2,FALSE),"")</f>
        <v>RS </v>
      </c>
      <c r="G106" s="23" t="s">
        <v>353</v>
      </c>
      <c r="H106" s="8" t="str">
        <f>IFERROR(VLOOKUP(G106,'G4'!$A$2:$B$45,2,FALSE),"")</f>
        <v>8mm</v>
      </c>
      <c r="I106" s="22" t="s">
        <v>343</v>
      </c>
      <c r="J106" s="8" t="str">
        <f>IFERROR(VLOOKUP(I106,'G5'!$A$2:$B$45,2,FALSE),"")</f>
        <v>RS</v>
      </c>
      <c r="K106" s="10" t="s">
        <v>27</v>
      </c>
      <c r="L106" s="11" t="str">
        <f>IFERROR(VLOOKUP(K106,'G6'!$A$2:$B$45,2,FALSE),"")</f>
        <v/>
      </c>
      <c r="M106" s="25" t="s">
        <v>344</v>
      </c>
      <c r="N106" s="8" t="str">
        <f>IFERROR(VLOOKUP(M106,SUPPLIERS!$A$2:$B$45,2,FALSE),"")</f>
        <v>Panji</v>
      </c>
      <c r="O106" s="19" t="s">
        <v>42</v>
      </c>
      <c r="P106" s="13" t="str">
        <f>IFERROR(VLOOKUP(O106,UOM_GROUP!$A$2:$B$45,2,FALSE),"")</f>
        <v>Default</v>
      </c>
      <c r="Q106" s="11" t="str">
        <f t="array" ref="Q106">TEXTJOIN(",",TRUE,IF(UOM_MAPPING!A$2:A$16=O106,UOM_MAPPING!B$2:B$100,""))</f>
        <v>000</v>
      </c>
      <c r="R106" s="11" t="str">
        <f>IFERROR(__xludf.DUMMYFUNCTION("ArrayFormula(JOIN("", "", IFERROR(VLOOKUP(BASE(SPLIT(Q106,"",""),10,3),UOM!$A$2:$B$46,2,FALSE),"""")))"),"NUMBER")</f>
        <v>NUMBER</v>
      </c>
      <c r="S106" s="11" t="s">
        <v>354</v>
      </c>
      <c r="T106" s="11" t="s">
        <v>355</v>
      </c>
      <c r="U106" s="8" t="str">
        <f t="shared" si="1"/>
        <v>Steel Iron Wire RS  8mm RS </v>
      </c>
      <c r="V106" s="8" t="str">
        <f t="shared" si="2"/>
        <v>Steel &gt; Iron Wire &gt; RS  &gt; 8mm &gt; RS &gt; [ N/A ]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ht="12.75" customHeight="1">
      <c r="A107" s="22" t="s">
        <v>338</v>
      </c>
      <c r="B107" s="17" t="str">
        <f>IFERROR(VLOOKUP(A107,'G1'!$A$2:$B$45,2,FALSE),"")</f>
        <v>Steel</v>
      </c>
      <c r="C107" s="28" t="s">
        <v>356</v>
      </c>
      <c r="D107" s="8" t="str">
        <f>IFERROR(VLOOKUP(C107,'G2'!$A$2:$B$45,2,FALSE),"")</f>
        <v>Coil Iron Wire</v>
      </c>
      <c r="E107" s="22" t="s">
        <v>95</v>
      </c>
      <c r="F107" s="8" t="str">
        <f>IFERROR(VLOOKUP(E107,'G3'!$A$2:$B$45,2,FALSE),"")</f>
        <v/>
      </c>
      <c r="G107" s="7" t="s">
        <v>40</v>
      </c>
      <c r="H107" s="8" t="str">
        <f>IFERROR(VLOOKUP(G107,'G4'!$A$2:$B$45,2,FALSE),"")</f>
        <v/>
      </c>
      <c r="I107" s="15" t="s">
        <v>26</v>
      </c>
      <c r="J107" s="8" t="str">
        <f>IFERROR(VLOOKUP(I107,'G5'!$A$2:$B$45,2,FALSE),"")</f>
        <v/>
      </c>
      <c r="K107" s="10" t="s">
        <v>27</v>
      </c>
      <c r="L107" s="11" t="str">
        <f>IFERROR(VLOOKUP(K107,'G6'!$A$2:$B$45,2,FALSE),"")</f>
        <v/>
      </c>
      <c r="M107" s="25" t="s">
        <v>344</v>
      </c>
      <c r="N107" s="8" t="str">
        <f>IFERROR(VLOOKUP(M107,SUPPLIERS!$A$2:$B$45,2,FALSE),"")</f>
        <v>Panji</v>
      </c>
      <c r="O107" s="19" t="s">
        <v>357</v>
      </c>
      <c r="P107" s="13" t="str">
        <f>IFERROR(VLOOKUP(O107,UOM_GROUP!$A$2:$B$45,2,FALSE),"")</f>
        <v>Kambi</v>
      </c>
      <c r="Q107" s="11" t="str">
        <f t="array" ref="Q107">TEXTJOIN(",",TRUE,IF(UOM_MAPPING!A$2:A$16=O107,UOM_MAPPING!B$2:B$100,""))</f>
        <v>010,002</v>
      </c>
      <c r="R107" s="11" t="str">
        <f>IFERROR(__xludf.DUMMYFUNCTION("ArrayFormula(JOIN("", "", IFERROR(VLOOKUP(BASE(SPLIT(Q107,"",""),10,3),UOM!$A$2:$B$46,2,FALSE),"""")))"),"ROLL, KILO GRAM")</f>
        <v>ROLL, KILO GRAM</v>
      </c>
      <c r="S107" s="11" t="s">
        <v>358</v>
      </c>
      <c r="T107" s="11" t="s">
        <v>359</v>
      </c>
      <c r="U107" s="8" t="str">
        <f t="shared" si="1"/>
        <v>Steel Coil Iron Wire    </v>
      </c>
      <c r="V107" s="8" t="str">
        <f t="shared" si="2"/>
        <v>Steel &gt; Coil Iron Wire &gt; [ N/A ] &gt; [ N/A ] &gt; [ N/A ] &gt; [ N/A ]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ht="12.75" customHeight="1">
      <c r="A108" s="22" t="s">
        <v>338</v>
      </c>
      <c r="B108" s="17" t="str">
        <f>IFERROR(VLOOKUP(A108,'G1'!$A$2:$B$45,2,FALSE),"")</f>
        <v>Steel</v>
      </c>
      <c r="C108" s="28" t="s">
        <v>360</v>
      </c>
      <c r="D108" s="8" t="str">
        <f>IFERROR(VLOOKUP(C108,'G2'!$A$2:$B$45,2,FALSE),"")</f>
        <v>Bainding</v>
      </c>
      <c r="E108" s="22" t="s">
        <v>95</v>
      </c>
      <c r="F108" s="8" t="str">
        <f>IFERROR(VLOOKUP(E108,'G3'!$A$2:$B$45,2,FALSE),"")</f>
        <v/>
      </c>
      <c r="G108" s="7" t="s">
        <v>40</v>
      </c>
      <c r="H108" s="8" t="str">
        <f>IFERROR(VLOOKUP(G108,'G4'!$A$2:$B$45,2,FALSE),"")</f>
        <v/>
      </c>
      <c r="I108" s="15" t="s">
        <v>26</v>
      </c>
      <c r="J108" s="8" t="str">
        <f>IFERROR(VLOOKUP(I108,'G5'!$A$2:$B$45,2,FALSE),"")</f>
        <v/>
      </c>
      <c r="K108" s="10" t="s">
        <v>27</v>
      </c>
      <c r="L108" s="11" t="str">
        <f>IFERROR(VLOOKUP(K108,'G6'!$A$2:$B$45,2,FALSE),"")</f>
        <v/>
      </c>
      <c r="M108" s="25" t="s">
        <v>344</v>
      </c>
      <c r="N108" s="8" t="str">
        <f>IFERROR(VLOOKUP(M108,SUPPLIERS!$A$2:$B$45,2,FALSE),"")</f>
        <v>Panji</v>
      </c>
      <c r="O108" s="19" t="s">
        <v>357</v>
      </c>
      <c r="P108" s="13" t="str">
        <f>IFERROR(VLOOKUP(O108,UOM_GROUP!$A$2:$B$45,2,FALSE),"")</f>
        <v>Kambi</v>
      </c>
      <c r="Q108" s="11" t="str">
        <f t="array" ref="Q108">TEXTJOIN(",",TRUE,IF(UOM_MAPPING!A$2:A$16=O108,UOM_MAPPING!B$2:B$100,""))</f>
        <v>010,002</v>
      </c>
      <c r="R108" s="11" t="str">
        <f>IFERROR(__xludf.DUMMYFUNCTION("ArrayFormula(JOIN("", "", IFERROR(VLOOKUP(BASE(SPLIT(Q108,"",""),10,3),UOM!$A$2:$B$46,2,FALSE),"""")))"),"ROLL, KILO GRAM")</f>
        <v>ROLL, KILO GRAM</v>
      </c>
      <c r="S108" s="11" t="s">
        <v>361</v>
      </c>
      <c r="T108" s="11" t="s">
        <v>362</v>
      </c>
      <c r="U108" s="8" t="str">
        <f t="shared" si="1"/>
        <v>Steel Bainding    </v>
      </c>
      <c r="V108" s="8" t="str">
        <f t="shared" si="2"/>
        <v>Steel &gt; Bainding &gt; [ N/A ] &gt; [ N/A ] &gt; [ N/A ] &gt; [ N/A ]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ht="12.75" customHeight="1">
      <c r="A109" s="22" t="s">
        <v>338</v>
      </c>
      <c r="B109" s="17" t="str">
        <f>IFERROR(VLOOKUP(A109,'G1'!$A$2:$B$45,2,FALSE),"")</f>
        <v>Steel</v>
      </c>
      <c r="C109" s="28" t="s">
        <v>363</v>
      </c>
      <c r="D109" s="8" t="str">
        <f>IFERROR(VLOOKUP(C109,'G2'!$A$2:$B$45,2,FALSE),"")</f>
        <v>Sirap</v>
      </c>
      <c r="E109" s="23" t="s">
        <v>364</v>
      </c>
      <c r="F109" s="8" t="str">
        <f>IFERROR(VLOOKUP(E109,'G3'!$A$2:$B$45,2,FALSE),"")</f>
        <v>6*6 Sirap</v>
      </c>
      <c r="G109" s="7" t="s">
        <v>40</v>
      </c>
      <c r="H109" s="8" t="str">
        <f>IFERROR(VLOOKUP(G109,'G4'!$A$2:$B$45,2,FALSE),"")</f>
        <v/>
      </c>
      <c r="I109" s="15" t="s">
        <v>26</v>
      </c>
      <c r="J109" s="8" t="str">
        <f>IFERROR(VLOOKUP(I109,'G5'!$A$2:$B$45,2,FALSE),"")</f>
        <v/>
      </c>
      <c r="K109" s="10" t="s">
        <v>27</v>
      </c>
      <c r="L109" s="11" t="str">
        <f>IFERROR(VLOOKUP(K109,'G6'!$A$2:$B$45,2,FALSE),"")</f>
        <v/>
      </c>
      <c r="M109" s="11" t="s">
        <v>41</v>
      </c>
      <c r="N109" s="8" t="str">
        <f>IFERROR(VLOOKUP(M109,SUPPLIERS!$A$2:$B$45,2,FALSE),"")</f>
        <v>Default</v>
      </c>
      <c r="O109" s="19" t="s">
        <v>357</v>
      </c>
      <c r="P109" s="13" t="str">
        <f>IFERROR(VLOOKUP(O109,UOM_GROUP!$A$2:$B$45,2,FALSE),"")</f>
        <v>Kambi</v>
      </c>
      <c r="Q109" s="11" t="str">
        <f t="array" ref="Q109">TEXTJOIN(",",TRUE,IF(UOM_MAPPING!A$2:A$16=O109,UOM_MAPPING!B$2:B$100,""))</f>
        <v>010,002</v>
      </c>
      <c r="R109" s="11" t="str">
        <f>IFERROR(__xludf.DUMMYFUNCTION("ArrayFormula(JOIN("", "", IFERROR(VLOOKUP(BASE(SPLIT(Q109,"",""),10,3),UOM!$A$2:$B$46,2,FALSE),"""")))"),"ROLL, KILO GRAM")</f>
        <v>ROLL, KILO GRAM</v>
      </c>
      <c r="S109" s="11" t="s">
        <v>365</v>
      </c>
      <c r="T109" s="11" t="s">
        <v>366</v>
      </c>
      <c r="U109" s="8" t="str">
        <f t="shared" si="1"/>
        <v>Steel Sirap 6*6 Sirap   </v>
      </c>
      <c r="V109" s="8" t="str">
        <f t="shared" si="2"/>
        <v>Steel &gt; Sirap &gt; 6*6 Sirap &gt; [ N/A ] &gt; [ N/A ] &gt; [ N/A ]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ht="12.75" customHeight="1">
      <c r="A110" s="22" t="s">
        <v>338</v>
      </c>
      <c r="B110" s="17" t="str">
        <f>IFERROR(VLOOKUP(A110,'G1'!$A$2:$B$45,2,FALSE),"")</f>
        <v>Steel</v>
      </c>
      <c r="C110" s="28" t="s">
        <v>363</v>
      </c>
      <c r="D110" s="8" t="str">
        <f>IFERROR(VLOOKUP(C110,'G2'!$A$2:$B$45,2,FALSE),"")</f>
        <v>Sirap</v>
      </c>
      <c r="E110" s="23" t="s">
        <v>367</v>
      </c>
      <c r="F110" s="8" t="str">
        <f>IFERROR(VLOOKUP(E110,'G3'!$A$2:$B$45,2,FALSE),"")</f>
        <v>6*9 Sirap</v>
      </c>
      <c r="G110" s="7" t="s">
        <v>40</v>
      </c>
      <c r="H110" s="8" t="str">
        <f>IFERROR(VLOOKUP(G110,'G4'!$A$2:$B$45,2,FALSE),"")</f>
        <v/>
      </c>
      <c r="I110" s="15" t="s">
        <v>26</v>
      </c>
      <c r="J110" s="8" t="str">
        <f>IFERROR(VLOOKUP(I110,'G5'!$A$2:$B$45,2,FALSE),"")</f>
        <v/>
      </c>
      <c r="K110" s="10" t="s">
        <v>27</v>
      </c>
      <c r="L110" s="11" t="str">
        <f>IFERROR(VLOOKUP(K110,'G6'!$A$2:$B$45,2,FALSE),"")</f>
        <v/>
      </c>
      <c r="M110" s="11" t="s">
        <v>41</v>
      </c>
      <c r="N110" s="8" t="str">
        <f>IFERROR(VLOOKUP(M110,SUPPLIERS!$A$2:$B$45,2,FALSE),"")</f>
        <v>Default</v>
      </c>
      <c r="O110" s="19" t="s">
        <v>357</v>
      </c>
      <c r="P110" s="13" t="str">
        <f>IFERROR(VLOOKUP(O110,UOM_GROUP!$A$2:$B$45,2,FALSE),"")</f>
        <v>Kambi</v>
      </c>
      <c r="Q110" s="11" t="str">
        <f t="array" ref="Q110">TEXTJOIN(",",TRUE,IF(UOM_MAPPING!A$2:A$16=O110,UOM_MAPPING!B$2:B$100,""))</f>
        <v>010,002</v>
      </c>
      <c r="R110" s="11" t="str">
        <f>IFERROR(__xludf.DUMMYFUNCTION("ArrayFormula(JOIN("", "", IFERROR(VLOOKUP(BASE(SPLIT(Q110,"",""),10,3),UOM!$A$2:$B$46,2,FALSE),"""")))"),"ROLL, KILO GRAM")</f>
        <v>ROLL, KILO GRAM</v>
      </c>
      <c r="S110" s="11" t="s">
        <v>368</v>
      </c>
      <c r="T110" s="11" t="s">
        <v>369</v>
      </c>
      <c r="U110" s="8" t="str">
        <f t="shared" si="1"/>
        <v>Steel Sirap 6*9 Sirap   </v>
      </c>
      <c r="V110" s="8" t="str">
        <f t="shared" si="2"/>
        <v>Steel &gt; Sirap &gt; 6*9 Sirap &gt; [ N/A ] &gt; [ N/A ] &gt; [ N/A ]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ht="12.75" customHeight="1">
      <c r="A111" s="22" t="s">
        <v>370</v>
      </c>
      <c r="B111" s="17" t="str">
        <f>IFERROR(VLOOKUP(A111,'G1'!$A$2:$B$45,2,FALSE),"")</f>
        <v>Electrical </v>
      </c>
      <c r="C111" s="28" t="s">
        <v>371</v>
      </c>
      <c r="D111" s="8" t="str">
        <f>IFERROR(VLOOKUP(C111,'G2'!$A$2:$B$45,2,FALSE),"")</f>
        <v>Lighting </v>
      </c>
      <c r="E111" s="23" t="s">
        <v>372</v>
      </c>
      <c r="F111" s="8" t="str">
        <f>IFERROR(VLOOKUP(E111,'G3'!$A$2:$B$45,2,FALSE),"")</f>
        <v>LED Bulb</v>
      </c>
      <c r="G111" s="23" t="s">
        <v>373</v>
      </c>
      <c r="H111" s="8" t="str">
        <f>IFERROR(VLOOKUP(G111,'G4'!$A$2:$B$45,2,FALSE),"")</f>
        <v>5W</v>
      </c>
      <c r="I111" s="22" t="s">
        <v>374</v>
      </c>
      <c r="J111" s="8" t="str">
        <f>IFERROR(VLOOKUP(I111,'G5'!$A$2:$B$45,2,FALSE),"")</f>
        <v>Kelani</v>
      </c>
      <c r="K111" s="23" t="s">
        <v>375</v>
      </c>
      <c r="L111" s="11" t="str">
        <f>IFERROR(VLOOKUP(K111,'G6'!$A$2:$B$45,2,FALSE),"")</f>
        <v>Pin Type</v>
      </c>
      <c r="M111" s="25" t="s">
        <v>376</v>
      </c>
      <c r="N111" s="8" t="str">
        <f>IFERROR(VLOOKUP(M111,SUPPLIERS!$A$2:$B$45,2,FALSE),"")</f>
        <v>Kelani Bulb</v>
      </c>
      <c r="O111" s="19" t="s">
        <v>42</v>
      </c>
      <c r="P111" s="13" t="str">
        <f>IFERROR(VLOOKUP(O111,UOM_GROUP!$A$2:$B$45,2,FALSE),"")</f>
        <v>Default</v>
      </c>
      <c r="Q111" s="11" t="str">
        <f t="array" ref="Q111">TEXTJOIN(",",TRUE,IF(UOM_MAPPING!A$2:A$16=O111,UOM_MAPPING!B$2:B$100,""))</f>
        <v>000</v>
      </c>
      <c r="R111" s="11" t="str">
        <f>IFERROR(__xludf.DUMMYFUNCTION("ArrayFormula(JOIN("", "", IFERROR(VLOOKUP(BASE(SPLIT(Q111,"",""),10,3),UOM!$A$2:$B$46,2,FALSE),"""")))"),"NUMBER")</f>
        <v>NUMBER</v>
      </c>
      <c r="S111" s="11" t="s">
        <v>377</v>
      </c>
      <c r="T111" s="11" t="s">
        <v>378</v>
      </c>
      <c r="U111" s="8" t="str">
        <f t="shared" si="1"/>
        <v>Electrical  Lighting  LED Bulb 5W Kelani Pin Type</v>
      </c>
      <c r="V111" s="8" t="str">
        <f t="shared" si="2"/>
        <v>Electrical  &gt; Lighting  &gt; LED Bulb &gt; 5W &gt; Kelani &gt; Pin Type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ht="12.75" customHeight="1">
      <c r="A112" s="22" t="s">
        <v>370</v>
      </c>
      <c r="B112" s="17" t="str">
        <f>IFERROR(VLOOKUP(A112,'G1'!$A$2:$B$45,2,FALSE),"")</f>
        <v>Electrical </v>
      </c>
      <c r="C112" s="28" t="s">
        <v>371</v>
      </c>
      <c r="D112" s="8" t="str">
        <f>IFERROR(VLOOKUP(C112,'G2'!$A$2:$B$45,2,FALSE),"")</f>
        <v>Lighting </v>
      </c>
      <c r="E112" s="23" t="s">
        <v>372</v>
      </c>
      <c r="F112" s="8" t="str">
        <f>IFERROR(VLOOKUP(E112,'G3'!$A$2:$B$45,2,FALSE),"")</f>
        <v>LED Bulb</v>
      </c>
      <c r="G112" s="23" t="s">
        <v>379</v>
      </c>
      <c r="H112" s="8" t="str">
        <f>IFERROR(VLOOKUP(G112,'G4'!$A$2:$B$45,2,FALSE),"")</f>
        <v>7W</v>
      </c>
      <c r="I112" s="22" t="s">
        <v>374</v>
      </c>
      <c r="J112" s="8" t="str">
        <f>IFERROR(VLOOKUP(I112,'G5'!$A$2:$B$45,2,FALSE),"")</f>
        <v>Kelani</v>
      </c>
      <c r="K112" s="23" t="s">
        <v>375</v>
      </c>
      <c r="L112" s="11" t="str">
        <f>IFERROR(VLOOKUP(K112,'G6'!$A$2:$B$45,2,FALSE),"")</f>
        <v>Pin Type</v>
      </c>
      <c r="M112" s="25" t="s">
        <v>376</v>
      </c>
      <c r="N112" s="8" t="str">
        <f>IFERROR(VLOOKUP(M112,SUPPLIERS!$A$2:$B$45,2,FALSE),"")</f>
        <v>Kelani Bulb</v>
      </c>
      <c r="O112" s="19" t="s">
        <v>42</v>
      </c>
      <c r="P112" s="13" t="str">
        <f>IFERROR(VLOOKUP(O112,UOM_GROUP!$A$2:$B$45,2,FALSE),"")</f>
        <v>Default</v>
      </c>
      <c r="Q112" s="11" t="str">
        <f t="array" ref="Q112">TEXTJOIN(",",TRUE,IF(UOM_MAPPING!A$2:A$16=O112,UOM_MAPPING!B$2:B$100,""))</f>
        <v>000</v>
      </c>
      <c r="R112" s="11" t="str">
        <f>IFERROR(__xludf.DUMMYFUNCTION("ArrayFormula(JOIN("", "", IFERROR(VLOOKUP(BASE(SPLIT(Q112,"",""),10,3),UOM!$A$2:$B$46,2,FALSE),"""")))"),"NUMBER")</f>
        <v>NUMBER</v>
      </c>
      <c r="S112" s="11" t="s">
        <v>380</v>
      </c>
      <c r="T112" s="11" t="s">
        <v>381</v>
      </c>
      <c r="U112" s="8" t="str">
        <f t="shared" si="1"/>
        <v>Electrical  Lighting  LED Bulb 7W Kelani Pin Type</v>
      </c>
      <c r="V112" s="8" t="str">
        <f t="shared" si="2"/>
        <v>Electrical  &gt; Lighting  &gt; LED Bulb &gt; 7W &gt; Kelani &gt; Pin Type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ht="12.75" customHeight="1">
      <c r="A113" s="22" t="s">
        <v>370</v>
      </c>
      <c r="B113" s="17" t="str">
        <f>IFERROR(VLOOKUP(A113,'G1'!$A$2:$B$45,2,FALSE),"")</f>
        <v>Electrical </v>
      </c>
      <c r="C113" s="28" t="s">
        <v>371</v>
      </c>
      <c r="D113" s="8" t="str">
        <f>IFERROR(VLOOKUP(C113,'G2'!$A$2:$B$45,2,FALSE),"")</f>
        <v>Lighting </v>
      </c>
      <c r="E113" s="23" t="s">
        <v>372</v>
      </c>
      <c r="F113" s="8" t="str">
        <f>IFERROR(VLOOKUP(E113,'G3'!$A$2:$B$45,2,FALSE),"")</f>
        <v>LED Bulb</v>
      </c>
      <c r="G113" s="23" t="s">
        <v>382</v>
      </c>
      <c r="H113" s="8" t="str">
        <f>IFERROR(VLOOKUP(G113,'G4'!$A$2:$B$45,2,FALSE),"")</f>
        <v>9W</v>
      </c>
      <c r="I113" s="22" t="s">
        <v>374</v>
      </c>
      <c r="J113" s="8" t="str">
        <f>IFERROR(VLOOKUP(I113,'G5'!$A$2:$B$45,2,FALSE),"")</f>
        <v>Kelani</v>
      </c>
      <c r="K113" s="23" t="s">
        <v>375</v>
      </c>
      <c r="L113" s="11" t="str">
        <f>IFERROR(VLOOKUP(K113,'G6'!$A$2:$B$45,2,FALSE),"")</f>
        <v>Pin Type</v>
      </c>
      <c r="M113" s="25" t="s">
        <v>376</v>
      </c>
      <c r="N113" s="8" t="str">
        <f>IFERROR(VLOOKUP(M113,SUPPLIERS!$A$2:$B$45,2,FALSE),"")</f>
        <v>Kelani Bulb</v>
      </c>
      <c r="O113" s="19" t="s">
        <v>42</v>
      </c>
      <c r="P113" s="13" t="str">
        <f>IFERROR(VLOOKUP(O113,UOM_GROUP!$A$2:$B$45,2,FALSE),"")</f>
        <v>Default</v>
      </c>
      <c r="Q113" s="11" t="str">
        <f t="array" ref="Q113">TEXTJOIN(",",TRUE,IF(UOM_MAPPING!A$2:A$16=O113,UOM_MAPPING!B$2:B$100,""))</f>
        <v>000</v>
      </c>
      <c r="R113" s="11" t="str">
        <f>IFERROR(__xludf.DUMMYFUNCTION("ArrayFormula(JOIN("", "", IFERROR(VLOOKUP(BASE(SPLIT(Q113,"",""),10,3),UOM!$A$2:$B$46,2,FALSE),"""")))"),"NUMBER")</f>
        <v>NUMBER</v>
      </c>
      <c r="S113" s="11" t="s">
        <v>383</v>
      </c>
      <c r="T113" s="11" t="s">
        <v>384</v>
      </c>
      <c r="U113" s="8" t="str">
        <f t="shared" si="1"/>
        <v>Electrical  Lighting  LED Bulb 9W Kelani Pin Type</v>
      </c>
      <c r="V113" s="8" t="str">
        <f t="shared" si="2"/>
        <v>Electrical  &gt; Lighting  &gt; LED Bulb &gt; 9W &gt; Kelani &gt; Pin Type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ht="12.75" customHeight="1">
      <c r="A114" s="22" t="s">
        <v>370</v>
      </c>
      <c r="B114" s="17" t="str">
        <f>IFERROR(VLOOKUP(A114,'G1'!$A$2:$B$45,2,FALSE),"")</f>
        <v>Electrical </v>
      </c>
      <c r="C114" s="28" t="s">
        <v>371</v>
      </c>
      <c r="D114" s="8" t="str">
        <f>IFERROR(VLOOKUP(C114,'G2'!$A$2:$B$45,2,FALSE),"")</f>
        <v>Lighting </v>
      </c>
      <c r="E114" s="23" t="s">
        <v>372</v>
      </c>
      <c r="F114" s="8" t="str">
        <f>IFERROR(VLOOKUP(E114,'G3'!$A$2:$B$45,2,FALSE),"")</f>
        <v>LED Bulb</v>
      </c>
      <c r="G114" s="23" t="s">
        <v>385</v>
      </c>
      <c r="H114" s="8" t="str">
        <f>IFERROR(VLOOKUP(G114,'G4'!$A$2:$B$45,2,FALSE),"")</f>
        <v>12W</v>
      </c>
      <c r="I114" s="22" t="s">
        <v>374</v>
      </c>
      <c r="J114" s="8" t="str">
        <f>IFERROR(VLOOKUP(I114,'G5'!$A$2:$B$45,2,FALSE),"")</f>
        <v>Kelani</v>
      </c>
      <c r="K114" s="23" t="s">
        <v>375</v>
      </c>
      <c r="L114" s="11" t="str">
        <f>IFERROR(VLOOKUP(K114,'G6'!$A$2:$B$45,2,FALSE),"")</f>
        <v>Pin Type</v>
      </c>
      <c r="M114" s="25" t="s">
        <v>376</v>
      </c>
      <c r="N114" s="8" t="str">
        <f>IFERROR(VLOOKUP(M114,SUPPLIERS!$A$2:$B$45,2,FALSE),"")</f>
        <v>Kelani Bulb</v>
      </c>
      <c r="O114" s="19" t="s">
        <v>42</v>
      </c>
      <c r="P114" s="13" t="str">
        <f>IFERROR(VLOOKUP(O114,UOM_GROUP!$A$2:$B$45,2,FALSE),"")</f>
        <v>Default</v>
      </c>
      <c r="Q114" s="11" t="str">
        <f t="array" ref="Q114">TEXTJOIN(",",TRUE,IF(UOM_MAPPING!A$2:A$16=O114,UOM_MAPPING!B$2:B$100,""))</f>
        <v>000</v>
      </c>
      <c r="R114" s="11" t="str">
        <f>IFERROR(__xludf.DUMMYFUNCTION("ArrayFormula(JOIN("", "", IFERROR(VLOOKUP(BASE(SPLIT(Q114,"",""),10,3),UOM!$A$2:$B$46,2,FALSE),"""")))"),"NUMBER")</f>
        <v>NUMBER</v>
      </c>
      <c r="S114" s="11" t="s">
        <v>386</v>
      </c>
      <c r="T114" s="11" t="s">
        <v>387</v>
      </c>
      <c r="U114" s="8" t="str">
        <f t="shared" si="1"/>
        <v>Electrical  Lighting  LED Bulb 12W Kelani Pin Type</v>
      </c>
      <c r="V114" s="8" t="str">
        <f t="shared" si="2"/>
        <v>Electrical  &gt; Lighting  &gt; LED Bulb &gt; 12W &gt; Kelani &gt; Pin Type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ht="12.75" customHeight="1">
      <c r="A115" s="22" t="s">
        <v>370</v>
      </c>
      <c r="B115" s="17" t="str">
        <f>IFERROR(VLOOKUP(A115,'G1'!$A$2:$B$45,2,FALSE),"")</f>
        <v>Electrical </v>
      </c>
      <c r="C115" s="28" t="s">
        <v>371</v>
      </c>
      <c r="D115" s="8" t="str">
        <f>IFERROR(VLOOKUP(C115,'G2'!$A$2:$B$45,2,FALSE),"")</f>
        <v>Lighting </v>
      </c>
      <c r="E115" s="23" t="s">
        <v>372</v>
      </c>
      <c r="F115" s="8" t="str">
        <f>IFERROR(VLOOKUP(E115,'G3'!$A$2:$B$45,2,FALSE),"")</f>
        <v>LED Bulb</v>
      </c>
      <c r="G115" s="23" t="s">
        <v>388</v>
      </c>
      <c r="H115" s="8" t="str">
        <f>IFERROR(VLOOKUP(G115,'G4'!$A$2:$B$45,2,FALSE),"")</f>
        <v>15W</v>
      </c>
      <c r="I115" s="22" t="s">
        <v>374</v>
      </c>
      <c r="J115" s="8" t="str">
        <f>IFERROR(VLOOKUP(I115,'G5'!$A$2:$B$45,2,FALSE),"")</f>
        <v>Kelani</v>
      </c>
      <c r="K115" s="23" t="s">
        <v>375</v>
      </c>
      <c r="L115" s="11" t="str">
        <f>IFERROR(VLOOKUP(K115,'G6'!$A$2:$B$45,2,FALSE),"")</f>
        <v>Pin Type</v>
      </c>
      <c r="M115" s="25" t="s">
        <v>376</v>
      </c>
      <c r="N115" s="8" t="str">
        <f>IFERROR(VLOOKUP(M115,SUPPLIERS!$A$2:$B$45,2,FALSE),"")</f>
        <v>Kelani Bulb</v>
      </c>
      <c r="O115" s="19" t="s">
        <v>42</v>
      </c>
      <c r="P115" s="13" t="str">
        <f>IFERROR(VLOOKUP(O115,UOM_GROUP!$A$2:$B$45,2,FALSE),"")</f>
        <v>Default</v>
      </c>
      <c r="Q115" s="11" t="str">
        <f t="array" ref="Q115">TEXTJOIN(",",TRUE,IF(UOM_MAPPING!A$2:A$16=O115,UOM_MAPPING!B$2:B$100,""))</f>
        <v>000</v>
      </c>
      <c r="R115" s="11" t="str">
        <f>IFERROR(__xludf.DUMMYFUNCTION("ArrayFormula(JOIN("", "", IFERROR(VLOOKUP(BASE(SPLIT(Q115,"",""),10,3),UOM!$A$2:$B$46,2,FALSE),"""")))"),"NUMBER")</f>
        <v>NUMBER</v>
      </c>
      <c r="S115" s="11" t="s">
        <v>389</v>
      </c>
      <c r="T115" s="11" t="s">
        <v>390</v>
      </c>
      <c r="U115" s="8" t="str">
        <f t="shared" si="1"/>
        <v>Electrical  Lighting  LED Bulb 15W Kelani Pin Type</v>
      </c>
      <c r="V115" s="8" t="str">
        <f t="shared" si="2"/>
        <v>Electrical  &gt; Lighting  &gt; LED Bulb &gt; 15W &gt; Kelani &gt; Pin Type</v>
      </c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ht="12.75" customHeight="1">
      <c r="A116" s="22" t="s">
        <v>370</v>
      </c>
      <c r="B116" s="17" t="str">
        <f>IFERROR(VLOOKUP(A116,'G1'!$A$2:$B$45,2,FALSE),"")</f>
        <v>Electrical </v>
      </c>
      <c r="C116" s="28" t="s">
        <v>371</v>
      </c>
      <c r="D116" s="8" t="str">
        <f>IFERROR(VLOOKUP(C116,'G2'!$A$2:$B$45,2,FALSE),"")</f>
        <v>Lighting </v>
      </c>
      <c r="E116" s="23" t="s">
        <v>372</v>
      </c>
      <c r="F116" s="8" t="str">
        <f>IFERROR(VLOOKUP(E116,'G3'!$A$2:$B$45,2,FALSE),"")</f>
        <v>LED Bulb</v>
      </c>
      <c r="G116" s="23" t="s">
        <v>391</v>
      </c>
      <c r="H116" s="8" t="str">
        <f>IFERROR(VLOOKUP(G116,'G4'!$A$2:$B$45,2,FALSE),"")</f>
        <v>18W</v>
      </c>
      <c r="I116" s="22" t="s">
        <v>374</v>
      </c>
      <c r="J116" s="8" t="str">
        <f>IFERROR(VLOOKUP(I116,'G5'!$A$2:$B$45,2,FALSE),"")</f>
        <v>Kelani</v>
      </c>
      <c r="K116" s="23" t="s">
        <v>375</v>
      </c>
      <c r="L116" s="11" t="str">
        <f>IFERROR(VLOOKUP(K116,'G6'!$A$2:$B$45,2,FALSE),"")</f>
        <v>Pin Type</v>
      </c>
      <c r="M116" s="25" t="s">
        <v>376</v>
      </c>
      <c r="N116" s="8" t="str">
        <f>IFERROR(VLOOKUP(M116,SUPPLIERS!$A$2:$B$45,2,FALSE),"")</f>
        <v>Kelani Bulb</v>
      </c>
      <c r="O116" s="19" t="s">
        <v>42</v>
      </c>
      <c r="P116" s="13" t="str">
        <f>IFERROR(VLOOKUP(O116,UOM_GROUP!$A$2:$B$45,2,FALSE),"")</f>
        <v>Default</v>
      </c>
      <c r="Q116" s="11" t="str">
        <f t="array" ref="Q116">TEXTJOIN(",",TRUE,IF(UOM_MAPPING!A$2:A$16=O116,UOM_MAPPING!B$2:B$100,""))</f>
        <v>000</v>
      </c>
      <c r="R116" s="11" t="str">
        <f>IFERROR(__xludf.DUMMYFUNCTION("ArrayFormula(JOIN("", "", IFERROR(VLOOKUP(BASE(SPLIT(Q116,"",""),10,3),UOM!$A$2:$B$46,2,FALSE),"""")))"),"NUMBER")</f>
        <v>NUMBER</v>
      </c>
      <c r="S116" s="11" t="s">
        <v>392</v>
      </c>
      <c r="T116" s="11" t="s">
        <v>393</v>
      </c>
      <c r="U116" s="8" t="str">
        <f t="shared" si="1"/>
        <v>Electrical  Lighting  LED Bulb 18W Kelani Pin Type</v>
      </c>
      <c r="V116" s="8" t="str">
        <f t="shared" si="2"/>
        <v>Electrical  &gt; Lighting  &gt; LED Bulb &gt; 18W &gt; Kelani &gt; Pin Type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ht="12.75" customHeight="1">
      <c r="A117" s="22" t="s">
        <v>370</v>
      </c>
      <c r="B117" s="17" t="str">
        <f>IFERROR(VLOOKUP(A117,'G1'!$A$2:$B$45,2,FALSE),"")</f>
        <v>Electrical </v>
      </c>
      <c r="C117" s="28" t="s">
        <v>371</v>
      </c>
      <c r="D117" s="8" t="str">
        <f>IFERROR(VLOOKUP(C117,'G2'!$A$2:$B$45,2,FALSE),"")</f>
        <v>Lighting </v>
      </c>
      <c r="E117" s="23" t="s">
        <v>394</v>
      </c>
      <c r="F117" s="8" t="str">
        <f>IFERROR(VLOOKUP(E117,'G3'!$A$2:$B$45,2,FALSE),"")</f>
        <v>LED Ceviling Lights </v>
      </c>
      <c r="G117" s="23" t="s">
        <v>385</v>
      </c>
      <c r="H117" s="8" t="str">
        <f>IFERROR(VLOOKUP(G117,'G4'!$A$2:$B$45,2,FALSE),"")</f>
        <v>12W</v>
      </c>
      <c r="I117" s="22" t="s">
        <v>374</v>
      </c>
      <c r="J117" s="8" t="str">
        <f>IFERROR(VLOOKUP(I117,'G5'!$A$2:$B$45,2,FALSE),"")</f>
        <v>Kelani</v>
      </c>
      <c r="K117" s="23" t="s">
        <v>395</v>
      </c>
      <c r="L117" s="11" t="str">
        <f>IFERROR(VLOOKUP(K117,'G6'!$A$2:$B$45,2,FALSE),"")</f>
        <v>Sunk</v>
      </c>
      <c r="M117" s="25" t="s">
        <v>376</v>
      </c>
      <c r="N117" s="8" t="str">
        <f>IFERROR(VLOOKUP(M117,SUPPLIERS!$A$2:$B$45,2,FALSE),"")</f>
        <v>Kelani Bulb</v>
      </c>
      <c r="O117" s="19" t="s">
        <v>42</v>
      </c>
      <c r="P117" s="13" t="str">
        <f>IFERROR(VLOOKUP(O117,UOM_GROUP!$A$2:$B$45,2,FALSE),"")</f>
        <v>Default</v>
      </c>
      <c r="Q117" s="11" t="str">
        <f t="array" ref="Q117">TEXTJOIN(",",TRUE,IF(UOM_MAPPING!A$2:A$16=O117,UOM_MAPPING!B$2:B$100,""))</f>
        <v>000</v>
      </c>
      <c r="R117" s="11" t="str">
        <f>IFERROR(__xludf.DUMMYFUNCTION("ArrayFormula(JOIN("", "", IFERROR(VLOOKUP(BASE(SPLIT(Q117,"",""),10,3),UOM!$A$2:$B$46,2,FALSE),"""")))"),"NUMBER")</f>
        <v>NUMBER</v>
      </c>
      <c r="S117" s="11" t="s">
        <v>396</v>
      </c>
      <c r="T117" s="11" t="s">
        <v>397</v>
      </c>
      <c r="U117" s="8" t="str">
        <f t="shared" si="1"/>
        <v>Electrical  Lighting  LED Ceviling Lights  12W Kelani Sunk</v>
      </c>
      <c r="V117" s="8" t="str">
        <f t="shared" si="2"/>
        <v>Electrical  &gt; Lighting  &gt; LED Ceviling Lights  &gt; 12W &gt; Kelani &gt; Sunk</v>
      </c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ht="12.75" customHeight="1">
      <c r="A118" s="22" t="s">
        <v>370</v>
      </c>
      <c r="B118" s="17" t="str">
        <f>IFERROR(VLOOKUP(A118,'G1'!$A$2:$B$45,2,FALSE),"")</f>
        <v>Electrical </v>
      </c>
      <c r="C118" s="28" t="s">
        <v>371</v>
      </c>
      <c r="D118" s="8" t="str">
        <f>IFERROR(VLOOKUP(C118,'G2'!$A$2:$B$45,2,FALSE),"")</f>
        <v>Lighting </v>
      </c>
      <c r="E118" s="23" t="s">
        <v>394</v>
      </c>
      <c r="F118" s="8" t="str">
        <f>IFERROR(VLOOKUP(E118,'G3'!$A$2:$B$45,2,FALSE),"")</f>
        <v>LED Ceviling Lights </v>
      </c>
      <c r="G118" s="23" t="s">
        <v>391</v>
      </c>
      <c r="H118" s="8" t="str">
        <f>IFERROR(VLOOKUP(G118,'G4'!$A$2:$B$45,2,FALSE),"")</f>
        <v>18W</v>
      </c>
      <c r="I118" s="22" t="s">
        <v>374</v>
      </c>
      <c r="J118" s="8" t="str">
        <f>IFERROR(VLOOKUP(I118,'G5'!$A$2:$B$45,2,FALSE),"")</f>
        <v>Kelani</v>
      </c>
      <c r="K118" s="23" t="s">
        <v>395</v>
      </c>
      <c r="L118" s="11" t="str">
        <f>IFERROR(VLOOKUP(K118,'G6'!$A$2:$B$45,2,FALSE),"")</f>
        <v>Sunk</v>
      </c>
      <c r="M118" s="25" t="s">
        <v>376</v>
      </c>
      <c r="N118" s="8" t="str">
        <f>IFERROR(VLOOKUP(M118,SUPPLIERS!$A$2:$B$45,2,FALSE),"")</f>
        <v>Kelani Bulb</v>
      </c>
      <c r="O118" s="19" t="s">
        <v>42</v>
      </c>
      <c r="P118" s="13" t="str">
        <f>IFERROR(VLOOKUP(O118,UOM_GROUP!$A$2:$B$45,2,FALSE),"")</f>
        <v>Default</v>
      </c>
      <c r="Q118" s="11" t="str">
        <f t="array" ref="Q118">TEXTJOIN(",",TRUE,IF(UOM_MAPPING!A$2:A$16=O118,UOM_MAPPING!B$2:B$100,""))</f>
        <v>000</v>
      </c>
      <c r="R118" s="11" t="str">
        <f>IFERROR(__xludf.DUMMYFUNCTION("ArrayFormula(JOIN("", "", IFERROR(VLOOKUP(BASE(SPLIT(Q118,"",""),10,3),UOM!$A$2:$B$46,2,FALSE),"""")))"),"NUMBER")</f>
        <v>NUMBER</v>
      </c>
      <c r="S118" s="11" t="s">
        <v>398</v>
      </c>
      <c r="T118" s="11" t="s">
        <v>399</v>
      </c>
      <c r="U118" s="8" t="str">
        <f t="shared" si="1"/>
        <v>Electrical  Lighting  LED Ceviling Lights  18W Kelani Sunk</v>
      </c>
      <c r="V118" s="8" t="str">
        <f t="shared" si="2"/>
        <v>Electrical  &gt; Lighting  &gt; LED Ceviling Lights  &gt; 18W &gt; Kelani &gt; Sunk</v>
      </c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ht="12.75" customHeight="1">
      <c r="A119" s="22" t="s">
        <v>370</v>
      </c>
      <c r="B119" s="17" t="str">
        <f>IFERROR(VLOOKUP(A119,'G1'!$A$2:$B$45,2,FALSE),"")</f>
        <v>Electrical </v>
      </c>
      <c r="C119" s="28" t="s">
        <v>371</v>
      </c>
      <c r="D119" s="8" t="str">
        <f>IFERROR(VLOOKUP(C119,'G2'!$A$2:$B$45,2,FALSE),"")</f>
        <v>Lighting </v>
      </c>
      <c r="E119" s="23" t="s">
        <v>394</v>
      </c>
      <c r="F119" s="8" t="str">
        <f>IFERROR(VLOOKUP(E119,'G3'!$A$2:$B$45,2,FALSE),"")</f>
        <v>LED Ceviling Lights </v>
      </c>
      <c r="G119" s="23" t="s">
        <v>385</v>
      </c>
      <c r="H119" s="8" t="str">
        <f>IFERROR(VLOOKUP(G119,'G4'!$A$2:$B$45,2,FALSE),"")</f>
        <v>12W</v>
      </c>
      <c r="I119" s="22" t="s">
        <v>374</v>
      </c>
      <c r="J119" s="8" t="str">
        <f>IFERROR(VLOOKUP(I119,'G5'!$A$2:$B$45,2,FALSE),"")</f>
        <v>Kelani</v>
      </c>
      <c r="K119" s="23" t="s">
        <v>400</v>
      </c>
      <c r="L119" s="11" t="str">
        <f>IFERROR(VLOOKUP(K119,'G6'!$A$2:$B$45,2,FALSE),"")</f>
        <v>Surface</v>
      </c>
      <c r="M119" s="25" t="s">
        <v>376</v>
      </c>
      <c r="N119" s="8" t="str">
        <f>IFERROR(VLOOKUP(M119,SUPPLIERS!$A$2:$B$45,2,FALSE),"")</f>
        <v>Kelani Bulb</v>
      </c>
      <c r="O119" s="19" t="s">
        <v>42</v>
      </c>
      <c r="P119" s="13" t="str">
        <f>IFERROR(VLOOKUP(O119,UOM_GROUP!$A$2:$B$45,2,FALSE),"")</f>
        <v>Default</v>
      </c>
      <c r="Q119" s="11" t="str">
        <f t="array" ref="Q119">TEXTJOIN(",",TRUE,IF(UOM_MAPPING!A$2:A$16=O119,UOM_MAPPING!B$2:B$100,""))</f>
        <v>000</v>
      </c>
      <c r="R119" s="11" t="str">
        <f>IFERROR(__xludf.DUMMYFUNCTION("ArrayFormula(JOIN("", "", IFERROR(VLOOKUP(BASE(SPLIT(Q119,"",""),10,3),UOM!$A$2:$B$46,2,FALSE),"""")))"),"NUMBER")</f>
        <v>NUMBER</v>
      </c>
      <c r="S119" s="11" t="s">
        <v>401</v>
      </c>
      <c r="T119" s="20" t="s">
        <v>402</v>
      </c>
      <c r="U119" s="8" t="str">
        <f t="shared" si="1"/>
        <v>Electrical  Lighting  LED Ceviling Lights  12W Kelani Surface</v>
      </c>
      <c r="V119" s="8" t="str">
        <f t="shared" si="2"/>
        <v>Electrical  &gt; Lighting  &gt; LED Ceviling Lights  &gt; 12W &gt; Kelani &gt; Surface</v>
      </c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ht="12.75" customHeight="1">
      <c r="A120" s="22" t="s">
        <v>370</v>
      </c>
      <c r="B120" s="17" t="str">
        <f>IFERROR(VLOOKUP(A120,'G1'!$A$2:$B$45,2,FALSE),"")</f>
        <v>Electrical </v>
      </c>
      <c r="C120" s="28" t="s">
        <v>371</v>
      </c>
      <c r="D120" s="8" t="str">
        <f>IFERROR(VLOOKUP(C120,'G2'!$A$2:$B$45,2,FALSE),"")</f>
        <v>Lighting </v>
      </c>
      <c r="E120" s="23" t="s">
        <v>394</v>
      </c>
      <c r="F120" s="8" t="str">
        <f>IFERROR(VLOOKUP(E120,'G3'!$A$2:$B$45,2,FALSE),"")</f>
        <v>LED Ceviling Lights </v>
      </c>
      <c r="G120" s="23" t="s">
        <v>391</v>
      </c>
      <c r="H120" s="8" t="str">
        <f>IFERROR(VLOOKUP(G120,'G4'!$A$2:$B$45,2,FALSE),"")</f>
        <v>18W</v>
      </c>
      <c r="I120" s="22" t="s">
        <v>374</v>
      </c>
      <c r="J120" s="8" t="str">
        <f>IFERROR(VLOOKUP(I120,'G5'!$A$2:$B$45,2,FALSE),"")</f>
        <v>Kelani</v>
      </c>
      <c r="K120" s="23" t="s">
        <v>400</v>
      </c>
      <c r="L120" s="11" t="str">
        <f>IFERROR(VLOOKUP(K120,'G6'!$A$2:$B$45,2,FALSE),"")</f>
        <v>Surface</v>
      </c>
      <c r="M120" s="25" t="s">
        <v>376</v>
      </c>
      <c r="N120" s="8" t="str">
        <f>IFERROR(VLOOKUP(M120,SUPPLIERS!$A$2:$B$45,2,FALSE),"")</f>
        <v>Kelani Bulb</v>
      </c>
      <c r="O120" s="19" t="s">
        <v>42</v>
      </c>
      <c r="P120" s="13" t="str">
        <f>IFERROR(VLOOKUP(O120,UOM_GROUP!$A$2:$B$45,2,FALSE),"")</f>
        <v>Default</v>
      </c>
      <c r="Q120" s="11" t="str">
        <f t="array" ref="Q120">TEXTJOIN(",",TRUE,IF(UOM_MAPPING!A$2:A$16=O120,UOM_MAPPING!B$2:B$100,""))</f>
        <v>000</v>
      </c>
      <c r="R120" s="11" t="str">
        <f>IFERROR(__xludf.DUMMYFUNCTION("ArrayFormula(JOIN("", "", IFERROR(VLOOKUP(BASE(SPLIT(Q120,"",""),10,3),UOM!$A$2:$B$46,2,FALSE),"""")))"),"NUMBER")</f>
        <v>NUMBER</v>
      </c>
      <c r="S120" s="11" t="s">
        <v>403</v>
      </c>
      <c r="T120" s="11" t="s">
        <v>404</v>
      </c>
      <c r="U120" s="8" t="str">
        <f t="shared" si="1"/>
        <v>Electrical  Lighting  LED Ceviling Lights  18W Kelani Surface</v>
      </c>
      <c r="V120" s="8" t="str">
        <f t="shared" si="2"/>
        <v>Electrical  &gt; Lighting  &gt; LED Ceviling Lights  &gt; 18W &gt; Kelani &gt; Surface</v>
      </c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ht="12.75" customHeight="1">
      <c r="A121" s="22" t="s">
        <v>370</v>
      </c>
      <c r="B121" s="17" t="str">
        <f>IFERROR(VLOOKUP(A121,'G1'!$A$2:$B$45,2,FALSE),"")</f>
        <v>Electrical </v>
      </c>
      <c r="C121" s="28" t="s">
        <v>371</v>
      </c>
      <c r="D121" s="8" t="str">
        <f>IFERROR(VLOOKUP(C121,'G2'!$A$2:$B$45,2,FALSE),"")</f>
        <v>Lighting </v>
      </c>
      <c r="E121" s="23" t="s">
        <v>405</v>
      </c>
      <c r="F121" s="8" t="str">
        <f>IFERROR(VLOOKUP(E121,'G3'!$A$2:$B$45,2,FALSE),"")</f>
        <v>LED Tube Lights</v>
      </c>
      <c r="G121" s="7" t="s">
        <v>40</v>
      </c>
      <c r="H121" s="8" t="str">
        <f>IFERROR(VLOOKUP(G121,'G4'!$A$2:$B$45,2,FALSE),"")</f>
        <v/>
      </c>
      <c r="I121" s="22" t="s">
        <v>374</v>
      </c>
      <c r="J121" s="8" t="str">
        <f>IFERROR(VLOOKUP(I121,'G5'!$A$2:$B$45,2,FALSE),"")</f>
        <v>Kelani</v>
      </c>
      <c r="K121" s="10" t="s">
        <v>27</v>
      </c>
      <c r="L121" s="11" t="str">
        <f>IFERROR(VLOOKUP(K121,'G6'!$A$2:$B$45,2,FALSE),"")</f>
        <v/>
      </c>
      <c r="M121" s="25" t="s">
        <v>376</v>
      </c>
      <c r="N121" s="8" t="str">
        <f>IFERROR(VLOOKUP(M121,SUPPLIERS!$A$2:$B$45,2,FALSE),"")</f>
        <v>Kelani Bulb</v>
      </c>
      <c r="O121" s="19" t="s">
        <v>42</v>
      </c>
      <c r="P121" s="13" t="str">
        <f>IFERROR(VLOOKUP(O121,UOM_GROUP!$A$2:$B$45,2,FALSE),"")</f>
        <v>Default</v>
      </c>
      <c r="Q121" s="11" t="str">
        <f t="array" ref="Q121">TEXTJOIN(",",TRUE,IF(UOM_MAPPING!A$2:A$16=O121,UOM_MAPPING!B$2:B$100,""))</f>
        <v>000</v>
      </c>
      <c r="R121" s="11" t="str">
        <f>IFERROR(__xludf.DUMMYFUNCTION("ArrayFormula(JOIN("", "", IFERROR(VLOOKUP(BASE(SPLIT(Q121,"",""),10,3),UOM!$A$2:$B$46,2,FALSE),"""")))"),"NUMBER")</f>
        <v>NUMBER</v>
      </c>
      <c r="S121" s="11" t="s">
        <v>406</v>
      </c>
      <c r="T121" s="11" t="s">
        <v>407</v>
      </c>
      <c r="U121" s="8" t="str">
        <f t="shared" si="1"/>
        <v>Electrical  Lighting  LED Tube Lights  Kelani </v>
      </c>
      <c r="V121" s="8" t="str">
        <f t="shared" si="2"/>
        <v>Electrical  &gt; Lighting  &gt; LED Tube Lights &gt; [ N/A ] &gt; Kelani &gt; [ N/A ]</v>
      </c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ht="12.75" customHeight="1">
      <c r="A122" s="22" t="s">
        <v>370</v>
      </c>
      <c r="B122" s="17" t="str">
        <f>IFERROR(VLOOKUP(A122,'G1'!$A$2:$B$45,2,FALSE),"")</f>
        <v>Electrical </v>
      </c>
      <c r="C122" s="28" t="s">
        <v>371</v>
      </c>
      <c r="D122" s="8" t="str">
        <f>IFERROR(VLOOKUP(C122,'G2'!$A$2:$B$45,2,FALSE),"")</f>
        <v>Lighting </v>
      </c>
      <c r="E122" s="23" t="s">
        <v>408</v>
      </c>
      <c r="F122" s="8" t="str">
        <f>IFERROR(VLOOKUP(E122,'G3'!$A$2:$B$45,2,FALSE),"")</f>
        <v>Non LED</v>
      </c>
      <c r="G122" s="23" t="s">
        <v>409</v>
      </c>
      <c r="H122" s="8" t="str">
        <f>IFERROR(VLOOKUP(G122,'G4'!$A$2:$B$45,2,FALSE),"")</f>
        <v>60W</v>
      </c>
      <c r="I122" s="22" t="s">
        <v>374</v>
      </c>
      <c r="J122" s="8" t="str">
        <f>IFERROR(VLOOKUP(I122,'G5'!$A$2:$B$45,2,FALSE),"")</f>
        <v>Kelani</v>
      </c>
      <c r="K122" s="10" t="s">
        <v>27</v>
      </c>
      <c r="L122" s="11" t="str">
        <f>IFERROR(VLOOKUP(K122,'G6'!$A$2:$B$45,2,FALSE),"")</f>
        <v/>
      </c>
      <c r="M122" s="25" t="s">
        <v>376</v>
      </c>
      <c r="N122" s="8" t="str">
        <f>IFERROR(VLOOKUP(M122,SUPPLIERS!$A$2:$B$45,2,FALSE),"")</f>
        <v>Kelani Bulb</v>
      </c>
      <c r="O122" s="19" t="s">
        <v>42</v>
      </c>
      <c r="P122" s="13" t="str">
        <f>IFERROR(VLOOKUP(O122,UOM_GROUP!$A$2:$B$45,2,FALSE),"")</f>
        <v>Default</v>
      </c>
      <c r="Q122" s="11" t="str">
        <f t="array" ref="Q122">TEXTJOIN(",",TRUE,IF(UOM_MAPPING!A$2:A$16=O122,UOM_MAPPING!B$2:B$100,""))</f>
        <v>000</v>
      </c>
      <c r="R122" s="11" t="str">
        <f>IFERROR(__xludf.DUMMYFUNCTION("ArrayFormula(JOIN("", "", IFERROR(VLOOKUP(BASE(SPLIT(Q122,"",""),10,3),UOM!$A$2:$B$46,2,FALSE),"""")))"),"NUMBER")</f>
        <v>NUMBER</v>
      </c>
      <c r="S122" s="11" t="s">
        <v>410</v>
      </c>
      <c r="T122" s="11" t="s">
        <v>411</v>
      </c>
      <c r="U122" s="8" t="str">
        <f t="shared" si="1"/>
        <v>Electrical  Lighting  Non LED 60W Kelani </v>
      </c>
      <c r="V122" s="8" t="str">
        <f t="shared" si="2"/>
        <v>Electrical  &gt; Lighting  &gt; Non LED &gt; 60W &gt; Kelani &gt; [ N/A ]</v>
      </c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ht="12.75" customHeight="1">
      <c r="A123" s="22" t="s">
        <v>370</v>
      </c>
      <c r="B123" s="17" t="str">
        <f>IFERROR(VLOOKUP(A123,'G1'!$A$2:$B$45,2,FALSE),"")</f>
        <v>Electrical </v>
      </c>
      <c r="C123" s="28" t="s">
        <v>371</v>
      </c>
      <c r="D123" s="8" t="str">
        <f>IFERROR(VLOOKUP(C123,'G2'!$A$2:$B$45,2,FALSE),"")</f>
        <v>Lighting </v>
      </c>
      <c r="E123" s="23" t="s">
        <v>408</v>
      </c>
      <c r="F123" s="8" t="str">
        <f>IFERROR(VLOOKUP(E123,'G3'!$A$2:$B$45,2,FALSE),"")</f>
        <v>Non LED</v>
      </c>
      <c r="G123" s="23" t="s">
        <v>412</v>
      </c>
      <c r="H123" s="8" t="str">
        <f>IFERROR(VLOOKUP(G123,'G4'!$A$2:$B$45,2,FALSE),"")</f>
        <v>100W</v>
      </c>
      <c r="I123" s="22" t="s">
        <v>374</v>
      </c>
      <c r="J123" s="8" t="str">
        <f>IFERROR(VLOOKUP(I123,'G5'!$A$2:$B$45,2,FALSE),"")</f>
        <v>Kelani</v>
      </c>
      <c r="K123" s="10" t="s">
        <v>27</v>
      </c>
      <c r="L123" s="11" t="str">
        <f>IFERROR(VLOOKUP(K123,'G6'!$A$2:$B$45,2,FALSE),"")</f>
        <v/>
      </c>
      <c r="M123" s="25" t="s">
        <v>376</v>
      </c>
      <c r="N123" s="8" t="str">
        <f>IFERROR(VLOOKUP(M123,SUPPLIERS!$A$2:$B$45,2,FALSE),"")</f>
        <v>Kelani Bulb</v>
      </c>
      <c r="O123" s="19" t="s">
        <v>42</v>
      </c>
      <c r="P123" s="13" t="str">
        <f>IFERROR(VLOOKUP(O123,UOM_GROUP!$A$2:$B$45,2,FALSE),"")</f>
        <v>Default</v>
      </c>
      <c r="Q123" s="11" t="str">
        <f t="array" ref="Q123">TEXTJOIN(",",TRUE,IF(UOM_MAPPING!A$2:A$16=O123,UOM_MAPPING!B$2:B$100,""))</f>
        <v>000</v>
      </c>
      <c r="R123" s="11" t="str">
        <f>IFERROR(__xludf.DUMMYFUNCTION("ArrayFormula(JOIN("", "", IFERROR(VLOOKUP(BASE(SPLIT(Q123,"",""),10,3),UOM!$A$2:$B$46,2,FALSE),"""")))"),"NUMBER")</f>
        <v>NUMBER</v>
      </c>
      <c r="S123" s="11" t="s">
        <v>413</v>
      </c>
      <c r="T123" s="11" t="s">
        <v>414</v>
      </c>
      <c r="U123" s="8" t="str">
        <f t="shared" si="1"/>
        <v>Electrical  Lighting  Non LED 100W Kelani </v>
      </c>
      <c r="V123" s="8" t="str">
        <f t="shared" si="2"/>
        <v>Electrical  &gt; Lighting  &gt; Non LED &gt; 100W &gt; Kelani &gt; [ N/A ]</v>
      </c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ht="12.75" customHeight="1">
      <c r="A124" s="22" t="s">
        <v>370</v>
      </c>
      <c r="B124" s="17" t="str">
        <f>IFERROR(VLOOKUP(A124,'G1'!$A$2:$B$45,2,FALSE),"")</f>
        <v>Electrical </v>
      </c>
      <c r="C124" s="28" t="s">
        <v>415</v>
      </c>
      <c r="D124" s="8" t="str">
        <f>IFERROR(VLOOKUP(C124,'G2'!$A$2:$B$45,2,FALSE),"")</f>
        <v>Cable</v>
      </c>
      <c r="E124" s="23" t="s">
        <v>416</v>
      </c>
      <c r="F124" s="8" t="str">
        <f>IFERROR(VLOOKUP(E124,'G3'!$A$2:$B$45,2,FALSE),"")</f>
        <v>TT</v>
      </c>
      <c r="G124" s="23" t="s">
        <v>417</v>
      </c>
      <c r="H124" s="8" t="str">
        <f>IFERROR(VLOOKUP(G124,'G4'!$A$2:$B$45,2,FALSE),"")</f>
        <v>50m</v>
      </c>
      <c r="I124" s="22" t="s">
        <v>374</v>
      </c>
      <c r="J124" s="8" t="str">
        <f>IFERROR(VLOOKUP(I124,'G5'!$A$2:$B$45,2,FALSE),"")</f>
        <v>Kelani</v>
      </c>
      <c r="K124" s="10" t="s">
        <v>27</v>
      </c>
      <c r="L124" s="11" t="str">
        <f>IFERROR(VLOOKUP(K124,'G6'!$A$2:$B$45,2,FALSE),"")</f>
        <v/>
      </c>
      <c r="M124" s="25" t="s">
        <v>418</v>
      </c>
      <c r="N124" s="8" t="str">
        <f>IFERROR(VLOOKUP(M124,SUPPLIERS!$A$2:$B$45,2,FALSE),"")</f>
        <v>Kelani Cable</v>
      </c>
      <c r="O124" s="19" t="s">
        <v>42</v>
      </c>
      <c r="P124" s="13" t="str">
        <f>IFERROR(VLOOKUP(O124,UOM_GROUP!$A$2:$B$45,2,FALSE),"")</f>
        <v>Default</v>
      </c>
      <c r="Q124" s="11" t="str">
        <f t="array" ref="Q124">TEXTJOIN(",",TRUE,IF(UOM_MAPPING!A$2:A$16=O124,UOM_MAPPING!B$2:B$100,""))</f>
        <v>000</v>
      </c>
      <c r="R124" s="11" t="str">
        <f>IFERROR(__xludf.DUMMYFUNCTION("ArrayFormula(JOIN("", "", IFERROR(VLOOKUP(BASE(SPLIT(Q124,"",""),10,3),UOM!$A$2:$B$46,2,FALSE),"""")))"),"NUMBER")</f>
        <v>NUMBER</v>
      </c>
      <c r="S124" s="11" t="s">
        <v>419</v>
      </c>
      <c r="T124" s="11" t="s">
        <v>420</v>
      </c>
      <c r="U124" s="8" t="str">
        <f t="shared" si="1"/>
        <v>Electrical  Cable TT 50m Kelani </v>
      </c>
      <c r="V124" s="8" t="str">
        <f t="shared" si="2"/>
        <v>Electrical  &gt; Cable &gt; TT &gt; 50m &gt; Kelani &gt; [ N/A ]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ht="12.75" customHeight="1">
      <c r="A125" s="22" t="s">
        <v>370</v>
      </c>
      <c r="B125" s="17" t="str">
        <f>IFERROR(VLOOKUP(A125,'G1'!$A$2:$B$45,2,FALSE),"")</f>
        <v>Electrical </v>
      </c>
      <c r="C125" s="28" t="s">
        <v>415</v>
      </c>
      <c r="D125" s="8" t="str">
        <f>IFERROR(VLOOKUP(C125,'G2'!$A$2:$B$45,2,FALSE),"")</f>
        <v>Cable</v>
      </c>
      <c r="E125" s="23" t="s">
        <v>416</v>
      </c>
      <c r="F125" s="8" t="str">
        <f>IFERROR(VLOOKUP(E125,'G3'!$A$2:$B$45,2,FALSE),"")</f>
        <v>TT</v>
      </c>
      <c r="G125" s="23" t="s">
        <v>421</v>
      </c>
      <c r="H125" s="8" t="str">
        <f>IFERROR(VLOOKUP(G125,'G4'!$A$2:$B$45,2,FALSE),"")</f>
        <v>100m</v>
      </c>
      <c r="I125" s="22" t="s">
        <v>374</v>
      </c>
      <c r="J125" s="8" t="str">
        <f>IFERROR(VLOOKUP(I125,'G5'!$A$2:$B$45,2,FALSE),"")</f>
        <v>Kelani</v>
      </c>
      <c r="K125" s="10" t="s">
        <v>27</v>
      </c>
      <c r="L125" s="11" t="str">
        <f>IFERROR(VLOOKUP(K125,'G6'!$A$2:$B$45,2,FALSE),"")</f>
        <v/>
      </c>
      <c r="M125" s="25" t="s">
        <v>418</v>
      </c>
      <c r="N125" s="8" t="str">
        <f>IFERROR(VLOOKUP(M125,SUPPLIERS!$A$2:$B$45,2,FALSE),"")</f>
        <v>Kelani Cable</v>
      </c>
      <c r="O125" s="19" t="s">
        <v>42</v>
      </c>
      <c r="P125" s="13" t="str">
        <f>IFERROR(VLOOKUP(O125,UOM_GROUP!$A$2:$B$45,2,FALSE),"")</f>
        <v>Default</v>
      </c>
      <c r="Q125" s="11" t="str">
        <f t="array" ref="Q125">TEXTJOIN(",",TRUE,IF(UOM_MAPPING!A$2:A$16=O125,UOM_MAPPING!B$2:B$100,""))</f>
        <v>000</v>
      </c>
      <c r="R125" s="11" t="str">
        <f>IFERROR(__xludf.DUMMYFUNCTION("ArrayFormula(JOIN("", "", IFERROR(VLOOKUP(BASE(SPLIT(Q125,"",""),10,3),UOM!$A$2:$B$46,2,FALSE),"""")))"),"NUMBER")</f>
        <v>NUMBER</v>
      </c>
      <c r="S125" s="11" t="s">
        <v>422</v>
      </c>
      <c r="T125" s="11" t="s">
        <v>423</v>
      </c>
      <c r="U125" s="8" t="str">
        <f t="shared" si="1"/>
        <v>Electrical  Cable TT 100m Kelani </v>
      </c>
      <c r="V125" s="8" t="str">
        <f t="shared" si="2"/>
        <v>Electrical  &gt; Cable &gt; TT &gt; 100m &gt; Kelani &gt; [ N/A ]</v>
      </c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ht="12.75" customHeight="1">
      <c r="A126" s="22" t="s">
        <v>370</v>
      </c>
      <c r="B126" s="17" t="str">
        <f>IFERROR(VLOOKUP(A126,'G1'!$A$2:$B$45,2,FALSE),"")</f>
        <v>Electrical </v>
      </c>
      <c r="C126" s="28" t="s">
        <v>415</v>
      </c>
      <c r="D126" s="8" t="str">
        <f>IFERROR(VLOOKUP(C126,'G2'!$A$2:$B$45,2,FALSE),"")</f>
        <v>Cable</v>
      </c>
      <c r="E126" s="23" t="s">
        <v>416</v>
      </c>
      <c r="F126" s="8" t="str">
        <f>IFERROR(VLOOKUP(E126,'G3'!$A$2:$B$45,2,FALSE),"")</f>
        <v>TT</v>
      </c>
      <c r="G126" s="7" t="s">
        <v>40</v>
      </c>
      <c r="H126" s="8" t="str">
        <f>IFERROR(VLOOKUP(G126,'G4'!$A$2:$B$45,2,FALSE),"")</f>
        <v/>
      </c>
      <c r="I126" s="22" t="s">
        <v>374</v>
      </c>
      <c r="J126" s="8" t="str">
        <f>IFERROR(VLOOKUP(I126,'G5'!$A$2:$B$45,2,FALSE),"")</f>
        <v>Kelani</v>
      </c>
      <c r="K126" s="10" t="s">
        <v>27</v>
      </c>
      <c r="L126" s="11" t="str">
        <f>IFERROR(VLOOKUP(K126,'G6'!$A$2:$B$45,2,FALSE),"")</f>
        <v/>
      </c>
      <c r="M126" s="25" t="s">
        <v>418</v>
      </c>
      <c r="N126" s="8" t="str">
        <f>IFERROR(VLOOKUP(M126,SUPPLIERS!$A$2:$B$45,2,FALSE),"")</f>
        <v>Kelani Cable</v>
      </c>
      <c r="O126" s="18" t="s">
        <v>424</v>
      </c>
      <c r="P126" s="13" t="str">
        <f>IFERROR(VLOOKUP(O126,UOM_GROUP!$A$2:$B$45,2,FALSE),"")</f>
        <v>Metre Only</v>
      </c>
      <c r="Q126" s="11" t="str">
        <f t="array" ref="Q126">TEXTJOIN(",",TRUE,IF(UOM_MAPPING!A$2:A$16=O126,UOM_MAPPING!B$2:B$100,""))</f>
        <v>006</v>
      </c>
      <c r="R126" s="11" t="str">
        <f>IFERROR(__xludf.DUMMYFUNCTION("ArrayFormula(JOIN("", "", IFERROR(VLOOKUP(BASE(SPLIT(Q126,"",""),10,3),UOM!$A$2:$B$46,2,FALSE),"""")))"),"METRE")</f>
        <v>METRE</v>
      </c>
      <c r="S126" s="11" t="s">
        <v>425</v>
      </c>
      <c r="T126" s="11" t="s">
        <v>426</v>
      </c>
      <c r="U126" s="8" t="str">
        <f t="shared" si="1"/>
        <v>Electrical  Cable TT  Kelani </v>
      </c>
      <c r="V126" s="8" t="str">
        <f t="shared" si="2"/>
        <v>Electrical  &gt; Cable &gt; TT &gt; [ N/A ] &gt; Kelani &gt; [ N/A ]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ht="12.75" customHeight="1">
      <c r="A127" s="22" t="s">
        <v>370</v>
      </c>
      <c r="B127" s="17" t="str">
        <f>IFERROR(VLOOKUP(A127,'G1'!$A$2:$B$45,2,FALSE),"")</f>
        <v>Electrical </v>
      </c>
      <c r="C127" s="28" t="s">
        <v>415</v>
      </c>
      <c r="D127" s="8" t="str">
        <f>IFERROR(VLOOKUP(C127,'G2'!$A$2:$B$45,2,FALSE),"")</f>
        <v>Cable</v>
      </c>
      <c r="E127" s="23" t="s">
        <v>427</v>
      </c>
      <c r="F127" s="8">
        <f>IFERROR(VLOOKUP(E127,'G3'!$A$2:$B$45,2,FALSE),"")</f>
        <v>1.44</v>
      </c>
      <c r="G127" s="23" t="s">
        <v>417</v>
      </c>
      <c r="H127" s="8" t="str">
        <f>IFERROR(VLOOKUP(G127,'G4'!$A$2:$B$45,2,FALSE),"")</f>
        <v>50m</v>
      </c>
      <c r="I127" s="22" t="s">
        <v>374</v>
      </c>
      <c r="J127" s="8" t="str">
        <f>IFERROR(VLOOKUP(I127,'G5'!$A$2:$B$45,2,FALSE),"")</f>
        <v>Kelani</v>
      </c>
      <c r="K127" s="10" t="s">
        <v>27</v>
      </c>
      <c r="L127" s="11" t="str">
        <f>IFERROR(VLOOKUP(K127,'G6'!$A$2:$B$45,2,FALSE),"")</f>
        <v/>
      </c>
      <c r="M127" s="25" t="s">
        <v>418</v>
      </c>
      <c r="N127" s="8" t="str">
        <f>IFERROR(VLOOKUP(M127,SUPPLIERS!$A$2:$B$45,2,FALSE),"")</f>
        <v>Kelani Cable</v>
      </c>
      <c r="O127" s="19" t="s">
        <v>42</v>
      </c>
      <c r="P127" s="13" t="str">
        <f>IFERROR(VLOOKUP(O127,UOM_GROUP!$A$2:$B$45,2,FALSE),"")</f>
        <v>Default</v>
      </c>
      <c r="Q127" s="11" t="str">
        <f t="array" ref="Q127">TEXTJOIN(",",TRUE,IF(UOM_MAPPING!A$2:A$16=O127,UOM_MAPPING!B$2:B$100,""))</f>
        <v>000</v>
      </c>
      <c r="R127" s="11" t="str">
        <f>IFERROR(__xludf.DUMMYFUNCTION("ArrayFormula(JOIN("", "", IFERROR(VLOOKUP(BASE(SPLIT(Q127,"",""),10,3),UOM!$A$2:$B$46,2,FALSE),"""")))"),"NUMBER")</f>
        <v>NUMBER</v>
      </c>
      <c r="S127" s="11" t="s">
        <v>428</v>
      </c>
      <c r="T127" s="11" t="s">
        <v>429</v>
      </c>
      <c r="U127" s="8" t="str">
        <f t="shared" si="1"/>
        <v>Electrical  Cable 1.44 50m Kelani </v>
      </c>
      <c r="V127" s="8" t="str">
        <f t="shared" si="2"/>
        <v>Electrical  &gt; Cable &gt; 1.44 &gt; 50m &gt; Kelani &gt; [ N/A ]</v>
      </c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ht="12.75" customHeight="1">
      <c r="A128" s="22" t="s">
        <v>370</v>
      </c>
      <c r="B128" s="17" t="str">
        <f>IFERROR(VLOOKUP(A128,'G1'!$A$2:$B$45,2,FALSE),"")</f>
        <v>Electrical </v>
      </c>
      <c r="C128" s="28" t="s">
        <v>415</v>
      </c>
      <c r="D128" s="8" t="str">
        <f>IFERROR(VLOOKUP(C128,'G2'!$A$2:$B$45,2,FALSE),"")</f>
        <v>Cable</v>
      </c>
      <c r="E128" s="23" t="s">
        <v>427</v>
      </c>
      <c r="F128" s="8">
        <f>IFERROR(VLOOKUP(E128,'G3'!$A$2:$B$45,2,FALSE),"")</f>
        <v>1.44</v>
      </c>
      <c r="G128" s="23" t="s">
        <v>421</v>
      </c>
      <c r="H128" s="8" t="str">
        <f>IFERROR(VLOOKUP(G128,'G4'!$A$2:$B$45,2,FALSE),"")</f>
        <v>100m</v>
      </c>
      <c r="I128" s="22" t="s">
        <v>374</v>
      </c>
      <c r="J128" s="8" t="str">
        <f>IFERROR(VLOOKUP(I128,'G5'!$A$2:$B$45,2,FALSE),"")</f>
        <v>Kelani</v>
      </c>
      <c r="K128" s="10" t="s">
        <v>27</v>
      </c>
      <c r="L128" s="11" t="str">
        <f>IFERROR(VLOOKUP(K128,'G6'!$A$2:$B$45,2,FALSE),"")</f>
        <v/>
      </c>
      <c r="M128" s="25" t="s">
        <v>418</v>
      </c>
      <c r="N128" s="8" t="str">
        <f>IFERROR(VLOOKUP(M128,SUPPLIERS!$A$2:$B$45,2,FALSE),"")</f>
        <v>Kelani Cable</v>
      </c>
      <c r="O128" s="19" t="s">
        <v>42</v>
      </c>
      <c r="P128" s="13" t="str">
        <f>IFERROR(VLOOKUP(O128,UOM_GROUP!$A$2:$B$45,2,FALSE),"")</f>
        <v>Default</v>
      </c>
      <c r="Q128" s="11" t="str">
        <f t="array" ref="Q128">TEXTJOIN(",",TRUE,IF(UOM_MAPPING!A$2:A$16=O128,UOM_MAPPING!B$2:B$100,""))</f>
        <v>000</v>
      </c>
      <c r="R128" s="11" t="str">
        <f>IFERROR(__xludf.DUMMYFUNCTION("ArrayFormula(JOIN("", "", IFERROR(VLOOKUP(BASE(SPLIT(Q128,"",""),10,3),UOM!$A$2:$B$46,2,FALSE),"""")))"),"NUMBER")</f>
        <v>NUMBER</v>
      </c>
      <c r="S128" s="11" t="s">
        <v>430</v>
      </c>
      <c r="T128" s="20" t="s">
        <v>431</v>
      </c>
      <c r="U128" s="8" t="str">
        <f t="shared" si="1"/>
        <v>Electrical  Cable 1.44 100m Kelani </v>
      </c>
      <c r="V128" s="8" t="str">
        <f t="shared" si="2"/>
        <v>Electrical  &gt; Cable &gt; 1.44 &gt; 100m &gt; Kelani &gt; [ N/A ]</v>
      </c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ht="12.75" customHeight="1">
      <c r="A129" s="22" t="s">
        <v>370</v>
      </c>
      <c r="B129" s="17" t="str">
        <f>IFERROR(VLOOKUP(A129,'G1'!$A$2:$B$45,2,FALSE),"")</f>
        <v>Electrical </v>
      </c>
      <c r="C129" s="28" t="s">
        <v>415</v>
      </c>
      <c r="D129" s="8" t="str">
        <f>IFERROR(VLOOKUP(C129,'G2'!$A$2:$B$45,2,FALSE),"")</f>
        <v>Cable</v>
      </c>
      <c r="E129" s="23" t="s">
        <v>427</v>
      </c>
      <c r="F129" s="8">
        <f>IFERROR(VLOOKUP(E129,'G3'!$A$2:$B$45,2,FALSE),"")</f>
        <v>1.44</v>
      </c>
      <c r="G129" s="7" t="s">
        <v>40</v>
      </c>
      <c r="H129" s="8" t="str">
        <f>IFERROR(VLOOKUP(G129,'G4'!$A$2:$B$45,2,FALSE),"")</f>
        <v/>
      </c>
      <c r="I129" s="22" t="s">
        <v>374</v>
      </c>
      <c r="J129" s="8" t="str">
        <f>IFERROR(VLOOKUP(I129,'G5'!$A$2:$B$45,2,FALSE),"")</f>
        <v>Kelani</v>
      </c>
      <c r="K129" s="10" t="s">
        <v>27</v>
      </c>
      <c r="L129" s="11" t="str">
        <f>IFERROR(VLOOKUP(K129,'G6'!$A$2:$B$45,2,FALSE),"")</f>
        <v/>
      </c>
      <c r="M129" s="25" t="s">
        <v>418</v>
      </c>
      <c r="N129" s="8" t="str">
        <f>IFERROR(VLOOKUP(M129,SUPPLIERS!$A$2:$B$45,2,FALSE),"")</f>
        <v>Kelani Cable</v>
      </c>
      <c r="O129" s="18" t="s">
        <v>424</v>
      </c>
      <c r="P129" s="13" t="str">
        <f>IFERROR(VLOOKUP(O129,UOM_GROUP!$A$2:$B$45,2,FALSE),"")</f>
        <v>Metre Only</v>
      </c>
      <c r="Q129" s="11" t="str">
        <f t="array" ref="Q129">TEXTJOIN(",",TRUE,IF(UOM_MAPPING!A$2:A$16=O129,UOM_MAPPING!B$2:B$100,""))</f>
        <v>006</v>
      </c>
      <c r="R129" s="11" t="str">
        <f>IFERROR(__xludf.DUMMYFUNCTION("ArrayFormula(JOIN("", "", IFERROR(VLOOKUP(BASE(SPLIT(Q129,"",""),10,3),UOM!$A$2:$B$46,2,FALSE),"""")))"),"METRE")</f>
        <v>METRE</v>
      </c>
      <c r="S129" s="11" t="s">
        <v>432</v>
      </c>
      <c r="T129" s="11" t="s">
        <v>433</v>
      </c>
      <c r="U129" s="8" t="str">
        <f t="shared" si="1"/>
        <v>Electrical  Cable 1.44  Kelani </v>
      </c>
      <c r="V129" s="8" t="str">
        <f t="shared" si="2"/>
        <v>Electrical  &gt; Cable &gt; 1.44 &gt; [ N/A ] &gt; Kelani &gt; [ N/A ]</v>
      </c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ht="12.75" customHeight="1">
      <c r="A130" s="22" t="s">
        <v>370</v>
      </c>
      <c r="B130" s="17" t="str">
        <f>IFERROR(VLOOKUP(A130,'G1'!$A$2:$B$45,2,FALSE),"")</f>
        <v>Electrical </v>
      </c>
      <c r="C130" s="28" t="s">
        <v>415</v>
      </c>
      <c r="D130" s="8" t="str">
        <f>IFERROR(VLOOKUP(C130,'G2'!$A$2:$B$45,2,FALSE),"")</f>
        <v>Cable</v>
      </c>
      <c r="E130" s="23" t="s">
        <v>434</v>
      </c>
      <c r="F130" s="8" t="str">
        <f>IFERROR(VLOOKUP(E130,'G3'!$A$2:$B$95,2,FALSE),"")</f>
        <v>Earth</v>
      </c>
      <c r="G130" s="23" t="s">
        <v>417</v>
      </c>
      <c r="H130" s="8" t="str">
        <f>IFERROR(VLOOKUP(G130,'G4'!$A$2:$B$45,2,FALSE),"")</f>
        <v>50m</v>
      </c>
      <c r="I130" s="22" t="s">
        <v>374</v>
      </c>
      <c r="J130" s="8" t="str">
        <f>IFERROR(VLOOKUP(I130,'G5'!$A$2:$B$45,2,FALSE),"")</f>
        <v>Kelani</v>
      </c>
      <c r="K130" s="10" t="s">
        <v>27</v>
      </c>
      <c r="L130" s="11" t="str">
        <f>IFERROR(VLOOKUP(K130,'G6'!$A$2:$B$45,2,FALSE),"")</f>
        <v/>
      </c>
      <c r="M130" s="25" t="s">
        <v>418</v>
      </c>
      <c r="N130" s="8" t="str">
        <f>IFERROR(VLOOKUP(M130,SUPPLIERS!$A$2:$B$45,2,FALSE),"")</f>
        <v>Kelani Cable</v>
      </c>
      <c r="O130" s="19" t="s">
        <v>42</v>
      </c>
      <c r="P130" s="13" t="str">
        <f>IFERROR(VLOOKUP(O130,UOM_GROUP!$A$2:$B$45,2,FALSE),"")</f>
        <v>Default</v>
      </c>
      <c r="Q130" s="11" t="str">
        <f t="array" ref="Q130">TEXTJOIN(",",TRUE,IF(UOM_MAPPING!A$2:A$16=O130,UOM_MAPPING!B$2:B$100,""))</f>
        <v>000</v>
      </c>
      <c r="R130" s="11" t="str">
        <f>IFERROR(__xludf.DUMMYFUNCTION("ArrayFormula(JOIN("", "", IFERROR(VLOOKUP(BASE(SPLIT(Q130,"",""),10,3),UOM!$A$2:$B$46,2,FALSE),"""")))"),"NUMBER")</f>
        <v>NUMBER</v>
      </c>
      <c r="S130" s="11" t="s">
        <v>435</v>
      </c>
      <c r="T130" s="11" t="s">
        <v>436</v>
      </c>
      <c r="U130" s="8" t="str">
        <f t="shared" si="1"/>
        <v>Electrical  Cable Earth 50m Kelani </v>
      </c>
      <c r="V130" s="8" t="str">
        <f t="shared" si="2"/>
        <v>Electrical  &gt; Cable &gt; Earth &gt; 50m &gt; Kelani &gt; [ N/A ]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ht="12.75" customHeight="1">
      <c r="A131" s="22" t="s">
        <v>370</v>
      </c>
      <c r="B131" s="17" t="str">
        <f>IFERROR(VLOOKUP(A131,'G1'!$A$2:$B$45,2,FALSE),"")</f>
        <v>Electrical </v>
      </c>
      <c r="C131" s="28" t="s">
        <v>415</v>
      </c>
      <c r="D131" s="8" t="str">
        <f>IFERROR(VLOOKUP(C131,'G2'!$A$2:$B$45,2,FALSE),"")</f>
        <v>Cable</v>
      </c>
      <c r="E131" s="23" t="s">
        <v>434</v>
      </c>
      <c r="F131" s="8" t="str">
        <f>IFERROR(VLOOKUP(E131,'G3'!$A$2:$B$95,2,FALSE),"")</f>
        <v>Earth</v>
      </c>
      <c r="G131" s="23" t="s">
        <v>421</v>
      </c>
      <c r="H131" s="8" t="str">
        <f>IFERROR(VLOOKUP(G131,'G4'!$A$2:$B$45,2,FALSE),"")</f>
        <v>100m</v>
      </c>
      <c r="I131" s="22" t="s">
        <v>374</v>
      </c>
      <c r="J131" s="8" t="str">
        <f>IFERROR(VLOOKUP(I131,'G5'!$A$2:$B$45,2,FALSE),"")</f>
        <v>Kelani</v>
      </c>
      <c r="K131" s="10" t="s">
        <v>27</v>
      </c>
      <c r="L131" s="11" t="str">
        <f>IFERROR(VLOOKUP(K131,'G6'!$A$2:$B$45,2,FALSE),"")</f>
        <v/>
      </c>
      <c r="M131" s="25" t="s">
        <v>418</v>
      </c>
      <c r="N131" s="8" t="str">
        <f>IFERROR(VLOOKUP(M131,SUPPLIERS!$A$2:$B$45,2,FALSE),"")</f>
        <v>Kelani Cable</v>
      </c>
      <c r="O131" s="19" t="s">
        <v>42</v>
      </c>
      <c r="P131" s="13" t="str">
        <f>IFERROR(VLOOKUP(O131,UOM_GROUP!$A$2:$B$45,2,FALSE),"")</f>
        <v>Default</v>
      </c>
      <c r="Q131" s="11" t="str">
        <f t="array" ref="Q131">TEXTJOIN(",",TRUE,IF(UOM_MAPPING!A$2:A$16=O131,UOM_MAPPING!B$2:B$100,""))</f>
        <v>000</v>
      </c>
      <c r="R131" s="11" t="str">
        <f>IFERROR(__xludf.DUMMYFUNCTION("ArrayFormula(JOIN("", "", IFERROR(VLOOKUP(BASE(SPLIT(Q131,"",""),10,3),UOM!$A$2:$B$46,2,FALSE),"""")))"),"NUMBER")</f>
        <v>NUMBER</v>
      </c>
      <c r="S131" s="11" t="s">
        <v>437</v>
      </c>
      <c r="T131" s="11" t="s">
        <v>438</v>
      </c>
      <c r="U131" s="8" t="str">
        <f t="shared" si="1"/>
        <v>Electrical  Cable Earth 100m Kelani </v>
      </c>
      <c r="V131" s="8" t="str">
        <f t="shared" si="2"/>
        <v>Electrical  &gt; Cable &gt; Earth &gt; 100m &gt; Kelani &gt; [ N/A ]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ht="12.75" customHeight="1">
      <c r="A132" s="22" t="s">
        <v>370</v>
      </c>
      <c r="B132" s="17" t="str">
        <f>IFERROR(VLOOKUP(A132,'G1'!$A$2:$B$45,2,FALSE),"")</f>
        <v>Electrical </v>
      </c>
      <c r="C132" s="28" t="s">
        <v>415</v>
      </c>
      <c r="D132" s="8" t="str">
        <f>IFERROR(VLOOKUP(C132,'G2'!$A$2:$B$45,2,FALSE),"")</f>
        <v>Cable</v>
      </c>
      <c r="E132" s="23" t="s">
        <v>434</v>
      </c>
      <c r="F132" s="8" t="str">
        <f>IFERROR(VLOOKUP(E132,'G3'!$A$2:$B$95,2,FALSE),"")</f>
        <v>Earth</v>
      </c>
      <c r="G132" s="7" t="s">
        <v>40</v>
      </c>
      <c r="H132" s="8" t="str">
        <f>IFERROR(VLOOKUP(G132,'G4'!$A$2:$B$45,2,FALSE),"")</f>
        <v/>
      </c>
      <c r="I132" s="22" t="s">
        <v>374</v>
      </c>
      <c r="J132" s="8" t="str">
        <f>IFERROR(VLOOKUP(I132,'G5'!$A$2:$B$45,2,FALSE),"")</f>
        <v>Kelani</v>
      </c>
      <c r="K132" s="10" t="s">
        <v>27</v>
      </c>
      <c r="L132" s="11" t="str">
        <f>IFERROR(VLOOKUP(K132,'G6'!$A$2:$B$45,2,FALSE),"")</f>
        <v/>
      </c>
      <c r="M132" s="25" t="s">
        <v>418</v>
      </c>
      <c r="N132" s="8" t="str">
        <f>IFERROR(VLOOKUP(M132,SUPPLIERS!$A$2:$B$45,2,FALSE),"")</f>
        <v>Kelani Cable</v>
      </c>
      <c r="O132" s="18" t="s">
        <v>424</v>
      </c>
      <c r="P132" s="13" t="str">
        <f>IFERROR(VLOOKUP(O132,UOM_GROUP!$A$2:$B$45,2,FALSE),"")</f>
        <v>Metre Only</v>
      </c>
      <c r="Q132" s="11" t="str">
        <f t="array" ref="Q132">TEXTJOIN(",",TRUE,IF(UOM_MAPPING!A$2:A$16=O132,UOM_MAPPING!B$2:B$100,""))</f>
        <v>006</v>
      </c>
      <c r="R132" s="11" t="str">
        <f>IFERROR(__xludf.DUMMYFUNCTION("ArrayFormula(JOIN("", "", IFERROR(VLOOKUP(BASE(SPLIT(Q132,"",""),10,3),UOM!$A$2:$B$46,2,FALSE),"""")))"),"METRE")</f>
        <v>METRE</v>
      </c>
      <c r="S132" s="11" t="s">
        <v>439</v>
      </c>
      <c r="T132" s="11" t="s">
        <v>440</v>
      </c>
      <c r="U132" s="8" t="str">
        <f t="shared" si="1"/>
        <v>Electrical  Cable Earth  Kelani </v>
      </c>
      <c r="V132" s="8" t="str">
        <f t="shared" si="2"/>
        <v>Electrical  &gt; Cable &gt; Earth &gt; [ N/A ] &gt; Kelani &gt; [ N/A ]</v>
      </c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ht="12.75" customHeight="1">
      <c r="A133" s="22" t="s">
        <v>370</v>
      </c>
      <c r="B133" s="17" t="str">
        <f>IFERROR(VLOOKUP(A133,'G1'!$A$2:$B$45,2,FALSE),"")</f>
        <v>Electrical </v>
      </c>
      <c r="C133" s="28" t="s">
        <v>415</v>
      </c>
      <c r="D133" s="8" t="str">
        <f>IFERROR(VLOOKUP(C133,'G2'!$A$2:$B$45,2,FALSE),"")</f>
        <v>Cable</v>
      </c>
      <c r="E133" s="23" t="s">
        <v>441</v>
      </c>
      <c r="F133" s="8" t="str">
        <f>IFERROR(VLOOKUP(E133,'G3'!$A$2:$B$95,2,FALSE),"")</f>
        <v>2 Core</v>
      </c>
      <c r="G133" s="7" t="s">
        <v>40</v>
      </c>
      <c r="H133" s="8" t="str">
        <f>IFERROR(VLOOKUP(G133,'G4'!$A$2:$B$45,2,FALSE),"")</f>
        <v/>
      </c>
      <c r="I133" s="22" t="s">
        <v>374</v>
      </c>
      <c r="J133" s="8" t="str">
        <f>IFERROR(VLOOKUP(I133,'G5'!$A$2:$B$45,2,FALSE),"")</f>
        <v>Kelani</v>
      </c>
      <c r="K133" s="10" t="s">
        <v>27</v>
      </c>
      <c r="L133" s="11" t="str">
        <f>IFERROR(VLOOKUP(K133,'G6'!$A$2:$B$45,2,FALSE),"")</f>
        <v/>
      </c>
      <c r="M133" s="25" t="s">
        <v>418</v>
      </c>
      <c r="N133" s="8" t="str">
        <f>IFERROR(VLOOKUP(M133,SUPPLIERS!$A$2:$B$45,2,FALSE),"")</f>
        <v>Kelani Cable</v>
      </c>
      <c r="O133" s="18" t="s">
        <v>424</v>
      </c>
      <c r="P133" s="13" t="str">
        <f>IFERROR(VLOOKUP(O133,UOM_GROUP!$A$2:$B$45,2,FALSE),"")</f>
        <v>Metre Only</v>
      </c>
      <c r="Q133" s="11" t="str">
        <f t="array" ref="Q133">TEXTJOIN(",",TRUE,IF(UOM_MAPPING!A$2:A$16=O133,UOM_MAPPING!B$2:B$100,""))</f>
        <v>006</v>
      </c>
      <c r="R133" s="11" t="str">
        <f>IFERROR(__xludf.DUMMYFUNCTION("ArrayFormula(JOIN("", "", IFERROR(VLOOKUP(BASE(SPLIT(Q133,"",""),10,3),UOM!$A$2:$B$46,2,FALSE),"""")))"),"METRE")</f>
        <v>METRE</v>
      </c>
      <c r="S133" s="11" t="s">
        <v>442</v>
      </c>
      <c r="T133" s="11" t="s">
        <v>443</v>
      </c>
      <c r="U133" s="8" t="str">
        <f t="shared" si="1"/>
        <v>Electrical  Cable 2 Core  Kelani </v>
      </c>
      <c r="V133" s="8" t="str">
        <f t="shared" si="2"/>
        <v>Electrical  &gt; Cable &gt; 2 Core &gt; [ N/A ] &gt; Kelani &gt; [ N/A ]</v>
      </c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ht="12.75" customHeight="1">
      <c r="A134" s="22" t="s">
        <v>370</v>
      </c>
      <c r="B134" s="17" t="str">
        <f>IFERROR(VLOOKUP(A134,'G1'!$A$2:$B$45,2,FALSE),"")</f>
        <v>Electrical </v>
      </c>
      <c r="C134" s="28" t="s">
        <v>415</v>
      </c>
      <c r="D134" s="8" t="str">
        <f>IFERROR(VLOOKUP(C134,'G2'!$A$2:$B$45,2,FALSE),"")</f>
        <v>Cable</v>
      </c>
      <c r="E134" s="23" t="s">
        <v>441</v>
      </c>
      <c r="F134" s="8" t="str">
        <f>IFERROR(VLOOKUP(E134,'G3'!$A$2:$B$95,2,FALSE),"")</f>
        <v>2 Core</v>
      </c>
      <c r="G134" s="23" t="s">
        <v>421</v>
      </c>
      <c r="H134" s="8" t="str">
        <f>IFERROR(VLOOKUP(G134,'G4'!$A$2:$B$45,2,FALSE),"")</f>
        <v>100m</v>
      </c>
      <c r="I134" s="22" t="s">
        <v>374</v>
      </c>
      <c r="J134" s="8" t="str">
        <f>IFERROR(VLOOKUP(I134,'G5'!$A$2:$B$45,2,FALSE),"")</f>
        <v>Kelani</v>
      </c>
      <c r="K134" s="10" t="s">
        <v>27</v>
      </c>
      <c r="L134" s="11" t="str">
        <f>IFERROR(VLOOKUP(K134,'G6'!$A$2:$B$45,2,FALSE),"")</f>
        <v/>
      </c>
      <c r="M134" s="25" t="s">
        <v>418</v>
      </c>
      <c r="N134" s="8" t="str">
        <f>IFERROR(VLOOKUP(M134,SUPPLIERS!$A$2:$B$45,2,FALSE),"")</f>
        <v>Kelani Cable</v>
      </c>
      <c r="O134" s="19" t="s">
        <v>42</v>
      </c>
      <c r="P134" s="13" t="str">
        <f>IFERROR(VLOOKUP(O134,UOM_GROUP!$A$2:$B$45,2,FALSE),"")</f>
        <v>Default</v>
      </c>
      <c r="Q134" s="11" t="str">
        <f t="array" ref="Q134">TEXTJOIN(",",TRUE,IF(UOM_MAPPING!A$2:A$16=O134,UOM_MAPPING!B$2:B$100,""))</f>
        <v>000</v>
      </c>
      <c r="R134" s="11" t="str">
        <f>IFERROR(__xludf.DUMMYFUNCTION("ArrayFormula(JOIN("", "", IFERROR(VLOOKUP(BASE(SPLIT(Q134,"",""),10,3),UOM!$A$2:$B$46,2,FALSE),"""")))"),"NUMBER")</f>
        <v>NUMBER</v>
      </c>
      <c r="S134" s="11" t="s">
        <v>444</v>
      </c>
      <c r="T134" s="11" t="s">
        <v>445</v>
      </c>
      <c r="U134" s="8" t="str">
        <f t="shared" si="1"/>
        <v>Electrical  Cable 2 Core 100m Kelani </v>
      </c>
      <c r="V134" s="8" t="str">
        <f t="shared" si="2"/>
        <v>Electrical  &gt; Cable &gt; 2 Core &gt; 100m &gt; Kelani &gt; [ N/A ]</v>
      </c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ht="12.75" customHeight="1">
      <c r="A135" s="22" t="s">
        <v>370</v>
      </c>
      <c r="B135" s="17" t="str">
        <f>IFERROR(VLOOKUP(A135,'G1'!$A$2:$B$45,2,FALSE),"")</f>
        <v>Electrical </v>
      </c>
      <c r="C135" s="28" t="s">
        <v>415</v>
      </c>
      <c r="D135" s="8" t="str">
        <f>IFERROR(VLOOKUP(C135,'G2'!$A$2:$B$45,2,FALSE),"")</f>
        <v>Cable</v>
      </c>
      <c r="E135" s="23" t="s">
        <v>446</v>
      </c>
      <c r="F135" s="8" t="str">
        <f>IFERROR(VLOOKUP(E135,'G3'!$A$2:$B$95,2,FALSE),"")</f>
        <v>3 Core</v>
      </c>
      <c r="G135" s="7" t="s">
        <v>40</v>
      </c>
      <c r="H135" s="8" t="str">
        <f>IFERROR(VLOOKUP(G135,'G4'!$A$2:$B$45,2,FALSE),"")</f>
        <v/>
      </c>
      <c r="I135" s="22" t="s">
        <v>374</v>
      </c>
      <c r="J135" s="8" t="str">
        <f>IFERROR(VLOOKUP(I135,'G5'!$A$2:$B$45,2,FALSE),"")</f>
        <v>Kelani</v>
      </c>
      <c r="K135" s="10" t="s">
        <v>27</v>
      </c>
      <c r="L135" s="11" t="str">
        <f>IFERROR(VLOOKUP(K135,'G6'!$A$2:$B$45,2,FALSE),"")</f>
        <v/>
      </c>
      <c r="M135" s="25" t="s">
        <v>418</v>
      </c>
      <c r="N135" s="8" t="str">
        <f>IFERROR(VLOOKUP(M135,SUPPLIERS!$A$2:$B$45,2,FALSE),"")</f>
        <v>Kelani Cable</v>
      </c>
      <c r="O135" s="18" t="s">
        <v>424</v>
      </c>
      <c r="P135" s="13" t="str">
        <f>IFERROR(VLOOKUP(O135,UOM_GROUP!$A$2:$B$45,2,FALSE),"")</f>
        <v>Metre Only</v>
      </c>
      <c r="Q135" s="11" t="str">
        <f t="array" ref="Q135">TEXTJOIN(",",TRUE,IF(UOM_MAPPING!A$2:A$16=O135,UOM_MAPPING!B$2:B$100,""))</f>
        <v>006</v>
      </c>
      <c r="R135" s="11" t="str">
        <f>IFERROR(__xludf.DUMMYFUNCTION("ArrayFormula(JOIN("", "", IFERROR(VLOOKUP(BASE(SPLIT(Q135,"",""),10,3),UOM!$A$2:$B$46,2,FALSE),"""")))"),"METRE")</f>
        <v>METRE</v>
      </c>
      <c r="S135" s="11" t="s">
        <v>447</v>
      </c>
      <c r="T135" s="11" t="s">
        <v>448</v>
      </c>
      <c r="U135" s="8" t="str">
        <f t="shared" si="1"/>
        <v>Electrical  Cable 3 Core  Kelani </v>
      </c>
      <c r="V135" s="8" t="str">
        <f t="shared" si="2"/>
        <v>Electrical  &gt; Cable &gt; 3 Core &gt; [ N/A ] &gt; Kelani &gt; [ N/A ]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ht="12.75" customHeight="1">
      <c r="A136" s="22" t="s">
        <v>370</v>
      </c>
      <c r="B136" s="17" t="str">
        <f>IFERROR(VLOOKUP(A136,'G1'!$A$2:$B$45,2,FALSE),"")</f>
        <v>Electrical </v>
      </c>
      <c r="C136" s="28" t="s">
        <v>415</v>
      </c>
      <c r="D136" s="8" t="str">
        <f>IFERROR(VLOOKUP(C136,'G2'!$A$2:$B$45,2,FALSE),"")</f>
        <v>Cable</v>
      </c>
      <c r="E136" s="23" t="s">
        <v>446</v>
      </c>
      <c r="F136" s="8" t="str">
        <f>IFERROR(VLOOKUP(E136,'G3'!$A$2:$B$95,2,FALSE),"")</f>
        <v>3 Core</v>
      </c>
      <c r="G136" s="23" t="s">
        <v>421</v>
      </c>
      <c r="H136" s="8" t="str">
        <f>IFERROR(VLOOKUP(G136,'G4'!$A$2:$B$45,2,FALSE),"")</f>
        <v>100m</v>
      </c>
      <c r="I136" s="22" t="s">
        <v>374</v>
      </c>
      <c r="J136" s="8" t="str">
        <f>IFERROR(VLOOKUP(I136,'G5'!$A$2:$B$45,2,FALSE),"")</f>
        <v>Kelani</v>
      </c>
      <c r="K136" s="10" t="s">
        <v>27</v>
      </c>
      <c r="L136" s="11" t="str">
        <f>IFERROR(VLOOKUP(K136,'G6'!$A$2:$B$45,2,FALSE),"")</f>
        <v/>
      </c>
      <c r="M136" s="25" t="s">
        <v>418</v>
      </c>
      <c r="N136" s="8" t="str">
        <f>IFERROR(VLOOKUP(M136,SUPPLIERS!$A$2:$B$45,2,FALSE),"")</f>
        <v>Kelani Cable</v>
      </c>
      <c r="O136" s="19" t="s">
        <v>42</v>
      </c>
      <c r="P136" s="13" t="str">
        <f>IFERROR(VLOOKUP(O136,UOM_GROUP!$A$2:$B$45,2,FALSE),"")</f>
        <v>Default</v>
      </c>
      <c r="Q136" s="11" t="str">
        <f t="array" ref="Q136">TEXTJOIN(",",TRUE,IF(UOM_MAPPING!A$2:A$16=O136,UOM_MAPPING!B$2:B$100,""))</f>
        <v>000</v>
      </c>
      <c r="R136" s="11" t="str">
        <f>IFERROR(__xludf.DUMMYFUNCTION("ArrayFormula(JOIN("", "", IFERROR(VLOOKUP(BASE(SPLIT(Q136,"",""),10,3),UOM!$A$2:$B$46,2,FALSE),"""")))"),"NUMBER")</f>
        <v>NUMBER</v>
      </c>
      <c r="S136" s="11" t="s">
        <v>449</v>
      </c>
      <c r="T136" s="11" t="s">
        <v>450</v>
      </c>
      <c r="U136" s="8" t="str">
        <f t="shared" si="1"/>
        <v>Electrical  Cable 3 Core 100m Kelani </v>
      </c>
      <c r="V136" s="8" t="str">
        <f t="shared" si="2"/>
        <v>Electrical  &gt; Cable &gt; 3 Core &gt; 100m &gt; Kelani &gt; [ N/A ]</v>
      </c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ht="12.75" customHeight="1">
      <c r="A137" s="22" t="s">
        <v>370</v>
      </c>
      <c r="B137" s="17" t="str">
        <f>IFERROR(VLOOKUP(A137,'G1'!$A$2:$B$45,2,FALSE),"")</f>
        <v>Electrical </v>
      </c>
      <c r="C137" s="28" t="s">
        <v>415</v>
      </c>
      <c r="D137" s="8" t="str">
        <f>IFERROR(VLOOKUP(C137,'G2'!$A$2:$B$45,2,FALSE),"")</f>
        <v>Cable</v>
      </c>
      <c r="E137" s="23" t="s">
        <v>451</v>
      </c>
      <c r="F137" s="8" t="str">
        <f>IFERROR(VLOOKUP(E137,'G3'!$A$2:$B$95,2,FALSE),"")</f>
        <v>Main </v>
      </c>
      <c r="G137" s="7" t="s">
        <v>40</v>
      </c>
      <c r="H137" s="8" t="str">
        <f>IFERROR(VLOOKUP(G137,'G4'!$A$2:$B$45,2,FALSE),"")</f>
        <v/>
      </c>
      <c r="I137" s="22" t="s">
        <v>374</v>
      </c>
      <c r="J137" s="8" t="str">
        <f>IFERROR(VLOOKUP(I137,'G5'!$A$2:$B$45,2,FALSE),"")</f>
        <v>Kelani</v>
      </c>
      <c r="K137" s="10" t="s">
        <v>27</v>
      </c>
      <c r="L137" s="11" t="str">
        <f>IFERROR(VLOOKUP(K137,'G6'!$A$2:$B$45,2,FALSE),"")</f>
        <v/>
      </c>
      <c r="M137" s="25" t="s">
        <v>418</v>
      </c>
      <c r="N137" s="8" t="str">
        <f>IFERROR(VLOOKUP(M137,SUPPLIERS!$A$2:$B$45,2,FALSE),"")</f>
        <v>Kelani Cable</v>
      </c>
      <c r="O137" s="18" t="s">
        <v>424</v>
      </c>
      <c r="P137" s="13" t="str">
        <f>IFERROR(VLOOKUP(O137,UOM_GROUP!$A$2:$B$45,2,FALSE),"")</f>
        <v>Metre Only</v>
      </c>
      <c r="Q137" s="11" t="str">
        <f t="array" ref="Q137">TEXTJOIN(",",TRUE,IF(UOM_MAPPING!A$2:A$16=O137,UOM_MAPPING!B$2:B$100,""))</f>
        <v>006</v>
      </c>
      <c r="R137" s="11" t="str">
        <f>IFERROR(__xludf.DUMMYFUNCTION("ArrayFormula(JOIN("", "", IFERROR(VLOOKUP(BASE(SPLIT(Q137,"",""),10,3),UOM!$A$2:$B$46,2,FALSE),"""")))"),"METRE")</f>
        <v>METRE</v>
      </c>
      <c r="S137" s="11" t="s">
        <v>452</v>
      </c>
      <c r="T137" s="11" t="s">
        <v>453</v>
      </c>
      <c r="U137" s="8" t="str">
        <f t="shared" si="1"/>
        <v>Electrical  Cable Main   Kelani </v>
      </c>
      <c r="V137" s="8" t="str">
        <f t="shared" si="2"/>
        <v>Electrical  &gt; Cable &gt; Main  &gt; [ N/A ] &gt; Kelani &gt; [ N/A ]</v>
      </c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ht="12.75" customHeight="1">
      <c r="A138" s="22" t="s">
        <v>370</v>
      </c>
      <c r="B138" s="17" t="str">
        <f>IFERROR(VLOOKUP(A138,'G1'!$A$2:$B$45,2,FALSE),"")</f>
        <v>Electrical </v>
      </c>
      <c r="C138" s="24" t="s">
        <v>211</v>
      </c>
      <c r="D138" s="8" t="str">
        <f>IFERROR(VLOOKUP(C138,'G2'!$A$2:$B$45,2,FALSE),"")</f>
        <v>Accessories </v>
      </c>
      <c r="E138" s="23" t="s">
        <v>454</v>
      </c>
      <c r="F138" s="8" t="str">
        <f>IFERROR(VLOOKUP(E138,'G3'!$A$2:$B$95,2,FALSE),"")</f>
        <v>Switch</v>
      </c>
      <c r="G138" s="23" t="s">
        <v>455</v>
      </c>
      <c r="H138" s="8" t="str">
        <f>IFERROR(VLOOKUP(G138,'G4'!$A$2:$B$45,2,FALSE),"")</f>
        <v>1 Gang 1 Way</v>
      </c>
      <c r="I138" s="22" t="s">
        <v>456</v>
      </c>
      <c r="J138" s="8" t="str">
        <f>IFERROR(VLOOKUP(I138,'G5'!$A$2:$B$45,2,FALSE),"")</f>
        <v>Orange</v>
      </c>
      <c r="K138" s="10" t="s">
        <v>27</v>
      </c>
      <c r="L138" s="11" t="str">
        <f>IFERROR(VLOOKUP(K138,'G6'!$A$2:$B$45,2,FALSE),"")</f>
        <v/>
      </c>
      <c r="M138" s="25" t="s">
        <v>457</v>
      </c>
      <c r="N138" s="8" t="str">
        <f>IFERROR(VLOOKUP(M138,SUPPLIERS!$A$2:$B$45,2,FALSE),"")</f>
        <v>Orange</v>
      </c>
      <c r="O138" s="19" t="s">
        <v>42</v>
      </c>
      <c r="P138" s="13" t="str">
        <f>IFERROR(VLOOKUP(O138,UOM_GROUP!$A$2:$B$45,2,FALSE),"")</f>
        <v>Default</v>
      </c>
      <c r="Q138" s="11" t="str">
        <f t="array" ref="Q138">TEXTJOIN(",",TRUE,IF(UOM_MAPPING!A$2:A$16=O138,UOM_MAPPING!B$2:B$100,""))</f>
        <v>000</v>
      </c>
      <c r="R138" s="11" t="str">
        <f>IFERROR(__xludf.DUMMYFUNCTION("ArrayFormula(JOIN("", "", IFERROR(VLOOKUP(BASE(SPLIT(Q138,"",""),10,3),UOM!$A$2:$B$46,2,FALSE),"""")))"),"NUMBER")</f>
        <v>NUMBER</v>
      </c>
      <c r="S138" s="11" t="s">
        <v>458</v>
      </c>
      <c r="T138" s="11" t="s">
        <v>459</v>
      </c>
      <c r="U138" s="8" t="str">
        <f t="shared" si="1"/>
        <v>Electrical  Accessories  Switch 1 Gang 1 Way Orange </v>
      </c>
      <c r="V138" s="8" t="str">
        <f t="shared" si="2"/>
        <v>Electrical  &gt; Accessories  &gt; Switch &gt; 1 Gang 1 Way &gt; Orange &gt; [ N/A ]</v>
      </c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ht="12.75" customHeight="1">
      <c r="A139" s="22" t="s">
        <v>370</v>
      </c>
      <c r="B139" s="17" t="str">
        <f>IFERROR(VLOOKUP(A139,'G1'!$A$2:$B$45,2,FALSE),"")</f>
        <v>Electrical </v>
      </c>
      <c r="C139" s="24" t="s">
        <v>211</v>
      </c>
      <c r="D139" s="8" t="str">
        <f>IFERROR(VLOOKUP(C139,'G2'!$A$2:$B$45,2,FALSE),"")</f>
        <v>Accessories </v>
      </c>
      <c r="E139" s="23" t="s">
        <v>454</v>
      </c>
      <c r="F139" s="8" t="str">
        <f>IFERROR(VLOOKUP(E139,'G3'!$A$2:$B$95,2,FALSE),"")</f>
        <v>Switch</v>
      </c>
      <c r="G139" s="23" t="s">
        <v>460</v>
      </c>
      <c r="H139" s="8" t="str">
        <f>IFERROR(VLOOKUP(G139,'G4'!$A$2:$B$45,2,FALSE),"")</f>
        <v>2 Gang 1 Way</v>
      </c>
      <c r="I139" s="22" t="s">
        <v>456</v>
      </c>
      <c r="J139" s="8" t="str">
        <f>IFERROR(VLOOKUP(I139,'G5'!$A$2:$B$45,2,FALSE),"")</f>
        <v>Orange</v>
      </c>
      <c r="K139" s="10" t="s">
        <v>27</v>
      </c>
      <c r="L139" s="11" t="str">
        <f>IFERROR(VLOOKUP(K139,'G6'!$A$2:$B$45,2,FALSE),"")</f>
        <v/>
      </c>
      <c r="M139" s="25" t="s">
        <v>457</v>
      </c>
      <c r="N139" s="8" t="str">
        <f>IFERROR(VLOOKUP(M139,SUPPLIERS!$A$2:$B$45,2,FALSE),"")</f>
        <v>Orange</v>
      </c>
      <c r="O139" s="19" t="s">
        <v>42</v>
      </c>
      <c r="P139" s="13" t="str">
        <f>IFERROR(VLOOKUP(O139,UOM_GROUP!$A$2:$B$45,2,FALSE),"")</f>
        <v>Default</v>
      </c>
      <c r="Q139" s="11" t="str">
        <f t="array" ref="Q139">TEXTJOIN(",",TRUE,IF(UOM_MAPPING!A$2:A$16=O139,UOM_MAPPING!B$2:B$100,""))</f>
        <v>000</v>
      </c>
      <c r="R139" s="11" t="str">
        <f>IFERROR(__xludf.DUMMYFUNCTION("ArrayFormula(JOIN("", "", IFERROR(VLOOKUP(BASE(SPLIT(Q139,"",""),10,3),UOM!$A$2:$B$46,2,FALSE),"""")))"),"NUMBER")</f>
        <v>NUMBER</v>
      </c>
      <c r="S139" s="11" t="s">
        <v>461</v>
      </c>
      <c r="T139" s="11" t="s">
        <v>462</v>
      </c>
      <c r="U139" s="8" t="str">
        <f t="shared" si="1"/>
        <v>Electrical  Accessories  Switch 2 Gang 1 Way Orange </v>
      </c>
      <c r="V139" s="8" t="str">
        <f t="shared" si="2"/>
        <v>Electrical  &gt; Accessories  &gt; Switch &gt; 2 Gang 1 Way &gt; Orange &gt; [ N/A ]</v>
      </c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ht="12.75" customHeight="1">
      <c r="A140" s="22" t="s">
        <v>370</v>
      </c>
      <c r="B140" s="17" t="str">
        <f>IFERROR(VLOOKUP(A140,'G1'!$A$2:$B$45,2,FALSE),"")</f>
        <v>Electrical </v>
      </c>
      <c r="C140" s="24" t="s">
        <v>211</v>
      </c>
      <c r="D140" s="8" t="str">
        <f>IFERROR(VLOOKUP(C140,'G2'!$A$2:$B$45,2,FALSE),"")</f>
        <v>Accessories </v>
      </c>
      <c r="E140" s="23" t="s">
        <v>454</v>
      </c>
      <c r="F140" s="8" t="str">
        <f>IFERROR(VLOOKUP(E140,'G3'!$A$2:$B$95,2,FALSE),"")</f>
        <v>Switch</v>
      </c>
      <c r="G140" s="23" t="s">
        <v>463</v>
      </c>
      <c r="H140" s="8" t="str">
        <f>IFERROR(VLOOKUP(G140,'G4'!$A$2:$B$45,2,FALSE),"")</f>
        <v>3 Gang 1 Way</v>
      </c>
      <c r="I140" s="22" t="s">
        <v>456</v>
      </c>
      <c r="J140" s="8" t="str">
        <f>IFERROR(VLOOKUP(I140,'G5'!$A$2:$B$45,2,FALSE),"")</f>
        <v>Orange</v>
      </c>
      <c r="K140" s="10" t="s">
        <v>27</v>
      </c>
      <c r="L140" s="11" t="str">
        <f>IFERROR(VLOOKUP(K140,'G6'!$A$2:$B$45,2,FALSE),"")</f>
        <v/>
      </c>
      <c r="M140" s="25" t="s">
        <v>457</v>
      </c>
      <c r="N140" s="8" t="str">
        <f>IFERROR(VLOOKUP(M140,SUPPLIERS!$A$2:$B$45,2,FALSE),"")</f>
        <v>Orange</v>
      </c>
      <c r="O140" s="19" t="s">
        <v>42</v>
      </c>
      <c r="P140" s="13" t="str">
        <f>IFERROR(VLOOKUP(O140,UOM_GROUP!$A$2:$B$45,2,FALSE),"")</f>
        <v>Default</v>
      </c>
      <c r="Q140" s="11" t="str">
        <f t="array" ref="Q140">TEXTJOIN(",",TRUE,IF(UOM_MAPPING!A$2:A$16=O140,UOM_MAPPING!B$2:B$100,""))</f>
        <v>000</v>
      </c>
      <c r="R140" s="11" t="str">
        <f>IFERROR(__xludf.DUMMYFUNCTION("ArrayFormula(JOIN("", "", IFERROR(VLOOKUP(BASE(SPLIT(Q140,"",""),10,3),UOM!$A$2:$B$46,2,FALSE),"""")))"),"NUMBER")</f>
        <v>NUMBER</v>
      </c>
      <c r="S140" s="11" t="s">
        <v>464</v>
      </c>
      <c r="T140" s="11" t="s">
        <v>465</v>
      </c>
      <c r="U140" s="8" t="str">
        <f t="shared" si="1"/>
        <v>Electrical  Accessories  Switch 3 Gang 1 Way Orange </v>
      </c>
      <c r="V140" s="8" t="str">
        <f t="shared" si="2"/>
        <v>Electrical  &gt; Accessories  &gt; Switch &gt; 3 Gang 1 Way &gt; Orange &gt; [ N/A ]</v>
      </c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ht="12.75" customHeight="1">
      <c r="A141" s="22" t="s">
        <v>370</v>
      </c>
      <c r="B141" s="17" t="str">
        <f>IFERROR(VLOOKUP(A141,'G1'!$A$2:$B$45,2,FALSE),"")</f>
        <v>Electrical </v>
      </c>
      <c r="C141" s="24" t="s">
        <v>211</v>
      </c>
      <c r="D141" s="8" t="str">
        <f>IFERROR(VLOOKUP(C141,'G2'!$A$2:$B$45,2,FALSE),"")</f>
        <v>Accessories </v>
      </c>
      <c r="E141" s="23" t="s">
        <v>454</v>
      </c>
      <c r="F141" s="8" t="str">
        <f>IFERROR(VLOOKUP(E141,'G3'!$A$2:$B$95,2,FALSE),"")</f>
        <v>Switch</v>
      </c>
      <c r="G141" s="23" t="s">
        <v>466</v>
      </c>
      <c r="H141" s="8" t="str">
        <f>IFERROR(VLOOKUP(G141,'G4'!$A$2:$B$45,2,FALSE),"")</f>
        <v>4 Gang 1 Way</v>
      </c>
      <c r="I141" s="22" t="s">
        <v>456</v>
      </c>
      <c r="J141" s="8" t="str">
        <f>IFERROR(VLOOKUP(I141,'G5'!$A$2:$B$45,2,FALSE),"")</f>
        <v>Orange</v>
      </c>
      <c r="K141" s="10" t="s">
        <v>27</v>
      </c>
      <c r="L141" s="11" t="str">
        <f>IFERROR(VLOOKUP(K141,'G6'!$A$2:$B$45,2,FALSE),"")</f>
        <v/>
      </c>
      <c r="M141" s="25" t="s">
        <v>457</v>
      </c>
      <c r="N141" s="8" t="str">
        <f>IFERROR(VLOOKUP(M141,SUPPLIERS!$A$2:$B$45,2,FALSE),"")</f>
        <v>Orange</v>
      </c>
      <c r="O141" s="19" t="s">
        <v>42</v>
      </c>
      <c r="P141" s="13" t="str">
        <f>IFERROR(VLOOKUP(O141,UOM_GROUP!$A$2:$B$45,2,FALSE),"")</f>
        <v>Default</v>
      </c>
      <c r="Q141" s="11" t="str">
        <f t="array" ref="Q141">TEXTJOIN(",",TRUE,IF(UOM_MAPPING!A$2:A$16=O141,UOM_MAPPING!B$2:B$100,""))</f>
        <v>000</v>
      </c>
      <c r="R141" s="11" t="str">
        <f>IFERROR(__xludf.DUMMYFUNCTION("ArrayFormula(JOIN("", "", IFERROR(VLOOKUP(BASE(SPLIT(Q141,"",""),10,3),UOM!$A$2:$B$46,2,FALSE),"""")))"),"NUMBER")</f>
        <v>NUMBER</v>
      </c>
      <c r="S141" s="11" t="s">
        <v>467</v>
      </c>
      <c r="T141" s="11" t="s">
        <v>468</v>
      </c>
      <c r="U141" s="8" t="str">
        <f t="shared" si="1"/>
        <v>Electrical  Accessories  Switch 4 Gang 1 Way Orange </v>
      </c>
      <c r="V141" s="8" t="str">
        <f t="shared" si="2"/>
        <v>Electrical  &gt; Accessories  &gt; Switch &gt; 4 Gang 1 Way &gt; Orange &gt; [ N/A ]</v>
      </c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ht="12.75" customHeight="1">
      <c r="A142" s="22" t="s">
        <v>370</v>
      </c>
      <c r="B142" s="17" t="str">
        <f>IFERROR(VLOOKUP(A142,'G1'!$A$2:$B$45,2,FALSE),"")</f>
        <v>Electrical </v>
      </c>
      <c r="C142" s="24" t="s">
        <v>211</v>
      </c>
      <c r="D142" s="8" t="str">
        <f>IFERROR(VLOOKUP(C142,'G2'!$A$2:$B$45,2,FALSE),"")</f>
        <v>Accessories </v>
      </c>
      <c r="E142" s="23" t="s">
        <v>454</v>
      </c>
      <c r="F142" s="8" t="str">
        <f>IFERROR(VLOOKUP(E142,'G3'!$A$2:$B$95,2,FALSE),"")</f>
        <v>Switch</v>
      </c>
      <c r="G142" s="23" t="s">
        <v>469</v>
      </c>
      <c r="H142" s="8" t="str">
        <f>IFERROR(VLOOKUP(G142,'G4'!$A$2:$B$45,2,FALSE),"")</f>
        <v>5 Gang 1 Way</v>
      </c>
      <c r="I142" s="22" t="s">
        <v>456</v>
      </c>
      <c r="J142" s="8" t="str">
        <f>IFERROR(VLOOKUP(I142,'G5'!$A$2:$B$45,2,FALSE),"")</f>
        <v>Orange</v>
      </c>
      <c r="K142" s="10" t="s">
        <v>27</v>
      </c>
      <c r="L142" s="11" t="str">
        <f>IFERROR(VLOOKUP(K142,'G6'!$A$2:$B$45,2,FALSE),"")</f>
        <v/>
      </c>
      <c r="M142" s="25" t="s">
        <v>457</v>
      </c>
      <c r="N142" s="8" t="str">
        <f>IFERROR(VLOOKUP(M142,SUPPLIERS!$A$2:$B$45,2,FALSE),"")</f>
        <v>Orange</v>
      </c>
      <c r="O142" s="19" t="s">
        <v>42</v>
      </c>
      <c r="P142" s="13" t="str">
        <f>IFERROR(VLOOKUP(O142,UOM_GROUP!$A$2:$B$45,2,FALSE),"")</f>
        <v>Default</v>
      </c>
      <c r="Q142" s="11" t="str">
        <f t="array" ref="Q142">TEXTJOIN(",",TRUE,IF(UOM_MAPPING!A$2:A$16=O142,UOM_MAPPING!B$2:B$100,""))</f>
        <v>000</v>
      </c>
      <c r="R142" s="11" t="str">
        <f>IFERROR(__xludf.DUMMYFUNCTION("ArrayFormula(JOIN("", "", IFERROR(VLOOKUP(BASE(SPLIT(Q142,"",""),10,3),UOM!$A$2:$B$46,2,FALSE),"""")))"),"NUMBER")</f>
        <v>NUMBER</v>
      </c>
      <c r="S142" s="11" t="s">
        <v>470</v>
      </c>
      <c r="T142" s="11" t="s">
        <v>471</v>
      </c>
      <c r="U142" s="8" t="str">
        <f t="shared" si="1"/>
        <v>Electrical  Accessories  Switch 5 Gang 1 Way Orange </v>
      </c>
      <c r="V142" s="8" t="str">
        <f t="shared" si="2"/>
        <v>Electrical  &gt; Accessories  &gt; Switch &gt; 5 Gang 1 Way &gt; Orange &gt; [ N/A ]</v>
      </c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ht="12.75" customHeight="1">
      <c r="A143" s="22" t="s">
        <v>370</v>
      </c>
      <c r="B143" s="17" t="str">
        <f>IFERROR(VLOOKUP(A143,'G1'!$A$2:$B$45,2,FALSE),"")</f>
        <v>Electrical </v>
      </c>
      <c r="C143" s="24" t="s">
        <v>211</v>
      </c>
      <c r="D143" s="8" t="str">
        <f>IFERROR(VLOOKUP(C143,'G2'!$A$2:$B$45,2,FALSE),"")</f>
        <v>Accessories </v>
      </c>
      <c r="E143" s="23" t="s">
        <v>454</v>
      </c>
      <c r="F143" s="8" t="str">
        <f>IFERROR(VLOOKUP(E143,'G3'!$A$2:$B$95,2,FALSE),"")</f>
        <v>Switch</v>
      </c>
      <c r="G143" s="23" t="s">
        <v>472</v>
      </c>
      <c r="H143" s="8" t="str">
        <f>IFERROR(VLOOKUP(G143,'G4'!$A$2:$B$45,2,FALSE),"")</f>
        <v>Lamp Switch</v>
      </c>
      <c r="I143" s="22" t="s">
        <v>456</v>
      </c>
      <c r="J143" s="8" t="str">
        <f>IFERROR(VLOOKUP(I143,'G5'!$A$2:$B$45,2,FALSE),"")</f>
        <v>Orange</v>
      </c>
      <c r="K143" s="10" t="s">
        <v>27</v>
      </c>
      <c r="L143" s="11" t="str">
        <f>IFERROR(VLOOKUP(K143,'G6'!$A$2:$B$45,2,FALSE),"")</f>
        <v/>
      </c>
      <c r="M143" s="25" t="s">
        <v>457</v>
      </c>
      <c r="N143" s="8" t="str">
        <f>IFERROR(VLOOKUP(M143,SUPPLIERS!$A$2:$B$45,2,FALSE),"")</f>
        <v>Orange</v>
      </c>
      <c r="O143" s="19" t="s">
        <v>42</v>
      </c>
      <c r="P143" s="13" t="str">
        <f>IFERROR(VLOOKUP(O143,UOM_GROUP!$A$2:$B$45,2,FALSE),"")</f>
        <v>Default</v>
      </c>
      <c r="Q143" s="11" t="str">
        <f t="array" ref="Q143">TEXTJOIN(",",TRUE,IF(UOM_MAPPING!A$2:A$16=O143,UOM_MAPPING!B$2:B$100,""))</f>
        <v>000</v>
      </c>
      <c r="R143" s="11" t="str">
        <f>IFERROR(__xludf.DUMMYFUNCTION("ArrayFormula(JOIN("", "", IFERROR(VLOOKUP(BASE(SPLIT(Q143,"",""),10,3),UOM!$A$2:$B$46,2,FALSE),"""")))"),"NUMBER")</f>
        <v>NUMBER</v>
      </c>
      <c r="S143" s="11" t="s">
        <v>473</v>
      </c>
      <c r="T143" s="11" t="s">
        <v>474</v>
      </c>
      <c r="U143" s="8" t="str">
        <f t="shared" si="1"/>
        <v>Electrical  Accessories  Switch Lamp Switch Orange </v>
      </c>
      <c r="V143" s="8" t="str">
        <f t="shared" si="2"/>
        <v>Electrical  &gt; Accessories  &gt; Switch &gt; Lamp Switch &gt; Orange &gt; [ N/A ]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ht="12.75" customHeight="1">
      <c r="A144" s="22" t="s">
        <v>370</v>
      </c>
      <c r="B144" s="17" t="str">
        <f>IFERROR(VLOOKUP(A144,'G1'!$A$2:$B$45,2,FALSE),"")</f>
        <v>Electrical </v>
      </c>
      <c r="C144" s="24" t="s">
        <v>211</v>
      </c>
      <c r="D144" s="8" t="str">
        <f>IFERROR(VLOOKUP(C144,'G2'!$A$2:$B$45,2,FALSE),"")</f>
        <v>Accessories </v>
      </c>
      <c r="E144" s="23" t="s">
        <v>454</v>
      </c>
      <c r="F144" s="8" t="str">
        <f>IFERROR(VLOOKUP(E144,'G3'!$A$2:$B$95,2,FALSE),"")</f>
        <v>Switch</v>
      </c>
      <c r="G144" s="23" t="s">
        <v>475</v>
      </c>
      <c r="H144" s="8" t="str">
        <f>IFERROR(VLOOKUP(G144,'G4'!$A$2:$B$45,2,FALSE),"")</f>
        <v>Bell Switch</v>
      </c>
      <c r="I144" s="22" t="s">
        <v>456</v>
      </c>
      <c r="J144" s="8" t="str">
        <f>IFERROR(VLOOKUP(I144,'G5'!$A$2:$B$45,2,FALSE),"")</f>
        <v>Orange</v>
      </c>
      <c r="K144" s="10" t="s">
        <v>27</v>
      </c>
      <c r="L144" s="11" t="str">
        <f>IFERROR(VLOOKUP(K144,'G6'!$A$2:$B$45,2,FALSE),"")</f>
        <v/>
      </c>
      <c r="M144" s="25" t="s">
        <v>457</v>
      </c>
      <c r="N144" s="8" t="str">
        <f>IFERROR(VLOOKUP(M144,SUPPLIERS!$A$2:$B$45,2,FALSE),"")</f>
        <v>Orange</v>
      </c>
      <c r="O144" s="19" t="s">
        <v>42</v>
      </c>
      <c r="P144" s="13" t="str">
        <f>IFERROR(VLOOKUP(O144,UOM_GROUP!$A$2:$B$45,2,FALSE),"")</f>
        <v>Default</v>
      </c>
      <c r="Q144" s="11" t="str">
        <f t="array" ref="Q144">TEXTJOIN(",",TRUE,IF(UOM_MAPPING!A$2:A$16=O144,UOM_MAPPING!B$2:B$100,""))</f>
        <v>000</v>
      </c>
      <c r="R144" s="11" t="str">
        <f>IFERROR(__xludf.DUMMYFUNCTION("ArrayFormula(JOIN("", "", IFERROR(VLOOKUP(BASE(SPLIT(Q144,"",""),10,3),UOM!$A$2:$B$46,2,FALSE),"""")))"),"NUMBER")</f>
        <v>NUMBER</v>
      </c>
      <c r="S144" s="11" t="s">
        <v>476</v>
      </c>
      <c r="T144" s="11" t="s">
        <v>477</v>
      </c>
      <c r="U144" s="8" t="str">
        <f t="shared" si="1"/>
        <v>Electrical  Accessories  Switch Bell Switch Orange </v>
      </c>
      <c r="V144" s="8" t="str">
        <f t="shared" si="2"/>
        <v>Electrical  &gt; Accessories  &gt; Switch &gt; Bell Switch &gt; Orange &gt; [ N/A ]</v>
      </c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ht="12.75" customHeight="1">
      <c r="A145" s="22" t="s">
        <v>370</v>
      </c>
      <c r="B145" s="17" t="str">
        <f>IFERROR(VLOOKUP(A145,'G1'!$A$2:$B$45,2,FALSE),"")</f>
        <v>Electrical </v>
      </c>
      <c r="C145" s="24" t="s">
        <v>211</v>
      </c>
      <c r="D145" s="8" t="str">
        <f>IFERROR(VLOOKUP(C145,'G2'!$A$2:$B$45,2,FALSE),"")</f>
        <v>Accessories </v>
      </c>
      <c r="E145" s="23" t="s">
        <v>454</v>
      </c>
      <c r="F145" s="8" t="str">
        <f>IFERROR(VLOOKUP(E145,'G3'!$A$2:$B$95,2,FALSE),"")</f>
        <v>Switch</v>
      </c>
      <c r="G145" s="23" t="s">
        <v>478</v>
      </c>
      <c r="H145" s="8" t="str">
        <f>IFERROR(VLOOKUP(G145,'G4'!$A$2:$B$45,2,FALSE),"")</f>
        <v>Fan Switch</v>
      </c>
      <c r="I145" s="22" t="s">
        <v>456</v>
      </c>
      <c r="J145" s="8" t="str">
        <f>IFERROR(VLOOKUP(I145,'G5'!$A$2:$B$45,2,FALSE),"")</f>
        <v>Orange</v>
      </c>
      <c r="K145" s="10" t="s">
        <v>27</v>
      </c>
      <c r="L145" s="11" t="str">
        <f>IFERROR(VLOOKUP(K145,'G6'!$A$2:$B$45,2,FALSE),"")</f>
        <v/>
      </c>
      <c r="M145" s="25" t="s">
        <v>457</v>
      </c>
      <c r="N145" s="8" t="str">
        <f>IFERROR(VLOOKUP(M145,SUPPLIERS!$A$2:$B$45,2,FALSE),"")</f>
        <v>Orange</v>
      </c>
      <c r="O145" s="19" t="s">
        <v>42</v>
      </c>
      <c r="P145" s="13" t="str">
        <f>IFERROR(VLOOKUP(O145,UOM_GROUP!$A$2:$B$45,2,FALSE),"")</f>
        <v>Default</v>
      </c>
      <c r="Q145" s="11" t="str">
        <f t="array" ref="Q145">TEXTJOIN(",",TRUE,IF(UOM_MAPPING!A$2:A$16=O145,UOM_MAPPING!B$2:B$100,""))</f>
        <v>000</v>
      </c>
      <c r="R145" s="11" t="str">
        <f>IFERROR(__xludf.DUMMYFUNCTION("ArrayFormula(JOIN("", "", IFERROR(VLOOKUP(BASE(SPLIT(Q145,"",""),10,3),UOM!$A$2:$B$46,2,FALSE),"""")))"),"NUMBER")</f>
        <v>NUMBER</v>
      </c>
      <c r="S145" s="11" t="s">
        <v>479</v>
      </c>
      <c r="T145" s="11" t="s">
        <v>480</v>
      </c>
      <c r="U145" s="8" t="str">
        <f t="shared" si="1"/>
        <v>Electrical  Accessories  Switch Fan Switch Orange </v>
      </c>
      <c r="V145" s="8" t="str">
        <f t="shared" si="2"/>
        <v>Electrical  &gt; Accessories  &gt; Switch &gt; Fan Switch &gt; Orange &gt; [ N/A ]</v>
      </c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ht="12.75" customHeight="1">
      <c r="A146" s="22" t="s">
        <v>370</v>
      </c>
      <c r="B146" s="17" t="str">
        <f>IFERROR(VLOOKUP(A146,'G1'!$A$2:$B$45,2,FALSE),"")</f>
        <v>Electrical </v>
      </c>
      <c r="C146" s="24" t="s">
        <v>211</v>
      </c>
      <c r="D146" s="8" t="str">
        <f>IFERROR(VLOOKUP(C146,'G2'!$A$2:$B$45,2,FALSE),"")</f>
        <v>Accessories </v>
      </c>
      <c r="E146" s="23" t="s">
        <v>454</v>
      </c>
      <c r="F146" s="8" t="str">
        <f>IFERROR(VLOOKUP(E146,'G3'!$A$2:$B$95,2,FALSE),"")</f>
        <v>Switch</v>
      </c>
      <c r="G146" s="23" t="s">
        <v>481</v>
      </c>
      <c r="H146" s="8" t="str">
        <f>IFERROR(VLOOKUP(G146,'G4'!$A$2:$B$45,2,FALSE),"")</f>
        <v>13 A Pl Top</v>
      </c>
      <c r="I146" s="22" t="s">
        <v>456</v>
      </c>
      <c r="J146" s="8" t="str">
        <f>IFERROR(VLOOKUP(I146,'G5'!$A$2:$B$45,2,FALSE),"")</f>
        <v>Orange</v>
      </c>
      <c r="K146" s="10" t="s">
        <v>27</v>
      </c>
      <c r="L146" s="11" t="str">
        <f>IFERROR(VLOOKUP(K146,'G6'!$A$2:$B$45,2,FALSE),"")</f>
        <v/>
      </c>
      <c r="M146" s="25" t="s">
        <v>457</v>
      </c>
      <c r="N146" s="8" t="str">
        <f>IFERROR(VLOOKUP(M146,SUPPLIERS!$A$2:$B$45,2,FALSE),"")</f>
        <v>Orange</v>
      </c>
      <c r="O146" s="19" t="s">
        <v>42</v>
      </c>
      <c r="P146" s="13" t="str">
        <f>IFERROR(VLOOKUP(O146,UOM_GROUP!$A$2:$B$45,2,FALSE),"")</f>
        <v>Default</v>
      </c>
      <c r="Q146" s="11" t="str">
        <f t="array" ref="Q146">TEXTJOIN(",",TRUE,IF(UOM_MAPPING!A$2:A$16=O146,UOM_MAPPING!B$2:B$100,""))</f>
        <v>000</v>
      </c>
      <c r="R146" s="11" t="str">
        <f>IFERROR(__xludf.DUMMYFUNCTION("ArrayFormula(JOIN("", "", IFERROR(VLOOKUP(BASE(SPLIT(Q146,"",""),10,3),UOM!$A$2:$B$46,2,FALSE),"""")))"),"NUMBER")</f>
        <v>NUMBER</v>
      </c>
      <c r="S146" s="11" t="s">
        <v>482</v>
      </c>
      <c r="T146" s="11" t="s">
        <v>483</v>
      </c>
      <c r="U146" s="8" t="str">
        <f t="shared" si="1"/>
        <v>Electrical  Accessories  Switch 13 A Pl Top Orange </v>
      </c>
      <c r="V146" s="8" t="str">
        <f t="shared" si="2"/>
        <v>Electrical  &gt; Accessories  &gt; Switch &gt; 13 A Pl Top &gt; Orange &gt; [ N/A ]</v>
      </c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ht="12.75" customHeight="1">
      <c r="A147" s="22" t="s">
        <v>370</v>
      </c>
      <c r="B147" s="17" t="str">
        <f>IFERROR(VLOOKUP(A147,'G1'!$A$2:$B$45,2,FALSE),"")</f>
        <v>Electrical </v>
      </c>
      <c r="C147" s="24" t="s">
        <v>211</v>
      </c>
      <c r="D147" s="8" t="str">
        <f>IFERROR(VLOOKUP(C147,'G2'!$A$2:$B$45,2,FALSE),"")</f>
        <v>Accessories </v>
      </c>
      <c r="E147" s="23" t="s">
        <v>454</v>
      </c>
      <c r="F147" s="8" t="str">
        <f>IFERROR(VLOOKUP(E147,'G3'!$A$2:$B$95,2,FALSE),"")</f>
        <v>Switch</v>
      </c>
      <c r="G147" s="23" t="s">
        <v>484</v>
      </c>
      <c r="H147" s="8" t="str">
        <f>IFERROR(VLOOKUP(G147,'G4'!$A$2:$B$95,2,FALSE),"")</f>
        <v>13A Pl Base</v>
      </c>
      <c r="I147" s="22" t="s">
        <v>456</v>
      </c>
      <c r="J147" s="8" t="str">
        <f>IFERROR(VLOOKUP(I147,'G5'!$A$2:$B$45,2,FALSE),"")</f>
        <v>Orange</v>
      </c>
      <c r="K147" s="10" t="s">
        <v>27</v>
      </c>
      <c r="L147" s="11" t="str">
        <f>IFERROR(VLOOKUP(K147,'G6'!$A$2:$B$45,2,FALSE),"")</f>
        <v/>
      </c>
      <c r="M147" s="25" t="s">
        <v>457</v>
      </c>
      <c r="N147" s="8" t="str">
        <f>IFERROR(VLOOKUP(M147,SUPPLIERS!$A$2:$B$45,2,FALSE),"")</f>
        <v>Orange</v>
      </c>
      <c r="O147" s="19" t="s">
        <v>42</v>
      </c>
      <c r="P147" s="13" t="str">
        <f>IFERROR(VLOOKUP(O147,UOM_GROUP!$A$2:$B$45,2,FALSE),"")</f>
        <v>Default</v>
      </c>
      <c r="Q147" s="11" t="str">
        <f t="array" ref="Q147">TEXTJOIN(",",TRUE,IF(UOM_MAPPING!A$2:A$16=O147,UOM_MAPPING!B$2:B$100,""))</f>
        <v>000</v>
      </c>
      <c r="R147" s="11" t="str">
        <f>IFERROR(__xludf.DUMMYFUNCTION("ArrayFormula(JOIN("", "", IFERROR(VLOOKUP(BASE(SPLIT(Q147,"",""),10,3),UOM!$A$2:$B$46,2,FALSE),"""")))"),"NUMBER")</f>
        <v>NUMBER</v>
      </c>
      <c r="S147" s="11" t="s">
        <v>485</v>
      </c>
      <c r="T147" s="11" t="s">
        <v>486</v>
      </c>
      <c r="U147" s="8" t="str">
        <f t="shared" si="1"/>
        <v>Electrical  Accessories  Switch 13A Pl Base Orange </v>
      </c>
      <c r="V147" s="8" t="str">
        <f t="shared" si="2"/>
        <v>Electrical  &gt; Accessories  &gt; Switch &gt; 13A Pl Base &gt; Orange &gt; [ N/A ]</v>
      </c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ht="12.75" customHeight="1">
      <c r="A148" s="22" t="s">
        <v>370</v>
      </c>
      <c r="B148" s="17" t="str">
        <f>IFERROR(VLOOKUP(A148,'G1'!$A$2:$B$45,2,FALSE),"")</f>
        <v>Electrical </v>
      </c>
      <c r="C148" s="24" t="s">
        <v>211</v>
      </c>
      <c r="D148" s="8" t="str">
        <f>IFERROR(VLOOKUP(C148,'G2'!$A$2:$B$45,2,FALSE),"")</f>
        <v>Accessories </v>
      </c>
      <c r="E148" s="23" t="s">
        <v>487</v>
      </c>
      <c r="F148" s="8" t="str">
        <f>IFERROR(VLOOKUP(E148,'G3'!$A$2:$B$95,2,FALSE),"")</f>
        <v>Breaker</v>
      </c>
      <c r="G148" s="23" t="s">
        <v>488</v>
      </c>
      <c r="H148" s="8" t="str">
        <f>IFERROR(VLOOKUP(G148,'G4'!$A$2:$B$95,2,FALSE),"")</f>
        <v>10 A One Pole</v>
      </c>
      <c r="I148" s="22" t="s">
        <v>456</v>
      </c>
      <c r="J148" s="8" t="str">
        <f>IFERROR(VLOOKUP(I148,'G5'!$A$2:$B$45,2,FALSE),"")</f>
        <v>Orange</v>
      </c>
      <c r="K148" s="23" t="s">
        <v>489</v>
      </c>
      <c r="L148" s="11" t="str">
        <f>IFERROR(VLOOKUP(K148,'G6'!$A$2:$B$45,2,FALSE),"")</f>
        <v>Alpha</v>
      </c>
      <c r="M148" s="25" t="s">
        <v>457</v>
      </c>
      <c r="N148" s="8" t="str">
        <f>IFERROR(VLOOKUP(M148,SUPPLIERS!$A$2:$B$45,2,FALSE),"")</f>
        <v>Orange</v>
      </c>
      <c r="O148" s="19" t="s">
        <v>42</v>
      </c>
      <c r="P148" s="13" t="str">
        <f>IFERROR(VLOOKUP(O148,UOM_GROUP!$A$2:$B$45,2,FALSE),"")</f>
        <v>Default</v>
      </c>
      <c r="Q148" s="11" t="str">
        <f t="array" ref="Q148">TEXTJOIN(",",TRUE,IF(UOM_MAPPING!A$2:A$16=O148,UOM_MAPPING!B$2:B$100,""))</f>
        <v>000</v>
      </c>
      <c r="R148" s="11" t="str">
        <f>IFERROR(__xludf.DUMMYFUNCTION("ArrayFormula(JOIN("", "", IFERROR(VLOOKUP(BASE(SPLIT(Q148,"",""),10,3),UOM!$A$2:$B$46,2,FALSE),"""")))"),"NUMBER")</f>
        <v>NUMBER</v>
      </c>
      <c r="S148" s="11" t="s">
        <v>490</v>
      </c>
      <c r="T148" s="11" t="s">
        <v>491</v>
      </c>
      <c r="U148" s="8" t="str">
        <f t="shared" si="1"/>
        <v>Electrical  Accessories  Breaker 10 A One Pole Orange Alpha</v>
      </c>
      <c r="V148" s="8" t="str">
        <f t="shared" si="2"/>
        <v>Electrical  &gt; Accessories  &gt; Breaker &gt; 10 A One Pole &gt; Orange &gt; Alpha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ht="12.75" customHeight="1">
      <c r="A149" s="22" t="s">
        <v>370</v>
      </c>
      <c r="B149" s="17" t="str">
        <f>IFERROR(VLOOKUP(A149,'G1'!$A$2:$B$45,2,FALSE),"")</f>
        <v>Electrical </v>
      </c>
      <c r="C149" s="24" t="s">
        <v>211</v>
      </c>
      <c r="D149" s="8" t="str">
        <f>IFERROR(VLOOKUP(C149,'G2'!$A$2:$B$45,2,FALSE),"")</f>
        <v>Accessories </v>
      </c>
      <c r="E149" s="23" t="s">
        <v>487</v>
      </c>
      <c r="F149" s="8" t="str">
        <f>IFERROR(VLOOKUP(E149,'G3'!$A$2:$B$95,2,FALSE),"")</f>
        <v>Breaker</v>
      </c>
      <c r="G149" s="23" t="s">
        <v>492</v>
      </c>
      <c r="H149" s="8" t="str">
        <f>IFERROR(VLOOKUP(G149,'G4'!$A$2:$B$95,2,FALSE),"")</f>
        <v>16 A One Pole</v>
      </c>
      <c r="I149" s="22" t="s">
        <v>456</v>
      </c>
      <c r="J149" s="8" t="str">
        <f>IFERROR(VLOOKUP(I149,'G5'!$A$2:$B$45,2,FALSE),"")</f>
        <v>Orange</v>
      </c>
      <c r="K149" s="23" t="s">
        <v>489</v>
      </c>
      <c r="L149" s="11" t="str">
        <f>IFERROR(VLOOKUP(K149,'G6'!$A$2:$B$45,2,FALSE),"")</f>
        <v>Alpha</v>
      </c>
      <c r="M149" s="25" t="s">
        <v>457</v>
      </c>
      <c r="N149" s="8" t="str">
        <f>IFERROR(VLOOKUP(M149,SUPPLIERS!$A$2:$B$45,2,FALSE),"")</f>
        <v>Orange</v>
      </c>
      <c r="O149" s="19" t="s">
        <v>42</v>
      </c>
      <c r="P149" s="13" t="str">
        <f>IFERROR(VLOOKUP(O149,UOM_GROUP!$A$2:$B$45,2,FALSE),"")</f>
        <v>Default</v>
      </c>
      <c r="Q149" s="11" t="str">
        <f t="array" ref="Q149">TEXTJOIN(",",TRUE,IF(UOM_MAPPING!A$2:A$16=O149,UOM_MAPPING!B$2:B$100,""))</f>
        <v>000</v>
      </c>
      <c r="R149" s="11" t="str">
        <f>IFERROR(__xludf.DUMMYFUNCTION("ArrayFormula(JOIN("", "", IFERROR(VLOOKUP(BASE(SPLIT(Q149,"",""),10,3),UOM!$A$2:$B$46,2,FALSE),"""")))"),"NUMBER")</f>
        <v>NUMBER</v>
      </c>
      <c r="S149" s="11" t="s">
        <v>493</v>
      </c>
      <c r="T149" s="11" t="s">
        <v>494</v>
      </c>
      <c r="U149" s="8" t="str">
        <f t="shared" si="1"/>
        <v>Electrical  Accessories  Breaker 16 A One Pole Orange Alpha</v>
      </c>
      <c r="V149" s="8" t="str">
        <f t="shared" si="2"/>
        <v>Electrical  &gt; Accessories  &gt; Breaker &gt; 16 A One Pole &gt; Orange &gt; Alpha</v>
      </c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ht="12.75" customHeight="1">
      <c r="A150" s="22" t="s">
        <v>370</v>
      </c>
      <c r="B150" s="17" t="str">
        <f>IFERROR(VLOOKUP(A150,'G1'!$A$2:$B$45,2,FALSE),"")</f>
        <v>Electrical </v>
      </c>
      <c r="C150" s="24" t="s">
        <v>211</v>
      </c>
      <c r="D150" s="8" t="str">
        <f>IFERROR(VLOOKUP(C150,'G2'!$A$2:$B$45,2,FALSE),"")</f>
        <v>Accessories </v>
      </c>
      <c r="E150" s="23" t="s">
        <v>487</v>
      </c>
      <c r="F150" s="8" t="str">
        <f>IFERROR(VLOOKUP(E150,'G3'!$A$2:$B$95,2,FALSE),"")</f>
        <v>Breaker</v>
      </c>
      <c r="G150" s="23" t="s">
        <v>495</v>
      </c>
      <c r="H150" s="8" t="str">
        <f>IFERROR(VLOOKUP(G150,'G4'!$A$2:$B$95,2,FALSE),"")</f>
        <v>20 A One Pole</v>
      </c>
      <c r="I150" s="22" t="s">
        <v>456</v>
      </c>
      <c r="J150" s="8" t="str">
        <f>IFERROR(VLOOKUP(I150,'G5'!$A$2:$B$45,2,FALSE),"")</f>
        <v>Orange</v>
      </c>
      <c r="K150" s="23" t="s">
        <v>489</v>
      </c>
      <c r="L150" s="11" t="str">
        <f>IFERROR(VLOOKUP(K150,'G6'!$A$2:$B$45,2,FALSE),"")</f>
        <v>Alpha</v>
      </c>
      <c r="M150" s="25" t="s">
        <v>457</v>
      </c>
      <c r="N150" s="8" t="str">
        <f>IFERROR(VLOOKUP(M150,SUPPLIERS!$A$2:$B$45,2,FALSE),"")</f>
        <v>Orange</v>
      </c>
      <c r="O150" s="19" t="s">
        <v>42</v>
      </c>
      <c r="P150" s="13" t="str">
        <f>IFERROR(VLOOKUP(O150,UOM_GROUP!$A$2:$B$45,2,FALSE),"")</f>
        <v>Default</v>
      </c>
      <c r="Q150" s="11" t="str">
        <f t="array" ref="Q150">TEXTJOIN(",",TRUE,IF(UOM_MAPPING!A$2:A$16=O150,UOM_MAPPING!B$2:B$100,""))</f>
        <v>000</v>
      </c>
      <c r="R150" s="11" t="str">
        <f>IFERROR(__xludf.DUMMYFUNCTION("ArrayFormula(JOIN("", "", IFERROR(VLOOKUP(BASE(SPLIT(Q150,"",""),10,3),UOM!$A$2:$B$46,2,FALSE),"""")))"),"NUMBER")</f>
        <v>NUMBER</v>
      </c>
      <c r="S150" s="11" t="s">
        <v>496</v>
      </c>
      <c r="T150" s="11" t="s">
        <v>497</v>
      </c>
      <c r="U150" s="8" t="str">
        <f t="shared" si="1"/>
        <v>Electrical  Accessories  Breaker 20 A One Pole Orange Alpha</v>
      </c>
      <c r="V150" s="8" t="str">
        <f t="shared" si="2"/>
        <v>Electrical  &gt; Accessories  &gt; Breaker &gt; 20 A One Pole &gt; Orange &gt; Alpha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ht="12.75" customHeight="1">
      <c r="A151" s="22" t="s">
        <v>370</v>
      </c>
      <c r="B151" s="17" t="str">
        <f>IFERROR(VLOOKUP(A151,'G1'!$A$2:$B$45,2,FALSE),"")</f>
        <v>Electrical </v>
      </c>
      <c r="C151" s="24" t="s">
        <v>211</v>
      </c>
      <c r="D151" s="8" t="str">
        <f>IFERROR(VLOOKUP(C151,'G2'!$A$2:$B$45,2,FALSE),"")</f>
        <v>Accessories </v>
      </c>
      <c r="E151" s="23" t="s">
        <v>487</v>
      </c>
      <c r="F151" s="8" t="str">
        <f>IFERROR(VLOOKUP(E151,'G3'!$A$2:$B$95,2,FALSE),"")</f>
        <v>Breaker</v>
      </c>
      <c r="G151" s="23" t="s">
        <v>498</v>
      </c>
      <c r="H151" s="8" t="str">
        <f>IFERROR(VLOOKUP(G151,'G4'!$A$2:$B$95,2,FALSE),"")</f>
        <v>6 A One Pole</v>
      </c>
      <c r="I151" s="22" t="s">
        <v>456</v>
      </c>
      <c r="J151" s="8" t="str">
        <f>IFERROR(VLOOKUP(I151,'G5'!$A$2:$B$45,2,FALSE),"")</f>
        <v>Orange</v>
      </c>
      <c r="K151" s="23" t="s">
        <v>489</v>
      </c>
      <c r="L151" s="11" t="str">
        <f>IFERROR(VLOOKUP(K151,'G6'!$A$2:$B$45,2,FALSE),"")</f>
        <v>Alpha</v>
      </c>
      <c r="M151" s="25" t="s">
        <v>457</v>
      </c>
      <c r="N151" s="8" t="str">
        <f>IFERROR(VLOOKUP(M151,SUPPLIERS!$A$2:$B$45,2,FALSE),"")</f>
        <v>Orange</v>
      </c>
      <c r="O151" s="19" t="s">
        <v>42</v>
      </c>
      <c r="P151" s="13" t="str">
        <f>IFERROR(VLOOKUP(O151,UOM_GROUP!$A$2:$B$45,2,FALSE),"")</f>
        <v>Default</v>
      </c>
      <c r="Q151" s="11" t="str">
        <f t="array" ref="Q151">TEXTJOIN(",",TRUE,IF(UOM_MAPPING!A$2:A$16=O151,UOM_MAPPING!B$2:B$100,""))</f>
        <v>000</v>
      </c>
      <c r="R151" s="11" t="str">
        <f>IFERROR(__xludf.DUMMYFUNCTION("ArrayFormula(JOIN("", "", IFERROR(VLOOKUP(BASE(SPLIT(Q151,"",""),10,3),UOM!$A$2:$B$46,2,FALSE),"""")))"),"NUMBER")</f>
        <v>NUMBER</v>
      </c>
      <c r="S151" s="11" t="s">
        <v>499</v>
      </c>
      <c r="T151" s="11" t="s">
        <v>500</v>
      </c>
      <c r="U151" s="8" t="str">
        <f t="shared" si="1"/>
        <v>Electrical  Accessories  Breaker 6 A One Pole Orange Alpha</v>
      </c>
      <c r="V151" s="8" t="str">
        <f t="shared" si="2"/>
        <v>Electrical  &gt; Accessories  &gt; Breaker &gt; 6 A One Pole &gt; Orange &gt; Alpha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ht="12.75" customHeight="1">
      <c r="A152" s="22" t="s">
        <v>370</v>
      </c>
      <c r="B152" s="17" t="str">
        <f>IFERROR(VLOOKUP(A152,'G1'!$A$2:$B$45,2,FALSE),"")</f>
        <v>Electrical </v>
      </c>
      <c r="C152" s="24" t="s">
        <v>211</v>
      </c>
      <c r="D152" s="8" t="str">
        <f>IFERROR(VLOOKUP(C152,'G2'!$A$2:$B$45,2,FALSE),"")</f>
        <v>Accessories </v>
      </c>
      <c r="E152" s="23" t="s">
        <v>487</v>
      </c>
      <c r="F152" s="8" t="str">
        <f>IFERROR(VLOOKUP(E152,'G3'!$A$2:$B$95,2,FALSE),"")</f>
        <v>Breaker</v>
      </c>
      <c r="G152" s="23" t="s">
        <v>488</v>
      </c>
      <c r="H152" s="8" t="str">
        <f>IFERROR(VLOOKUP(G152,'G4'!$A$2:$B$95,2,FALSE),"")</f>
        <v>10 A One Pole</v>
      </c>
      <c r="I152" s="22" t="s">
        <v>456</v>
      </c>
      <c r="J152" s="8" t="str">
        <f>IFERROR(VLOOKUP(I152,'G5'!$A$2:$B$45,2,FALSE),"")</f>
        <v>Orange</v>
      </c>
      <c r="K152" s="23" t="s">
        <v>501</v>
      </c>
      <c r="L152" s="11" t="str">
        <f>IFERROR(VLOOKUP(K152,'G6'!$A$2:$B$45,2,FALSE),"")</f>
        <v>Sigma</v>
      </c>
      <c r="M152" s="25" t="s">
        <v>457</v>
      </c>
      <c r="N152" s="8" t="str">
        <f>IFERROR(VLOOKUP(M152,SUPPLIERS!$A$2:$B$45,2,FALSE),"")</f>
        <v>Orange</v>
      </c>
      <c r="O152" s="19" t="s">
        <v>42</v>
      </c>
      <c r="P152" s="13" t="str">
        <f>IFERROR(VLOOKUP(O152,UOM_GROUP!$A$2:$B$45,2,FALSE),"")</f>
        <v>Default</v>
      </c>
      <c r="Q152" s="11" t="str">
        <f t="array" ref="Q152">TEXTJOIN(",",TRUE,IF(UOM_MAPPING!A$2:A$16=O152,UOM_MAPPING!B$2:B$100,""))</f>
        <v>000</v>
      </c>
      <c r="R152" s="11" t="str">
        <f>IFERROR(__xludf.DUMMYFUNCTION("ArrayFormula(JOIN("", "", IFERROR(VLOOKUP(BASE(SPLIT(Q152,"",""),10,3),UOM!$A$2:$B$46,2,FALSE),"""")))"),"NUMBER")</f>
        <v>NUMBER</v>
      </c>
      <c r="S152" s="11" t="s">
        <v>502</v>
      </c>
      <c r="T152" s="20" t="s">
        <v>503</v>
      </c>
      <c r="U152" s="8" t="str">
        <f t="shared" si="1"/>
        <v>Electrical  Accessories  Breaker 10 A One Pole Orange Sigma</v>
      </c>
      <c r="V152" s="8" t="str">
        <f t="shared" si="2"/>
        <v>Electrical  &gt; Accessories  &gt; Breaker &gt; 10 A One Pole &gt; Orange &gt; Sigma</v>
      </c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ht="12.75" customHeight="1">
      <c r="A153" s="22" t="s">
        <v>370</v>
      </c>
      <c r="B153" s="17" t="str">
        <f>IFERROR(VLOOKUP(A153,'G1'!$A$2:$B$45,2,FALSE),"")</f>
        <v>Electrical </v>
      </c>
      <c r="C153" s="24" t="s">
        <v>211</v>
      </c>
      <c r="D153" s="8" t="str">
        <f>IFERROR(VLOOKUP(C153,'G2'!$A$2:$B$45,2,FALSE),"")</f>
        <v>Accessories </v>
      </c>
      <c r="E153" s="23" t="s">
        <v>487</v>
      </c>
      <c r="F153" s="8" t="str">
        <f>IFERROR(VLOOKUP(E153,'G3'!$A$2:$B$95,2,FALSE),"")</f>
        <v>Breaker</v>
      </c>
      <c r="G153" s="23" t="s">
        <v>492</v>
      </c>
      <c r="H153" s="8" t="str">
        <f>IFERROR(VLOOKUP(G153,'G4'!$A$2:$B$95,2,FALSE),"")</f>
        <v>16 A One Pole</v>
      </c>
      <c r="I153" s="22" t="s">
        <v>456</v>
      </c>
      <c r="J153" s="8" t="str">
        <f>IFERROR(VLOOKUP(I153,'G5'!$A$2:$B$45,2,FALSE),"")</f>
        <v>Orange</v>
      </c>
      <c r="K153" s="23" t="s">
        <v>501</v>
      </c>
      <c r="L153" s="11" t="str">
        <f>IFERROR(VLOOKUP(K153,'G6'!$A$2:$B$45,2,FALSE),"")</f>
        <v>Sigma</v>
      </c>
      <c r="M153" s="25" t="s">
        <v>457</v>
      </c>
      <c r="N153" s="8" t="str">
        <f>IFERROR(VLOOKUP(M153,SUPPLIERS!$A$2:$B$45,2,FALSE),"")</f>
        <v>Orange</v>
      </c>
      <c r="O153" s="19" t="s">
        <v>42</v>
      </c>
      <c r="P153" s="13" t="str">
        <f>IFERROR(VLOOKUP(O153,UOM_GROUP!$A$2:$B$45,2,FALSE),"")</f>
        <v>Default</v>
      </c>
      <c r="Q153" s="11" t="str">
        <f t="array" ref="Q153">TEXTJOIN(",",TRUE,IF(UOM_MAPPING!A$2:A$16=O153,UOM_MAPPING!B$2:B$100,""))</f>
        <v>000</v>
      </c>
      <c r="R153" s="11" t="str">
        <f>IFERROR(__xludf.DUMMYFUNCTION("ArrayFormula(JOIN("", "", IFERROR(VLOOKUP(BASE(SPLIT(Q153,"",""),10,3),UOM!$A$2:$B$46,2,FALSE),"""")))"),"NUMBER")</f>
        <v>NUMBER</v>
      </c>
      <c r="S153" s="11" t="s">
        <v>504</v>
      </c>
      <c r="T153" s="11" t="s">
        <v>505</v>
      </c>
      <c r="U153" s="8" t="str">
        <f t="shared" si="1"/>
        <v>Electrical  Accessories  Breaker 16 A One Pole Orange Sigma</v>
      </c>
      <c r="V153" s="8" t="str">
        <f t="shared" si="2"/>
        <v>Electrical  &gt; Accessories  &gt; Breaker &gt; 16 A One Pole &gt; Orange &gt; Sigma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ht="12.75" customHeight="1">
      <c r="A154" s="22" t="s">
        <v>370</v>
      </c>
      <c r="B154" s="17" t="str">
        <f>IFERROR(VLOOKUP(A154,'G1'!$A$2:$B$45,2,FALSE),"")</f>
        <v>Electrical </v>
      </c>
      <c r="C154" s="24" t="s">
        <v>211</v>
      </c>
      <c r="D154" s="8" t="str">
        <f>IFERROR(VLOOKUP(C154,'G2'!$A$2:$B$45,2,FALSE),"")</f>
        <v>Accessories </v>
      </c>
      <c r="E154" s="23" t="s">
        <v>487</v>
      </c>
      <c r="F154" s="8" t="str">
        <f>IFERROR(VLOOKUP(E154,'G3'!$A$2:$B$95,2,FALSE),"")</f>
        <v>Breaker</v>
      </c>
      <c r="G154" s="23" t="s">
        <v>495</v>
      </c>
      <c r="H154" s="8" t="str">
        <f>IFERROR(VLOOKUP(G154,'G4'!$A$2:$B$95,2,FALSE),"")</f>
        <v>20 A One Pole</v>
      </c>
      <c r="I154" s="22" t="s">
        <v>456</v>
      </c>
      <c r="J154" s="8" t="str">
        <f>IFERROR(VLOOKUP(I154,'G5'!$A$2:$B$45,2,FALSE),"")</f>
        <v>Orange</v>
      </c>
      <c r="K154" s="23" t="s">
        <v>501</v>
      </c>
      <c r="L154" s="11" t="str">
        <f>IFERROR(VLOOKUP(K154,'G6'!$A$2:$B$45,2,FALSE),"")</f>
        <v>Sigma</v>
      </c>
      <c r="M154" s="25" t="s">
        <v>457</v>
      </c>
      <c r="N154" s="8" t="str">
        <f>IFERROR(VLOOKUP(M154,SUPPLIERS!$A$2:$B$45,2,FALSE),"")</f>
        <v>Orange</v>
      </c>
      <c r="O154" s="19" t="s">
        <v>42</v>
      </c>
      <c r="P154" s="13" t="str">
        <f>IFERROR(VLOOKUP(O154,UOM_GROUP!$A$2:$B$45,2,FALSE),"")</f>
        <v>Default</v>
      </c>
      <c r="Q154" s="11" t="str">
        <f t="array" ref="Q154">TEXTJOIN(",",TRUE,IF(UOM_MAPPING!A$2:A$16=O154,UOM_MAPPING!B$2:B$100,""))</f>
        <v>000</v>
      </c>
      <c r="R154" s="11" t="str">
        <f>IFERROR(__xludf.DUMMYFUNCTION("ArrayFormula(JOIN("", "", IFERROR(VLOOKUP(BASE(SPLIT(Q154,"",""),10,3),UOM!$A$2:$B$46,2,FALSE),"""")))"),"NUMBER")</f>
        <v>NUMBER</v>
      </c>
      <c r="S154" s="11" t="s">
        <v>506</v>
      </c>
      <c r="T154" s="11" t="s">
        <v>507</v>
      </c>
      <c r="U154" s="8" t="str">
        <f t="shared" si="1"/>
        <v>Electrical  Accessories  Breaker 20 A One Pole Orange Sigma</v>
      </c>
      <c r="V154" s="8" t="str">
        <f t="shared" si="2"/>
        <v>Electrical  &gt; Accessories  &gt; Breaker &gt; 20 A One Pole &gt; Orange &gt; Sigma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ht="12.75" customHeight="1">
      <c r="A155" s="22" t="s">
        <v>370</v>
      </c>
      <c r="B155" s="17" t="str">
        <f>IFERROR(VLOOKUP(A155,'G1'!$A$2:$B$45,2,FALSE),"")</f>
        <v>Electrical </v>
      </c>
      <c r="C155" s="24" t="s">
        <v>211</v>
      </c>
      <c r="D155" s="8" t="str">
        <f>IFERROR(VLOOKUP(C155,'G2'!$A$2:$B$45,2,FALSE),"")</f>
        <v>Accessories </v>
      </c>
      <c r="E155" s="23" t="s">
        <v>487</v>
      </c>
      <c r="F155" s="8" t="str">
        <f>IFERROR(VLOOKUP(E155,'G3'!$A$2:$B$95,2,FALSE),"")</f>
        <v>Breaker</v>
      </c>
      <c r="G155" s="23" t="s">
        <v>498</v>
      </c>
      <c r="H155" s="8" t="str">
        <f>IFERROR(VLOOKUP(G155,'G4'!$A$2:$B$95,2,FALSE),"")</f>
        <v>6 A One Pole</v>
      </c>
      <c r="I155" s="22" t="s">
        <v>456</v>
      </c>
      <c r="J155" s="8" t="str">
        <f>IFERROR(VLOOKUP(I155,'G5'!$A$2:$B$45,2,FALSE),"")</f>
        <v>Orange</v>
      </c>
      <c r="K155" s="23" t="s">
        <v>501</v>
      </c>
      <c r="L155" s="11" t="str">
        <f>IFERROR(VLOOKUP(K155,'G6'!$A$2:$B$45,2,FALSE),"")</f>
        <v>Sigma</v>
      </c>
      <c r="M155" s="25" t="s">
        <v>457</v>
      </c>
      <c r="N155" s="8" t="str">
        <f>IFERROR(VLOOKUP(M155,SUPPLIERS!$A$2:$B$45,2,FALSE),"")</f>
        <v>Orange</v>
      </c>
      <c r="O155" s="19" t="s">
        <v>42</v>
      </c>
      <c r="P155" s="13" t="str">
        <f>IFERROR(VLOOKUP(O155,UOM_GROUP!$A$2:$B$45,2,FALSE),"")</f>
        <v>Default</v>
      </c>
      <c r="Q155" s="11" t="str">
        <f t="array" ref="Q155">TEXTJOIN(",",TRUE,IF(UOM_MAPPING!A$2:A$16=O155,UOM_MAPPING!B$2:B$100,""))</f>
        <v>000</v>
      </c>
      <c r="R155" s="11" t="str">
        <f>IFERROR(__xludf.DUMMYFUNCTION("ArrayFormula(JOIN("", "", IFERROR(VLOOKUP(BASE(SPLIT(Q155,"",""),10,3),UOM!$A$2:$B$46,2,FALSE),"""")))"),"NUMBER")</f>
        <v>NUMBER</v>
      </c>
      <c r="S155" s="11" t="s">
        <v>508</v>
      </c>
      <c r="T155" s="11" t="s">
        <v>509</v>
      </c>
      <c r="U155" s="8" t="str">
        <f t="shared" si="1"/>
        <v>Electrical  Accessories  Breaker 6 A One Pole Orange Sigma</v>
      </c>
      <c r="V155" s="8" t="str">
        <f t="shared" si="2"/>
        <v>Electrical  &gt; Accessories  &gt; Breaker &gt; 6 A One Pole &gt; Orange &gt; Sigma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ht="12.75" customHeight="1">
      <c r="A156" s="22" t="s">
        <v>370</v>
      </c>
      <c r="B156" s="17" t="str">
        <f>IFERROR(VLOOKUP(A156,'G1'!$A$2:$B$45,2,FALSE),"")</f>
        <v>Electrical </v>
      </c>
      <c r="C156" s="24" t="s">
        <v>211</v>
      </c>
      <c r="D156" s="8" t="str">
        <f>IFERROR(VLOOKUP(C156,'G2'!$A$2:$B$45,2,FALSE),"")</f>
        <v>Accessories </v>
      </c>
      <c r="E156" s="23" t="s">
        <v>487</v>
      </c>
      <c r="F156" s="8" t="str">
        <f>IFERROR(VLOOKUP(E156,'G3'!$A$2:$B$95,2,FALSE),"")</f>
        <v>Breaker</v>
      </c>
      <c r="G156" s="23" t="s">
        <v>510</v>
      </c>
      <c r="H156" s="8" t="str">
        <f>IFERROR(VLOOKUP(G156,'G4'!$A$2:$B$95,2,FALSE),"")</f>
        <v>RCD 2 Pole 40A</v>
      </c>
      <c r="I156" s="22" t="s">
        <v>456</v>
      </c>
      <c r="J156" s="8" t="str">
        <f>IFERROR(VLOOKUP(I156,'G5'!$A$2:$B$45,2,FALSE),"")</f>
        <v>Orange</v>
      </c>
      <c r="K156" s="23" t="s">
        <v>489</v>
      </c>
      <c r="L156" s="11" t="str">
        <f>IFERROR(VLOOKUP(K156,'G6'!$A$2:$B$45,2,FALSE),"")</f>
        <v>Alpha</v>
      </c>
      <c r="M156" s="25" t="s">
        <v>457</v>
      </c>
      <c r="N156" s="8" t="str">
        <f>IFERROR(VLOOKUP(M156,SUPPLIERS!$A$2:$B$45,2,FALSE),"")</f>
        <v>Orange</v>
      </c>
      <c r="O156" s="19" t="s">
        <v>42</v>
      </c>
      <c r="P156" s="13" t="str">
        <f>IFERROR(VLOOKUP(O156,UOM_GROUP!$A$2:$B$45,2,FALSE),"")</f>
        <v>Default</v>
      </c>
      <c r="Q156" s="11" t="str">
        <f t="array" ref="Q156">TEXTJOIN(",",TRUE,IF(UOM_MAPPING!A$2:A$16=O156,UOM_MAPPING!B$2:B$100,""))</f>
        <v>000</v>
      </c>
      <c r="R156" s="11" t="str">
        <f>IFERROR(__xludf.DUMMYFUNCTION("ArrayFormula(JOIN("", "", IFERROR(VLOOKUP(BASE(SPLIT(Q156,"",""),10,3),UOM!$A$2:$B$46,2,FALSE),"""")))"),"NUMBER")</f>
        <v>NUMBER</v>
      </c>
      <c r="S156" s="11" t="s">
        <v>511</v>
      </c>
      <c r="T156" s="11" t="s">
        <v>512</v>
      </c>
      <c r="U156" s="8" t="str">
        <f t="shared" si="1"/>
        <v>Electrical  Accessories  Breaker RCD 2 Pole 40A Orange Alpha</v>
      </c>
      <c r="V156" s="8" t="str">
        <f t="shared" si="2"/>
        <v>Electrical  &gt; Accessories  &gt; Breaker &gt; RCD 2 Pole 40A &gt; Orange &gt; Alpha</v>
      </c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ht="12.75" customHeight="1">
      <c r="A157" s="22" t="s">
        <v>370</v>
      </c>
      <c r="B157" s="17" t="str">
        <f>IFERROR(VLOOKUP(A157,'G1'!$A$2:$B$45,2,FALSE),"")</f>
        <v>Electrical </v>
      </c>
      <c r="C157" s="24" t="s">
        <v>211</v>
      </c>
      <c r="D157" s="8" t="str">
        <f>IFERROR(VLOOKUP(C157,'G2'!$A$2:$B$45,2,FALSE),"")</f>
        <v>Accessories </v>
      </c>
      <c r="E157" s="23" t="s">
        <v>487</v>
      </c>
      <c r="F157" s="8" t="str">
        <f>IFERROR(VLOOKUP(E157,'G3'!$A$2:$B$95,2,FALSE),"")</f>
        <v>Breaker</v>
      </c>
      <c r="G157" s="23" t="s">
        <v>513</v>
      </c>
      <c r="H157" s="8" t="str">
        <f>IFERROR(VLOOKUP(G157,'G4'!$A$2:$B$95,2,FALSE),"")</f>
        <v>Isolator 2 Pole 40A</v>
      </c>
      <c r="I157" s="22" t="s">
        <v>456</v>
      </c>
      <c r="J157" s="8" t="str">
        <f>IFERROR(VLOOKUP(I157,'G5'!$A$2:$B$45,2,FALSE),"")</f>
        <v>Orange</v>
      </c>
      <c r="K157" s="23" t="s">
        <v>489</v>
      </c>
      <c r="L157" s="11" t="str">
        <f>IFERROR(VLOOKUP(K157,'G6'!$A$2:$B$45,2,FALSE),"")</f>
        <v>Alpha</v>
      </c>
      <c r="M157" s="25" t="s">
        <v>457</v>
      </c>
      <c r="N157" s="8" t="str">
        <f>IFERROR(VLOOKUP(M157,SUPPLIERS!$A$2:$B$45,2,FALSE),"")</f>
        <v>Orange</v>
      </c>
      <c r="O157" s="19" t="s">
        <v>42</v>
      </c>
      <c r="P157" s="13" t="str">
        <f>IFERROR(VLOOKUP(O157,UOM_GROUP!$A$2:$B$45,2,FALSE),"")</f>
        <v>Default</v>
      </c>
      <c r="Q157" s="11" t="str">
        <f t="array" ref="Q157">TEXTJOIN(",",TRUE,IF(UOM_MAPPING!A$2:A$16=O157,UOM_MAPPING!B$2:B$100,""))</f>
        <v>000</v>
      </c>
      <c r="R157" s="11" t="str">
        <f>IFERROR(__xludf.DUMMYFUNCTION("ArrayFormula(JOIN("", "", IFERROR(VLOOKUP(BASE(SPLIT(Q157,"",""),10,3),UOM!$A$2:$B$46,2,FALSE),"""")))"),"NUMBER")</f>
        <v>NUMBER</v>
      </c>
      <c r="S157" s="11" t="s">
        <v>514</v>
      </c>
      <c r="T157" s="11" t="s">
        <v>515</v>
      </c>
      <c r="U157" s="8" t="str">
        <f t="shared" si="1"/>
        <v>Electrical  Accessories  Breaker Isolator 2 Pole 40A Orange Alpha</v>
      </c>
      <c r="V157" s="8" t="str">
        <f t="shared" si="2"/>
        <v>Electrical  &gt; Accessories  &gt; Breaker &gt; Isolator 2 Pole 40A &gt; Orange &gt; Alpha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ht="12.75" customHeight="1">
      <c r="A158" s="22" t="s">
        <v>370</v>
      </c>
      <c r="B158" s="17" t="str">
        <f>IFERROR(VLOOKUP(A158,'G1'!$A$2:$B$45,2,FALSE),"")</f>
        <v>Electrical </v>
      </c>
      <c r="C158" s="24" t="s">
        <v>211</v>
      </c>
      <c r="D158" s="8" t="str">
        <f>IFERROR(VLOOKUP(C158,'G2'!$A$2:$B$45,2,FALSE),"")</f>
        <v>Accessories </v>
      </c>
      <c r="E158" s="23" t="s">
        <v>487</v>
      </c>
      <c r="F158" s="8" t="str">
        <f>IFERROR(VLOOKUP(E158,'G3'!$A$2:$B$95,2,FALSE),"")</f>
        <v>Breaker</v>
      </c>
      <c r="G158" s="23" t="s">
        <v>510</v>
      </c>
      <c r="H158" s="8" t="str">
        <f>IFERROR(VLOOKUP(G158,'G4'!$A$2:$B$95,2,FALSE),"")</f>
        <v>RCD 2 Pole 40A</v>
      </c>
      <c r="I158" s="22" t="s">
        <v>456</v>
      </c>
      <c r="J158" s="8" t="str">
        <f>IFERROR(VLOOKUP(I158,'G5'!$A$2:$B$45,2,FALSE),"")</f>
        <v>Orange</v>
      </c>
      <c r="K158" s="23" t="s">
        <v>501</v>
      </c>
      <c r="L158" s="11" t="str">
        <f>IFERROR(VLOOKUP(K158,'G6'!$A$2:$B$45,2,FALSE),"")</f>
        <v>Sigma</v>
      </c>
      <c r="M158" s="25" t="s">
        <v>457</v>
      </c>
      <c r="N158" s="8" t="str">
        <f>IFERROR(VLOOKUP(M158,SUPPLIERS!$A$2:$B$45,2,FALSE),"")</f>
        <v>Orange</v>
      </c>
      <c r="O158" s="19" t="s">
        <v>42</v>
      </c>
      <c r="P158" s="13" t="str">
        <f>IFERROR(VLOOKUP(O158,UOM_GROUP!$A$2:$B$45,2,FALSE),"")</f>
        <v>Default</v>
      </c>
      <c r="Q158" s="11" t="str">
        <f t="array" ref="Q158">TEXTJOIN(",",TRUE,IF(UOM_MAPPING!A$2:A$16=O158,UOM_MAPPING!B$2:B$100,""))</f>
        <v>000</v>
      </c>
      <c r="R158" s="11" t="str">
        <f>IFERROR(__xludf.DUMMYFUNCTION("ArrayFormula(JOIN("", "", IFERROR(VLOOKUP(BASE(SPLIT(Q158,"",""),10,3),UOM!$A$2:$B$46,2,FALSE),"""")))"),"NUMBER")</f>
        <v>NUMBER</v>
      </c>
      <c r="S158" s="11" t="s">
        <v>516</v>
      </c>
      <c r="T158" s="20" t="s">
        <v>517</v>
      </c>
      <c r="U158" s="8" t="str">
        <f t="shared" si="1"/>
        <v>Electrical  Accessories  Breaker RCD 2 Pole 40A Orange Sigma</v>
      </c>
      <c r="V158" s="8" t="str">
        <f t="shared" si="2"/>
        <v>Electrical  &gt; Accessories  &gt; Breaker &gt; RCD 2 Pole 40A &gt; Orange &gt; Sigma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ht="12.75" customHeight="1">
      <c r="A159" s="22" t="s">
        <v>370</v>
      </c>
      <c r="B159" s="17" t="str">
        <f>IFERROR(VLOOKUP(A159,'G1'!$A$2:$B$45,2,FALSE),"")</f>
        <v>Electrical </v>
      </c>
      <c r="C159" s="24" t="s">
        <v>211</v>
      </c>
      <c r="D159" s="8" t="str">
        <f>IFERROR(VLOOKUP(C159,'G2'!$A$2:$B$45,2,FALSE),"")</f>
        <v>Accessories </v>
      </c>
      <c r="E159" s="23" t="s">
        <v>487</v>
      </c>
      <c r="F159" s="8" t="str">
        <f>IFERROR(VLOOKUP(E159,'G3'!$A$2:$B$95,2,FALSE),"")</f>
        <v>Breaker</v>
      </c>
      <c r="G159" s="23" t="s">
        <v>513</v>
      </c>
      <c r="H159" s="8" t="str">
        <f>IFERROR(VLOOKUP(G159,'G4'!$A$2:$B$95,2,FALSE),"")</f>
        <v>Isolator 2 Pole 40A</v>
      </c>
      <c r="I159" s="22" t="s">
        <v>456</v>
      </c>
      <c r="J159" s="8" t="str">
        <f>IFERROR(VLOOKUP(I159,'G5'!$A$2:$B$45,2,FALSE),"")</f>
        <v>Orange</v>
      </c>
      <c r="K159" s="23" t="s">
        <v>501</v>
      </c>
      <c r="L159" s="11" t="str">
        <f>IFERROR(VLOOKUP(K159,'G6'!$A$2:$B$45,2,FALSE),"")</f>
        <v>Sigma</v>
      </c>
      <c r="M159" s="25" t="s">
        <v>457</v>
      </c>
      <c r="N159" s="8" t="str">
        <f>IFERROR(VLOOKUP(M159,SUPPLIERS!$A$2:$B$45,2,FALSE),"")</f>
        <v>Orange</v>
      </c>
      <c r="O159" s="19" t="s">
        <v>42</v>
      </c>
      <c r="P159" s="13" t="str">
        <f>IFERROR(VLOOKUP(O159,UOM_GROUP!$A$2:$B$45,2,FALSE),"")</f>
        <v>Default</v>
      </c>
      <c r="Q159" s="11" t="str">
        <f t="array" ref="Q159">TEXTJOIN(",",TRUE,IF(UOM_MAPPING!A$2:A$16=O159,UOM_MAPPING!B$2:B$100,""))</f>
        <v>000</v>
      </c>
      <c r="R159" s="11" t="str">
        <f>IFERROR(__xludf.DUMMYFUNCTION("ArrayFormula(JOIN("", "", IFERROR(VLOOKUP(BASE(SPLIT(Q159,"",""),10,3),UOM!$A$2:$B$46,2,FALSE),"""")))"),"NUMBER")</f>
        <v>NUMBER</v>
      </c>
      <c r="S159" s="11" t="s">
        <v>518</v>
      </c>
      <c r="T159" s="11" t="s">
        <v>519</v>
      </c>
      <c r="U159" s="8" t="str">
        <f t="shared" si="1"/>
        <v>Electrical  Accessories  Breaker Isolator 2 Pole 40A Orange Sigma</v>
      </c>
      <c r="V159" s="8" t="str">
        <f t="shared" si="2"/>
        <v>Electrical  &gt; Accessories  &gt; Breaker &gt; Isolator 2 Pole 40A &gt; Orange &gt; Sigma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ht="12.75" customHeight="1">
      <c r="A160" s="22" t="s">
        <v>370</v>
      </c>
      <c r="B160" s="17" t="str">
        <f>IFERROR(VLOOKUP(A160,'G1'!$A$2:$B$45,2,FALSE),"")</f>
        <v>Electrical </v>
      </c>
      <c r="C160" s="24" t="s">
        <v>211</v>
      </c>
      <c r="D160" s="8" t="str">
        <f>IFERROR(VLOOKUP(C160,'G2'!$A$2:$B$45,2,FALSE),"")</f>
        <v>Accessories </v>
      </c>
      <c r="E160" s="23" t="s">
        <v>520</v>
      </c>
      <c r="F160" s="8" t="str">
        <f>IFERROR(VLOOKUP(E160,'G3'!$A$2:$B$95,2,FALSE),"")</f>
        <v>Trailing Socket</v>
      </c>
      <c r="G160" s="23" t="s">
        <v>521</v>
      </c>
      <c r="H160" s="8" t="str">
        <f>IFERROR(VLOOKUP(G160,'G4'!$A$2:$B$95,2,FALSE),"")</f>
        <v>3m</v>
      </c>
      <c r="I160" s="22" t="s">
        <v>456</v>
      </c>
      <c r="J160" s="8" t="str">
        <f>IFERROR(VLOOKUP(I160,'G5'!$A$2:$B$45,2,FALSE),"")</f>
        <v>Orange</v>
      </c>
      <c r="K160" s="10" t="s">
        <v>27</v>
      </c>
      <c r="L160" s="11" t="str">
        <f>IFERROR(VLOOKUP(K160,'G6'!$A$2:$B$45,2,FALSE),"")</f>
        <v/>
      </c>
      <c r="M160" s="25" t="s">
        <v>457</v>
      </c>
      <c r="N160" s="8" t="str">
        <f>IFERROR(VLOOKUP(M160,SUPPLIERS!$A$2:$B$45,2,FALSE),"")</f>
        <v>Orange</v>
      </c>
      <c r="O160" s="19" t="s">
        <v>42</v>
      </c>
      <c r="P160" s="13" t="str">
        <f>IFERROR(VLOOKUP(O160,UOM_GROUP!$A$2:$B$45,2,FALSE),"")</f>
        <v>Default</v>
      </c>
      <c r="Q160" s="11" t="str">
        <f t="array" ref="Q160">TEXTJOIN(",",TRUE,IF(UOM_MAPPING!A$2:A$16=O160,UOM_MAPPING!B$2:B$100,""))</f>
        <v>000</v>
      </c>
      <c r="R160" s="11" t="str">
        <f>IFERROR(__xludf.DUMMYFUNCTION("ArrayFormula(JOIN("", "", IFERROR(VLOOKUP(BASE(SPLIT(Q160,"",""),10,3),UOM!$A$2:$B$46,2,FALSE),"""")))"),"NUMBER")</f>
        <v>NUMBER</v>
      </c>
      <c r="S160" s="11" t="s">
        <v>522</v>
      </c>
      <c r="T160" s="11" t="s">
        <v>523</v>
      </c>
      <c r="U160" s="8" t="str">
        <f t="shared" si="1"/>
        <v>Electrical  Accessories  Trailing Socket 3m Orange </v>
      </c>
      <c r="V160" s="8" t="str">
        <f t="shared" si="2"/>
        <v>Electrical  &gt; Accessories  &gt; Trailing Socket &gt; 3m &gt; Orange &gt; [ N/A ]</v>
      </c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ht="12.75" customHeight="1">
      <c r="A161" s="22" t="s">
        <v>370</v>
      </c>
      <c r="B161" s="17" t="str">
        <f>IFERROR(VLOOKUP(A161,'G1'!$A$2:$B$45,2,FALSE),"")</f>
        <v>Electrical </v>
      </c>
      <c r="C161" s="24" t="s">
        <v>211</v>
      </c>
      <c r="D161" s="8" t="str">
        <f>IFERROR(VLOOKUP(C161,'G2'!$A$2:$B$45,2,FALSE),"")</f>
        <v>Accessories </v>
      </c>
      <c r="E161" s="23" t="s">
        <v>520</v>
      </c>
      <c r="F161" s="8" t="str">
        <f>IFERROR(VLOOKUP(E161,'G3'!$A$2:$B$95,2,FALSE),"")</f>
        <v>Trailing Socket</v>
      </c>
      <c r="G161" s="23" t="s">
        <v>524</v>
      </c>
      <c r="H161" s="8" t="str">
        <f>IFERROR(VLOOKUP(G161,'G4'!$A$2:$B$95,2,FALSE),"")</f>
        <v>5m</v>
      </c>
      <c r="I161" s="22" t="s">
        <v>456</v>
      </c>
      <c r="J161" s="8" t="str">
        <f>IFERROR(VLOOKUP(I161,'G5'!$A$2:$B$45,2,FALSE),"")</f>
        <v>Orange</v>
      </c>
      <c r="K161" s="10" t="s">
        <v>27</v>
      </c>
      <c r="L161" s="11" t="str">
        <f>IFERROR(VLOOKUP(K161,'G6'!$A$2:$B$45,2,FALSE),"")</f>
        <v/>
      </c>
      <c r="M161" s="25" t="s">
        <v>457</v>
      </c>
      <c r="N161" s="8" t="str">
        <f>IFERROR(VLOOKUP(M161,SUPPLIERS!$A$2:$B$45,2,FALSE),"")</f>
        <v>Orange</v>
      </c>
      <c r="O161" s="19" t="s">
        <v>42</v>
      </c>
      <c r="P161" s="13" t="str">
        <f>IFERROR(VLOOKUP(O161,UOM_GROUP!$A$2:$B$45,2,FALSE),"")</f>
        <v>Default</v>
      </c>
      <c r="Q161" s="11" t="str">
        <f t="array" ref="Q161">TEXTJOIN(",",TRUE,IF(UOM_MAPPING!A$2:A$16=O161,UOM_MAPPING!B$2:B$100,""))</f>
        <v>000</v>
      </c>
      <c r="R161" s="11" t="str">
        <f>IFERROR(__xludf.DUMMYFUNCTION("ArrayFormula(JOIN("", "", IFERROR(VLOOKUP(BASE(SPLIT(Q161,"",""),10,3),UOM!$A$2:$B$46,2,FALSE),"""")))"),"NUMBER")</f>
        <v>NUMBER</v>
      </c>
      <c r="S161" s="11" t="s">
        <v>525</v>
      </c>
      <c r="T161" s="11" t="s">
        <v>526</v>
      </c>
      <c r="U161" s="8" t="str">
        <f t="shared" si="1"/>
        <v>Electrical  Accessories  Trailing Socket 5m Orange </v>
      </c>
      <c r="V161" s="8" t="str">
        <f t="shared" si="2"/>
        <v>Electrical  &gt; Accessories  &gt; Trailing Socket &gt; 5m &gt; Orange &gt; [ N/A ]</v>
      </c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ht="12.75" customHeight="1">
      <c r="A162" s="22" t="s">
        <v>370</v>
      </c>
      <c r="B162" s="17" t="str">
        <f>IFERROR(VLOOKUP(A162,'G1'!$A$2:$B$45,2,FALSE),"")</f>
        <v>Electrical </v>
      </c>
      <c r="C162" s="24" t="s">
        <v>211</v>
      </c>
      <c r="D162" s="8" t="str">
        <f>IFERROR(VLOOKUP(C162,'G2'!$A$2:$B$45,2,FALSE),"")</f>
        <v>Accessories </v>
      </c>
      <c r="E162" s="23" t="s">
        <v>527</v>
      </c>
      <c r="F162" s="8" t="str">
        <f>IFERROR(VLOOKUP(E162,'G3'!$A$2:$B$95,2,FALSE),"")</f>
        <v>Holder</v>
      </c>
      <c r="G162" s="23" t="s">
        <v>528</v>
      </c>
      <c r="H162" s="8" t="str">
        <f>IFERROR(VLOOKUP(G162,'G4'!$A$2:$B$95,2,FALSE),"")</f>
        <v>Angle Batten</v>
      </c>
      <c r="I162" s="22" t="s">
        <v>529</v>
      </c>
      <c r="J162" s="8" t="str">
        <f>IFERROR(VLOOKUP(I162,'G5'!$A$2:$B$45,2,FALSE),"")</f>
        <v>Polycrome</v>
      </c>
      <c r="K162" s="23" t="s">
        <v>375</v>
      </c>
      <c r="L162" s="11" t="str">
        <f>IFERROR(VLOOKUP(K162,'G6'!$A$2:$B$45,2,FALSE),"")</f>
        <v>Pin Type</v>
      </c>
      <c r="M162" s="25" t="s">
        <v>530</v>
      </c>
      <c r="N162" s="8" t="str">
        <f>IFERROR(VLOOKUP(M162,SUPPLIERS!$A$2:$B$45,2,FALSE),"")</f>
        <v>Polycrome</v>
      </c>
      <c r="O162" s="19" t="s">
        <v>42</v>
      </c>
      <c r="P162" s="13" t="str">
        <f>IFERROR(VLOOKUP(O162,UOM_GROUP!$A$2:$B$45,2,FALSE),"")</f>
        <v>Default</v>
      </c>
      <c r="Q162" s="11" t="str">
        <f t="array" ref="Q162">TEXTJOIN(",",TRUE,IF(UOM_MAPPING!A$2:A$16=O162,UOM_MAPPING!B$2:B$100,""))</f>
        <v>000</v>
      </c>
      <c r="R162" s="11" t="str">
        <f>IFERROR(__xludf.DUMMYFUNCTION("ArrayFormula(JOIN("", "", IFERROR(VLOOKUP(BASE(SPLIT(Q162,"",""),10,3),UOM!$A$2:$B$46,2,FALSE),"""")))"),"NUMBER")</f>
        <v>NUMBER</v>
      </c>
      <c r="S162" s="11" t="s">
        <v>531</v>
      </c>
      <c r="T162" s="11" t="s">
        <v>532</v>
      </c>
      <c r="U162" s="8" t="str">
        <f t="shared" si="1"/>
        <v>Electrical  Accessories  Holder Angle Batten Polycrome Pin Type</v>
      </c>
      <c r="V162" s="8" t="str">
        <f t="shared" si="2"/>
        <v>Electrical  &gt; Accessories  &gt; Holder &gt; Angle Batten &gt; Polycrome &gt; Pin Type</v>
      </c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ht="12.75" customHeight="1">
      <c r="A163" s="22" t="s">
        <v>370</v>
      </c>
      <c r="B163" s="17" t="str">
        <f>IFERROR(VLOOKUP(A163,'G1'!$A$2:$B$45,2,FALSE),"")</f>
        <v>Electrical </v>
      </c>
      <c r="C163" s="24" t="s">
        <v>211</v>
      </c>
      <c r="D163" s="8" t="str">
        <f>IFERROR(VLOOKUP(C163,'G2'!$A$2:$B$45,2,FALSE),"")</f>
        <v>Accessories </v>
      </c>
      <c r="E163" s="23" t="s">
        <v>527</v>
      </c>
      <c r="F163" s="8" t="str">
        <f>IFERROR(VLOOKUP(E163,'G3'!$A$2:$B$95,2,FALSE),"")</f>
        <v>Holder</v>
      </c>
      <c r="G163" s="23" t="s">
        <v>533</v>
      </c>
      <c r="H163" s="8" t="str">
        <f>IFERROR(VLOOKUP(G163,'G4'!$A$2:$B$95,2,FALSE),"")</f>
        <v>Straight Batten</v>
      </c>
      <c r="I163" s="22" t="s">
        <v>529</v>
      </c>
      <c r="J163" s="8" t="str">
        <f>IFERROR(VLOOKUP(I163,'G5'!$A$2:$B$45,2,FALSE),"")</f>
        <v>Polycrome</v>
      </c>
      <c r="K163" s="23" t="s">
        <v>375</v>
      </c>
      <c r="L163" s="11" t="str">
        <f>IFERROR(VLOOKUP(K163,'G6'!$A$2:$B$45,2,FALSE),"")</f>
        <v>Pin Type</v>
      </c>
      <c r="M163" s="25" t="s">
        <v>530</v>
      </c>
      <c r="N163" s="8" t="str">
        <f>IFERROR(VLOOKUP(M163,SUPPLIERS!$A$2:$B$45,2,FALSE),"")</f>
        <v>Polycrome</v>
      </c>
      <c r="O163" s="19" t="s">
        <v>42</v>
      </c>
      <c r="P163" s="13" t="str">
        <f>IFERROR(VLOOKUP(O163,UOM_GROUP!$A$2:$B$45,2,FALSE),"")</f>
        <v>Default</v>
      </c>
      <c r="Q163" s="11" t="str">
        <f t="array" ref="Q163">TEXTJOIN(",",TRUE,IF(UOM_MAPPING!A$2:A$16=O163,UOM_MAPPING!B$2:B$100,""))</f>
        <v>000</v>
      </c>
      <c r="R163" s="11" t="str">
        <f>IFERROR(__xludf.DUMMYFUNCTION("ArrayFormula(JOIN("", "", IFERROR(VLOOKUP(BASE(SPLIT(Q163,"",""),10,3),UOM!$A$2:$B$46,2,FALSE),"""")))"),"NUMBER")</f>
        <v>NUMBER</v>
      </c>
      <c r="S163" s="11" t="s">
        <v>534</v>
      </c>
      <c r="T163" s="11" t="s">
        <v>535</v>
      </c>
      <c r="U163" s="8" t="str">
        <f t="shared" si="1"/>
        <v>Electrical  Accessories  Holder Straight Batten Polycrome Pin Type</v>
      </c>
      <c r="V163" s="8" t="str">
        <f t="shared" si="2"/>
        <v>Electrical  &gt; Accessories  &gt; Holder &gt; Straight Batten &gt; Polycrome &gt; Pin Type</v>
      </c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ht="12.75" customHeight="1">
      <c r="A164" s="22" t="s">
        <v>370</v>
      </c>
      <c r="B164" s="17" t="str">
        <f>IFERROR(VLOOKUP(A164,'G1'!$A$2:$B$45,2,FALSE),"")</f>
        <v>Electrical </v>
      </c>
      <c r="C164" s="24" t="s">
        <v>211</v>
      </c>
      <c r="D164" s="8" t="str">
        <f>IFERROR(VLOOKUP(C164,'G2'!$A$2:$B$45,2,FALSE),"")</f>
        <v>Accessories </v>
      </c>
      <c r="E164" s="23" t="s">
        <v>527</v>
      </c>
      <c r="F164" s="8" t="str">
        <f>IFERROR(VLOOKUP(E164,'G3'!$A$2:$B$95,2,FALSE),"")</f>
        <v>Holder</v>
      </c>
      <c r="G164" s="23" t="s">
        <v>536</v>
      </c>
      <c r="H164" s="8" t="str">
        <f>IFERROR(VLOOKUP(G164,'G4'!$A$2:$B$95,2,FALSE),"")</f>
        <v>Pendent </v>
      </c>
      <c r="I164" s="22" t="s">
        <v>529</v>
      </c>
      <c r="J164" s="8" t="str">
        <f>IFERROR(VLOOKUP(I164,'G5'!$A$2:$B$45,2,FALSE),"")</f>
        <v>Polycrome</v>
      </c>
      <c r="K164" s="23" t="s">
        <v>375</v>
      </c>
      <c r="L164" s="11" t="str">
        <f>IFERROR(VLOOKUP(K164,'G6'!$A$2:$B$45,2,FALSE),"")</f>
        <v>Pin Type</v>
      </c>
      <c r="M164" s="25" t="s">
        <v>530</v>
      </c>
      <c r="N164" s="8" t="str">
        <f>IFERROR(VLOOKUP(M164,SUPPLIERS!$A$2:$B$45,2,FALSE),"")</f>
        <v>Polycrome</v>
      </c>
      <c r="O164" s="19" t="s">
        <v>42</v>
      </c>
      <c r="P164" s="13" t="str">
        <f>IFERROR(VLOOKUP(O164,UOM_GROUP!$A$2:$B$45,2,FALSE),"")</f>
        <v>Default</v>
      </c>
      <c r="Q164" s="11" t="str">
        <f t="array" ref="Q164">TEXTJOIN(",",TRUE,IF(UOM_MAPPING!A$2:A$16=O164,UOM_MAPPING!B$2:B$100,""))</f>
        <v>000</v>
      </c>
      <c r="R164" s="11" t="str">
        <f>IFERROR(__xludf.DUMMYFUNCTION("ArrayFormula(JOIN("", "", IFERROR(VLOOKUP(BASE(SPLIT(Q164,"",""),10,3),UOM!$A$2:$B$46,2,FALSE),"""")))"),"NUMBER")</f>
        <v>NUMBER</v>
      </c>
      <c r="S164" s="11" t="s">
        <v>537</v>
      </c>
      <c r="T164" s="11" t="s">
        <v>538</v>
      </c>
      <c r="U164" s="8" t="str">
        <f t="shared" si="1"/>
        <v>Electrical  Accessories  Holder Pendent  Polycrome Pin Type</v>
      </c>
      <c r="V164" s="8" t="str">
        <f t="shared" si="2"/>
        <v>Electrical  &gt; Accessories  &gt; Holder &gt; Pendent  &gt; Polycrome &gt; Pin Type</v>
      </c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ht="12.75" customHeight="1">
      <c r="A165" s="22" t="s">
        <v>370</v>
      </c>
      <c r="B165" s="17" t="str">
        <f>IFERROR(VLOOKUP(A165,'G1'!$A$2:$B$45,2,FALSE),"")</f>
        <v>Electrical </v>
      </c>
      <c r="C165" s="24" t="s">
        <v>211</v>
      </c>
      <c r="D165" s="8" t="str">
        <f>IFERROR(VLOOKUP(C165,'G2'!$A$2:$B$45,2,FALSE),"")</f>
        <v>Accessories </v>
      </c>
      <c r="E165" s="23" t="s">
        <v>527</v>
      </c>
      <c r="F165" s="8" t="str">
        <f>IFERROR(VLOOKUP(E165,'G3'!$A$2:$B$95,2,FALSE),"")</f>
        <v>Holder</v>
      </c>
      <c r="G165" s="23" t="s">
        <v>539</v>
      </c>
      <c r="H165" s="8" t="str">
        <f>IFERROR(VLOOKUP(G165,'G4'!$A$2:$B$95,2,FALSE),"")</f>
        <v>Duble Holder</v>
      </c>
      <c r="I165" s="15" t="s">
        <v>26</v>
      </c>
      <c r="J165" s="8" t="str">
        <f>IFERROR(VLOOKUP(I165,'G5'!$A$2:$B$45,2,FALSE),"")</f>
        <v/>
      </c>
      <c r="K165" s="10" t="s">
        <v>27</v>
      </c>
      <c r="L165" s="11" t="str">
        <f>IFERROR(VLOOKUP(K165,'G6'!$A$2:$B$45,2,FALSE),"")</f>
        <v/>
      </c>
      <c r="M165" s="25" t="s">
        <v>41</v>
      </c>
      <c r="N165" s="8" t="str">
        <f>IFERROR(VLOOKUP(M165,SUPPLIERS!$A$2:$B$45,2,FALSE),"")</f>
        <v>Default</v>
      </c>
      <c r="O165" s="19" t="s">
        <v>42</v>
      </c>
      <c r="P165" s="13" t="str">
        <f>IFERROR(VLOOKUP(O165,UOM_GROUP!$A$2:$B$45,2,FALSE),"")</f>
        <v>Default</v>
      </c>
      <c r="Q165" s="11" t="str">
        <f t="array" ref="Q165">TEXTJOIN(",",TRUE,IF(UOM_MAPPING!A$2:A$16=O165,UOM_MAPPING!B$2:B$100,""))</f>
        <v>000</v>
      </c>
      <c r="R165" s="11" t="str">
        <f>IFERROR(__xludf.DUMMYFUNCTION("ArrayFormula(JOIN("", "", IFERROR(VLOOKUP(BASE(SPLIT(Q165,"",""),10,3),UOM!$A$2:$B$46,2,FALSE),"""")))"),"NUMBER")</f>
        <v>NUMBER</v>
      </c>
      <c r="S165" s="11" t="s">
        <v>540</v>
      </c>
      <c r="T165" s="11" t="s">
        <v>541</v>
      </c>
      <c r="U165" s="8" t="str">
        <f t="shared" si="1"/>
        <v>Electrical  Accessories  Holder Duble Holder  </v>
      </c>
      <c r="V165" s="8" t="str">
        <f t="shared" si="2"/>
        <v>Electrical  &gt; Accessories  &gt; Holder &gt; Duble Holder &gt; [ N/A ] &gt; [ N/A ]</v>
      </c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ht="12.75" customHeight="1">
      <c r="A166" s="22" t="s">
        <v>370</v>
      </c>
      <c r="B166" s="17" t="str">
        <f>IFERROR(VLOOKUP(A166,'G1'!$A$2:$B$45,2,FALSE),"")</f>
        <v>Electrical </v>
      </c>
      <c r="C166" s="24" t="s">
        <v>211</v>
      </c>
      <c r="D166" s="8" t="str">
        <f>IFERROR(VLOOKUP(C166,'G2'!$A$2:$B$45,2,FALSE),"")</f>
        <v>Accessories </v>
      </c>
      <c r="E166" s="23" t="s">
        <v>454</v>
      </c>
      <c r="F166" s="8" t="str">
        <f>IFERROR(VLOOKUP(E166,'G3'!$A$2:$B$95,2,FALSE),"")</f>
        <v>Switch</v>
      </c>
      <c r="G166" s="23" t="s">
        <v>542</v>
      </c>
      <c r="H166" s="8" t="str">
        <f>IFERROR(VLOOKUP(G166,'G4'!$A$2:$B$95,2,FALSE),"")</f>
        <v>Tik Tok</v>
      </c>
      <c r="I166" s="15" t="s">
        <v>26</v>
      </c>
      <c r="J166" s="8" t="str">
        <f>IFERROR(VLOOKUP(I166,'G5'!$A$2:$B$45,2,FALSE),"")</f>
        <v/>
      </c>
      <c r="K166" s="23" t="s">
        <v>375</v>
      </c>
      <c r="L166" s="11" t="str">
        <f>IFERROR(VLOOKUP(K166,'G6'!$A$2:$B$45,2,FALSE),"")</f>
        <v>Pin Type</v>
      </c>
      <c r="M166" s="25" t="s">
        <v>41</v>
      </c>
      <c r="N166" s="8" t="str">
        <f>IFERROR(VLOOKUP(M166,SUPPLIERS!$A$2:$B$45,2,FALSE),"")</f>
        <v>Default</v>
      </c>
      <c r="O166" s="19" t="s">
        <v>42</v>
      </c>
      <c r="P166" s="13" t="str">
        <f>IFERROR(VLOOKUP(O166,UOM_GROUP!$A$2:$B$45,2,FALSE),"")</f>
        <v>Default</v>
      </c>
      <c r="Q166" s="11" t="str">
        <f t="array" ref="Q166">TEXTJOIN(",",TRUE,IF(UOM_MAPPING!A$2:A$16=O166,UOM_MAPPING!B$2:B$100,""))</f>
        <v>000</v>
      </c>
      <c r="R166" s="11" t="str">
        <f>IFERROR(__xludf.DUMMYFUNCTION("ArrayFormula(JOIN("", "", IFERROR(VLOOKUP(BASE(SPLIT(Q166,"",""),10,3),UOM!$A$2:$B$46,2,FALSE),"""")))"),"NUMBER")</f>
        <v>NUMBER</v>
      </c>
      <c r="S166" s="11" t="s">
        <v>543</v>
      </c>
      <c r="T166" s="11" t="s">
        <v>544</v>
      </c>
      <c r="U166" s="8" t="str">
        <f t="shared" si="1"/>
        <v>Electrical  Accessories  Switch Tik Tok  Pin Type</v>
      </c>
      <c r="V166" s="8" t="str">
        <f t="shared" si="2"/>
        <v>Electrical  &gt; Accessories  &gt; Switch &gt; Tik Tok &gt; [ N/A ] &gt; Pin Type</v>
      </c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ht="12.75" customHeight="1">
      <c r="A167" s="22" t="s">
        <v>370</v>
      </c>
      <c r="B167" s="17" t="str">
        <f>IFERROR(VLOOKUP(A167,'G1'!$A$2:$B$45,2,FALSE),"")</f>
        <v>Electrical </v>
      </c>
      <c r="C167" s="24" t="s">
        <v>211</v>
      </c>
      <c r="D167" s="8" t="str">
        <f>IFERROR(VLOOKUP(C167,'G2'!$A$2:$B$45,2,FALSE),"")</f>
        <v>Accessories </v>
      </c>
      <c r="E167" s="23" t="s">
        <v>527</v>
      </c>
      <c r="F167" s="8" t="str">
        <f>IFERROR(VLOOKUP(E167,'G3'!$A$2:$B$95,2,FALSE),"")</f>
        <v>Holder</v>
      </c>
      <c r="G167" s="23" t="s">
        <v>528</v>
      </c>
      <c r="H167" s="8" t="str">
        <f>IFERROR(VLOOKUP(G167,'G4'!$A$2:$B$95,2,FALSE),"")</f>
        <v>Angle Batten</v>
      </c>
      <c r="I167" s="15" t="s">
        <v>26</v>
      </c>
      <c r="J167" s="8" t="str">
        <f>IFERROR(VLOOKUP(I167,'G5'!$A$2:$B$45,2,FALSE),"")</f>
        <v/>
      </c>
      <c r="K167" s="23" t="s">
        <v>375</v>
      </c>
      <c r="L167" s="11" t="str">
        <f>IFERROR(VLOOKUP(K167,'G6'!$A$2:$B$45,2,FALSE),"")</f>
        <v>Pin Type</v>
      </c>
      <c r="M167" s="25" t="s">
        <v>41</v>
      </c>
      <c r="N167" s="8" t="str">
        <f>IFERROR(VLOOKUP(M167,SUPPLIERS!$A$2:$B$45,2,FALSE),"")</f>
        <v>Default</v>
      </c>
      <c r="O167" s="19" t="s">
        <v>42</v>
      </c>
      <c r="P167" s="13" t="str">
        <f>IFERROR(VLOOKUP(O167,UOM_GROUP!$A$2:$B$45,2,FALSE),"")</f>
        <v>Default</v>
      </c>
      <c r="Q167" s="11" t="str">
        <f t="array" ref="Q167">TEXTJOIN(",",TRUE,IF(UOM_MAPPING!A$2:A$16=O167,UOM_MAPPING!B$2:B$100,""))</f>
        <v>000</v>
      </c>
      <c r="R167" s="11" t="str">
        <f>IFERROR(__xludf.DUMMYFUNCTION("ArrayFormula(JOIN("", "", IFERROR(VLOOKUP(BASE(SPLIT(Q167,"",""),10,3),UOM!$A$2:$B$46,2,FALSE),"""")))"),"NUMBER")</f>
        <v>NUMBER</v>
      </c>
      <c r="S167" s="11" t="s">
        <v>545</v>
      </c>
      <c r="T167" s="11" t="s">
        <v>546</v>
      </c>
      <c r="U167" s="8" t="str">
        <f t="shared" si="1"/>
        <v>Electrical  Accessories  Holder Angle Batten  Pin Type</v>
      </c>
      <c r="V167" s="8" t="str">
        <f t="shared" si="2"/>
        <v>Electrical  &gt; Accessories  &gt; Holder &gt; Angle Batten &gt; [ N/A ] &gt; Pin Type</v>
      </c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ht="12.75" customHeight="1">
      <c r="A168" s="22" t="s">
        <v>370</v>
      </c>
      <c r="B168" s="17" t="str">
        <f>IFERROR(VLOOKUP(A168,'G1'!$A$2:$B$45,2,FALSE),"")</f>
        <v>Electrical </v>
      </c>
      <c r="C168" s="24" t="s">
        <v>211</v>
      </c>
      <c r="D168" s="8" t="str">
        <f>IFERROR(VLOOKUP(C168,'G2'!$A$2:$B$45,2,FALSE),"")</f>
        <v>Accessories </v>
      </c>
      <c r="E168" s="23" t="s">
        <v>527</v>
      </c>
      <c r="F168" s="8" t="str">
        <f>IFERROR(VLOOKUP(E168,'G3'!$A$2:$B$95,2,FALSE),"")</f>
        <v>Holder</v>
      </c>
      <c r="G168" s="23" t="s">
        <v>533</v>
      </c>
      <c r="H168" s="8" t="str">
        <f>IFERROR(VLOOKUP(G168,'G4'!$A$2:$B$95,2,FALSE),"")</f>
        <v>Straight Batten</v>
      </c>
      <c r="I168" s="15" t="s">
        <v>26</v>
      </c>
      <c r="J168" s="8" t="str">
        <f>IFERROR(VLOOKUP(I168,'G5'!$A$2:$B$45,2,FALSE),"")</f>
        <v/>
      </c>
      <c r="K168" s="23" t="s">
        <v>375</v>
      </c>
      <c r="L168" s="11" t="str">
        <f>IFERROR(VLOOKUP(K168,'G6'!$A$2:$B$45,2,FALSE),"")</f>
        <v>Pin Type</v>
      </c>
      <c r="M168" s="25" t="s">
        <v>41</v>
      </c>
      <c r="N168" s="8" t="str">
        <f>IFERROR(VLOOKUP(M168,SUPPLIERS!$A$2:$B$45,2,FALSE),"")</f>
        <v>Default</v>
      </c>
      <c r="O168" s="19" t="s">
        <v>42</v>
      </c>
      <c r="P168" s="13" t="str">
        <f>IFERROR(VLOOKUP(O168,UOM_GROUP!$A$2:$B$45,2,FALSE),"")</f>
        <v>Default</v>
      </c>
      <c r="Q168" s="11" t="str">
        <f t="array" ref="Q168">TEXTJOIN(",",TRUE,IF(UOM_MAPPING!A$2:A$16=O168,UOM_MAPPING!B$2:B$100,""))</f>
        <v>000</v>
      </c>
      <c r="R168" s="11" t="str">
        <f>IFERROR(__xludf.DUMMYFUNCTION("ArrayFormula(JOIN("", "", IFERROR(VLOOKUP(BASE(SPLIT(Q168,"",""),10,3),UOM!$A$2:$B$46,2,FALSE),"""")))"),"NUMBER")</f>
        <v>NUMBER</v>
      </c>
      <c r="S168" s="11" t="s">
        <v>547</v>
      </c>
      <c r="T168" s="11" t="s">
        <v>548</v>
      </c>
      <c r="U168" s="8" t="str">
        <f t="shared" si="1"/>
        <v>Electrical  Accessories  Holder Straight Batten  Pin Type</v>
      </c>
      <c r="V168" s="8" t="str">
        <f t="shared" si="2"/>
        <v>Electrical  &gt; Accessories  &gt; Holder &gt; Straight Batten &gt; [ N/A ] &gt; Pin Type</v>
      </c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ht="12.75" customHeight="1">
      <c r="A169" s="22" t="s">
        <v>370</v>
      </c>
      <c r="B169" s="17" t="str">
        <f>IFERROR(VLOOKUP(A169,'G1'!$A$2:$B$45,2,FALSE),"")</f>
        <v>Electrical </v>
      </c>
      <c r="C169" s="24" t="s">
        <v>211</v>
      </c>
      <c r="D169" s="8" t="str">
        <f>IFERROR(VLOOKUP(C169,'G2'!$A$2:$B$45,2,FALSE),"")</f>
        <v>Accessories </v>
      </c>
      <c r="E169" s="23" t="s">
        <v>527</v>
      </c>
      <c r="F169" s="8" t="str">
        <f>IFERROR(VLOOKUP(E169,'G3'!$A$2:$B$95,2,FALSE),"")</f>
        <v>Holder</v>
      </c>
      <c r="G169" s="23" t="s">
        <v>536</v>
      </c>
      <c r="H169" s="8" t="str">
        <f>IFERROR(VLOOKUP(G169,'G4'!$A$2:$B$95,2,FALSE),"")</f>
        <v>Pendent </v>
      </c>
      <c r="I169" s="15" t="s">
        <v>26</v>
      </c>
      <c r="J169" s="8" t="str">
        <f>IFERROR(VLOOKUP(I169,'G5'!$A$2:$B$45,2,FALSE),"")</f>
        <v/>
      </c>
      <c r="K169" s="23" t="s">
        <v>375</v>
      </c>
      <c r="L169" s="11" t="str">
        <f>IFERROR(VLOOKUP(K169,'G6'!$A$2:$B$45,2,FALSE),"")</f>
        <v>Pin Type</v>
      </c>
      <c r="M169" s="25" t="s">
        <v>41</v>
      </c>
      <c r="N169" s="8" t="str">
        <f>IFERROR(VLOOKUP(M169,SUPPLIERS!$A$2:$B$45,2,FALSE),"")</f>
        <v>Default</v>
      </c>
      <c r="O169" s="19" t="s">
        <v>42</v>
      </c>
      <c r="P169" s="13" t="str">
        <f>IFERROR(VLOOKUP(O169,UOM_GROUP!$A$2:$B$45,2,FALSE),"")</f>
        <v>Default</v>
      </c>
      <c r="Q169" s="11" t="str">
        <f t="array" ref="Q169">TEXTJOIN(",",TRUE,IF(UOM_MAPPING!A$2:A$16=O169,UOM_MAPPING!B$2:B$100,""))</f>
        <v>000</v>
      </c>
      <c r="R169" s="11" t="str">
        <f>IFERROR(__xludf.DUMMYFUNCTION("ArrayFormula(JOIN("", "", IFERROR(VLOOKUP(BASE(SPLIT(Q169,"",""),10,3),UOM!$A$2:$B$46,2,FALSE),"""")))"),"NUMBER")</f>
        <v>NUMBER</v>
      </c>
      <c r="S169" s="11" t="s">
        <v>549</v>
      </c>
      <c r="T169" s="11" t="s">
        <v>550</v>
      </c>
      <c r="U169" s="8" t="str">
        <f t="shared" si="1"/>
        <v>Electrical  Accessories  Holder Pendent   Pin Type</v>
      </c>
      <c r="V169" s="8" t="str">
        <f t="shared" si="2"/>
        <v>Electrical  &gt; Accessories  &gt; Holder &gt; Pendent  &gt; [ N/A ] &gt; Pin Type</v>
      </c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ht="12.75" customHeight="1">
      <c r="A170" s="22" t="s">
        <v>370</v>
      </c>
      <c r="B170" s="17" t="str">
        <f>IFERROR(VLOOKUP(A170,'G1'!$A$2:$B$45,2,FALSE),"")</f>
        <v>Electrical </v>
      </c>
      <c r="C170" s="24" t="s">
        <v>211</v>
      </c>
      <c r="D170" s="8" t="str">
        <f>IFERROR(VLOOKUP(C170,'G2'!$A$2:$B$45,2,FALSE),"")</f>
        <v>Accessories </v>
      </c>
      <c r="E170" s="23" t="s">
        <v>527</v>
      </c>
      <c r="F170" s="8" t="str">
        <f>IFERROR(VLOOKUP(E170,'G3'!$A$2:$B$95,2,FALSE),"")</f>
        <v>Holder</v>
      </c>
      <c r="G170" s="23" t="s">
        <v>551</v>
      </c>
      <c r="H170" s="8" t="str">
        <f>IFERROR(VLOOKUP(G170,'G4'!$A$2:$B$95,2,FALSE),"")</f>
        <v>Celing Rose</v>
      </c>
      <c r="I170" s="22" t="s">
        <v>529</v>
      </c>
      <c r="J170" s="8" t="str">
        <f>IFERROR(VLOOKUP(I170,'G5'!$A$2:$B$45,2,FALSE),"")</f>
        <v>Polycrome</v>
      </c>
      <c r="K170" s="10" t="s">
        <v>27</v>
      </c>
      <c r="L170" s="11" t="str">
        <f>IFERROR(VLOOKUP(K170,'G6'!$A$2:$B$45,2,FALSE),"")</f>
        <v/>
      </c>
      <c r="M170" s="25" t="s">
        <v>41</v>
      </c>
      <c r="N170" s="8" t="str">
        <f>IFERROR(VLOOKUP(M170,SUPPLIERS!$A$2:$B$45,2,FALSE),"")</f>
        <v>Default</v>
      </c>
      <c r="O170" s="19" t="s">
        <v>42</v>
      </c>
      <c r="P170" s="13" t="str">
        <f>IFERROR(VLOOKUP(O170,UOM_GROUP!$A$2:$B$45,2,FALSE),"")</f>
        <v>Default</v>
      </c>
      <c r="Q170" s="11" t="str">
        <f t="array" ref="Q170">TEXTJOIN(",",TRUE,IF(UOM_MAPPING!A$2:A$16=O170,UOM_MAPPING!B$2:B$100,""))</f>
        <v>000</v>
      </c>
      <c r="R170" s="11" t="str">
        <f>IFERROR(__xludf.DUMMYFUNCTION("ArrayFormula(JOIN("", "", IFERROR(VLOOKUP(BASE(SPLIT(Q170,"",""),10,3),UOM!$A$2:$B$46,2,FALSE),"""")))"),"NUMBER")</f>
        <v>NUMBER</v>
      </c>
      <c r="S170" s="11" t="s">
        <v>552</v>
      </c>
      <c r="T170" s="11" t="s">
        <v>553</v>
      </c>
      <c r="U170" s="8" t="str">
        <f t="shared" si="1"/>
        <v>Electrical  Accessories  Holder Celing Rose Polycrome </v>
      </c>
      <c r="V170" s="8" t="str">
        <f t="shared" si="2"/>
        <v>Electrical  &gt; Accessories  &gt; Holder &gt; Celing Rose &gt; Polycrome &gt; [ N/A ]</v>
      </c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ht="12.75" customHeight="1">
      <c r="A171" s="22" t="s">
        <v>370</v>
      </c>
      <c r="B171" s="17" t="str">
        <f>IFERROR(VLOOKUP(A171,'G1'!$A$2:$B$45,2,FALSE),"")</f>
        <v>Electrical </v>
      </c>
      <c r="C171" s="24" t="s">
        <v>211</v>
      </c>
      <c r="D171" s="8" t="str">
        <f>IFERROR(VLOOKUP(C171,'G2'!$A$2:$B$45,2,FALSE),"")</f>
        <v>Accessories </v>
      </c>
      <c r="E171" s="23" t="s">
        <v>527</v>
      </c>
      <c r="F171" s="8" t="str">
        <f>IFERROR(VLOOKUP(E171,'G3'!$A$2:$B$95,2,FALSE),"")</f>
        <v>Holder</v>
      </c>
      <c r="G171" s="23" t="s">
        <v>551</v>
      </c>
      <c r="H171" s="8" t="str">
        <f>IFERROR(VLOOKUP(G171,'G4'!$A$2:$B$95,2,FALSE),"")</f>
        <v>Celing Rose</v>
      </c>
      <c r="I171" s="15" t="s">
        <v>26</v>
      </c>
      <c r="J171" s="8" t="str">
        <f>IFERROR(VLOOKUP(I171,'G5'!$A$2:$B$45,2,FALSE),"")</f>
        <v/>
      </c>
      <c r="K171" s="10" t="s">
        <v>27</v>
      </c>
      <c r="L171" s="11" t="str">
        <f>IFERROR(VLOOKUP(K171,'G6'!$A$2:$B$45,2,FALSE),"")</f>
        <v/>
      </c>
      <c r="M171" s="25" t="s">
        <v>41</v>
      </c>
      <c r="N171" s="8" t="str">
        <f>IFERROR(VLOOKUP(M171,SUPPLIERS!$A$2:$B$45,2,FALSE),"")</f>
        <v>Default</v>
      </c>
      <c r="O171" s="19" t="s">
        <v>42</v>
      </c>
      <c r="P171" s="13" t="str">
        <f>IFERROR(VLOOKUP(O171,UOM_GROUP!$A$2:$B$45,2,FALSE),"")</f>
        <v>Default</v>
      </c>
      <c r="Q171" s="11" t="str">
        <f t="array" ref="Q171">TEXTJOIN(",",TRUE,IF(UOM_MAPPING!A$2:A$16=O171,UOM_MAPPING!B$2:B$100,""))</f>
        <v>000</v>
      </c>
      <c r="R171" s="11" t="str">
        <f>IFERROR(__xludf.DUMMYFUNCTION("ArrayFormula(JOIN("", "", IFERROR(VLOOKUP(BASE(SPLIT(Q171,"",""),10,3),UOM!$A$2:$B$46,2,FALSE),"""")))"),"NUMBER")</f>
        <v>NUMBER</v>
      </c>
      <c r="S171" s="11" t="s">
        <v>554</v>
      </c>
      <c r="T171" s="11" t="s">
        <v>555</v>
      </c>
      <c r="U171" s="8" t="str">
        <f t="shared" si="1"/>
        <v>Electrical  Accessories  Holder Celing Rose  </v>
      </c>
      <c r="V171" s="8" t="str">
        <f t="shared" si="2"/>
        <v>Electrical  &gt; Accessories  &gt; Holder &gt; Celing Rose &gt; [ N/A ] &gt; [ N/A ]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ht="12.75" customHeight="1">
      <c r="A172" s="22" t="s">
        <v>370</v>
      </c>
      <c r="B172" s="17" t="str">
        <f>IFERROR(VLOOKUP(A172,'G1'!$A$2:$B$45,2,FALSE),"")</f>
        <v>Electrical </v>
      </c>
      <c r="C172" s="24" t="s">
        <v>211</v>
      </c>
      <c r="D172" s="8" t="str">
        <f>IFERROR(VLOOKUP(C172,'G2'!$A$2:$B$45,2,FALSE),"")</f>
        <v>Accessories </v>
      </c>
      <c r="E172" s="23" t="s">
        <v>527</v>
      </c>
      <c r="F172" s="8" t="str">
        <f>IFERROR(VLOOKUP(E172,'G3'!$A$2:$B$95,2,FALSE),"")</f>
        <v>Holder</v>
      </c>
      <c r="G172" s="23" t="s">
        <v>213</v>
      </c>
      <c r="H172" s="8" t="str">
        <f>IFERROR(VLOOKUP(G172,'G4'!$A$2:$B$95,2,FALSE),"")</f>
        <v>Normal</v>
      </c>
      <c r="I172" s="15" t="s">
        <v>26</v>
      </c>
      <c r="J172" s="8" t="str">
        <f>IFERROR(VLOOKUP(I172,'G5'!$A$2:$B$45,2,FALSE),"")</f>
        <v/>
      </c>
      <c r="K172" s="23" t="s">
        <v>375</v>
      </c>
      <c r="L172" s="11" t="str">
        <f>IFERROR(VLOOKUP(K172,'G6'!$A$2:$B$45,2,FALSE),"")</f>
        <v>Pin Type</v>
      </c>
      <c r="M172" s="25" t="s">
        <v>41</v>
      </c>
      <c r="N172" s="8" t="str">
        <f>IFERROR(VLOOKUP(M172,SUPPLIERS!$A$2:$B$45,2,FALSE),"")</f>
        <v>Default</v>
      </c>
      <c r="O172" s="19" t="s">
        <v>42</v>
      </c>
      <c r="P172" s="13" t="str">
        <f>IFERROR(VLOOKUP(O172,UOM_GROUP!$A$2:$B$45,2,FALSE),"")</f>
        <v>Default</v>
      </c>
      <c r="Q172" s="11" t="str">
        <f t="array" ref="Q172">TEXTJOIN(",",TRUE,IF(UOM_MAPPING!A$2:A$16=O172,UOM_MAPPING!B$2:B$100,""))</f>
        <v>000</v>
      </c>
      <c r="R172" s="11" t="str">
        <f>IFERROR(__xludf.DUMMYFUNCTION("ArrayFormula(JOIN("", "", IFERROR(VLOOKUP(BASE(SPLIT(Q172,"",""),10,3),UOM!$A$2:$B$46,2,FALSE),"""")))"),"NUMBER")</f>
        <v>NUMBER</v>
      </c>
      <c r="S172" s="11" t="s">
        <v>556</v>
      </c>
      <c r="T172" s="11" t="s">
        <v>557</v>
      </c>
      <c r="U172" s="8" t="str">
        <f t="shared" si="1"/>
        <v>Electrical  Accessories  Holder Normal  Pin Type</v>
      </c>
      <c r="V172" s="8" t="str">
        <f t="shared" si="2"/>
        <v>Electrical  &gt; Accessories  &gt; Holder &gt; Normal &gt; [ N/A ] &gt; Pin Type</v>
      </c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ht="12.75" customHeight="1">
      <c r="A173" s="22" t="s">
        <v>370</v>
      </c>
      <c r="B173" s="17" t="str">
        <f>IFERROR(VLOOKUP(A173,'G1'!$A$2:$B$45,2,FALSE),"")</f>
        <v>Electrical </v>
      </c>
      <c r="C173" s="24" t="s">
        <v>211</v>
      </c>
      <c r="D173" s="8" t="str">
        <f>IFERROR(VLOOKUP(C173,'G2'!$A$2:$B$45,2,FALSE),"")</f>
        <v>Accessories </v>
      </c>
      <c r="E173" s="23" t="s">
        <v>527</v>
      </c>
      <c r="F173" s="8" t="str">
        <f>IFERROR(VLOOKUP(E173,'G3'!$A$2:$B$95,2,FALSE),"")</f>
        <v>Holder</v>
      </c>
      <c r="G173" s="23" t="s">
        <v>536</v>
      </c>
      <c r="H173" s="8" t="str">
        <f>IFERROR(VLOOKUP(G173,'G4'!$A$2:$B$95,2,FALSE),"")</f>
        <v>Pendent </v>
      </c>
      <c r="I173" s="15" t="s">
        <v>26</v>
      </c>
      <c r="J173" s="8" t="str">
        <f>IFERROR(VLOOKUP(I173,'G5'!$A$2:$B$45,2,FALSE),"")</f>
        <v/>
      </c>
      <c r="K173" s="23" t="s">
        <v>558</v>
      </c>
      <c r="L173" s="11" t="str">
        <f>IFERROR(VLOOKUP(K173,'G6'!$A$2:$B$45,2,FALSE),"")</f>
        <v>Screw Type</v>
      </c>
      <c r="M173" s="25" t="s">
        <v>41</v>
      </c>
      <c r="N173" s="8" t="str">
        <f>IFERROR(VLOOKUP(M173,SUPPLIERS!$A$2:$B$45,2,FALSE),"")</f>
        <v>Default</v>
      </c>
      <c r="O173" s="19" t="s">
        <v>42</v>
      </c>
      <c r="P173" s="13" t="str">
        <f>IFERROR(VLOOKUP(O173,UOM_GROUP!$A$2:$B$45,2,FALSE),"")</f>
        <v>Default</v>
      </c>
      <c r="Q173" s="11" t="str">
        <f t="array" ref="Q173">TEXTJOIN(",",TRUE,IF(UOM_MAPPING!A$2:A$16=O173,UOM_MAPPING!B$2:B$100,""))</f>
        <v>000</v>
      </c>
      <c r="R173" s="11" t="str">
        <f>IFERROR(__xludf.DUMMYFUNCTION("ArrayFormula(JOIN("", "", IFERROR(VLOOKUP(BASE(SPLIT(Q173,"",""),10,3),UOM!$A$2:$B$46,2,FALSE),"""")))"),"NUMBER")</f>
        <v>NUMBER</v>
      </c>
      <c r="S173" s="11" t="s">
        <v>559</v>
      </c>
      <c r="T173" s="11" t="s">
        <v>560</v>
      </c>
      <c r="U173" s="8" t="str">
        <f t="shared" si="1"/>
        <v>Electrical  Accessories  Holder Pendent   Screw Type</v>
      </c>
      <c r="V173" s="8" t="str">
        <f t="shared" si="2"/>
        <v>Electrical  &gt; Accessories  &gt; Holder &gt; Pendent  &gt; [ N/A ] &gt; Screw Type</v>
      </c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ht="12.75" customHeight="1">
      <c r="A174" s="22" t="s">
        <v>370</v>
      </c>
      <c r="B174" s="17" t="str">
        <f>IFERROR(VLOOKUP(A174,'G1'!$A$2:$B$45,2,FALSE),"")</f>
        <v>Electrical </v>
      </c>
      <c r="C174" s="24" t="s">
        <v>211</v>
      </c>
      <c r="D174" s="8" t="str">
        <f>IFERROR(VLOOKUP(C174,'G2'!$A$2:$B$45,2,FALSE),"")</f>
        <v>Accessories </v>
      </c>
      <c r="E174" s="23" t="s">
        <v>454</v>
      </c>
      <c r="F174" s="8" t="str">
        <f>IFERROR(VLOOKUP(E174,'G3'!$A$2:$B$95,2,FALSE),"")</f>
        <v>Switch</v>
      </c>
      <c r="G174" s="23" t="s">
        <v>561</v>
      </c>
      <c r="H174" s="8" t="str">
        <f>IFERROR(VLOOKUP(G174,'G4'!$A$2:$B$95,2,FALSE),"")</f>
        <v>15A Pl Top</v>
      </c>
      <c r="I174" s="15" t="s">
        <v>26</v>
      </c>
      <c r="J174" s="8" t="str">
        <f>IFERROR(VLOOKUP(I174,'G5'!$A$2:$B$45,2,FALSE),"")</f>
        <v/>
      </c>
      <c r="K174" s="10" t="s">
        <v>27</v>
      </c>
      <c r="L174" s="11" t="str">
        <f>IFERROR(VLOOKUP(K174,'G6'!$A$2:$B$45,2,FALSE),"")</f>
        <v/>
      </c>
      <c r="M174" s="25" t="s">
        <v>41</v>
      </c>
      <c r="N174" s="8" t="str">
        <f>IFERROR(VLOOKUP(M174,SUPPLIERS!$A$2:$B$45,2,FALSE),"")</f>
        <v>Default</v>
      </c>
      <c r="O174" s="19" t="s">
        <v>42</v>
      </c>
      <c r="P174" s="13" t="str">
        <f>IFERROR(VLOOKUP(O174,UOM_GROUP!$A$2:$B$45,2,FALSE),"")</f>
        <v>Default</v>
      </c>
      <c r="Q174" s="11" t="str">
        <f t="array" ref="Q174">TEXTJOIN(",",TRUE,IF(UOM_MAPPING!A$2:A$16=O174,UOM_MAPPING!B$2:B$100,""))</f>
        <v>000</v>
      </c>
      <c r="R174" s="11" t="str">
        <f>IFERROR(__xludf.DUMMYFUNCTION("ArrayFormula(JOIN("", "", IFERROR(VLOOKUP(BASE(SPLIT(Q174,"",""),10,3),UOM!$A$2:$B$46,2,FALSE),"""")))"),"NUMBER")</f>
        <v>NUMBER</v>
      </c>
      <c r="S174" s="11" t="s">
        <v>562</v>
      </c>
      <c r="T174" s="11" t="s">
        <v>563</v>
      </c>
      <c r="U174" s="8" t="str">
        <f t="shared" si="1"/>
        <v>Electrical  Accessories  Switch 15A Pl Top  </v>
      </c>
      <c r="V174" s="8" t="str">
        <f t="shared" si="2"/>
        <v>Electrical  &gt; Accessories  &gt; Switch &gt; 15A Pl Top &gt; [ N/A ] &gt; [ N/A ]</v>
      </c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ht="12.75" customHeight="1">
      <c r="A175" s="22" t="s">
        <v>370</v>
      </c>
      <c r="B175" s="17" t="str">
        <f>IFERROR(VLOOKUP(A175,'G1'!$A$2:$B$45,2,FALSE),"")</f>
        <v>Electrical </v>
      </c>
      <c r="C175" s="24" t="s">
        <v>211</v>
      </c>
      <c r="D175" s="8" t="str">
        <f>IFERROR(VLOOKUP(C175,'G2'!$A$2:$B$45,2,FALSE),"")</f>
        <v>Accessories </v>
      </c>
      <c r="E175" s="23" t="s">
        <v>454</v>
      </c>
      <c r="F175" s="8" t="str">
        <f>IFERROR(VLOOKUP(E175,'G3'!$A$2:$B$95,2,FALSE),"")</f>
        <v>Switch</v>
      </c>
      <c r="G175" s="23" t="s">
        <v>564</v>
      </c>
      <c r="H175" s="8" t="str">
        <f>IFERROR(VLOOKUP(G175,'G4'!$A$2:$B$95,2,FALSE),"")</f>
        <v>15A Pl Base</v>
      </c>
      <c r="I175" s="15" t="s">
        <v>26</v>
      </c>
      <c r="J175" s="8" t="str">
        <f>IFERROR(VLOOKUP(I175,'G5'!$A$2:$B$45,2,FALSE),"")</f>
        <v/>
      </c>
      <c r="K175" s="10" t="s">
        <v>27</v>
      </c>
      <c r="L175" s="11" t="str">
        <f>IFERROR(VLOOKUP(K175,'G6'!$A$2:$B$45,2,FALSE),"")</f>
        <v/>
      </c>
      <c r="M175" s="25" t="s">
        <v>41</v>
      </c>
      <c r="N175" s="8" t="str">
        <f>IFERROR(VLOOKUP(M175,SUPPLIERS!$A$2:$B$45,2,FALSE),"")</f>
        <v>Default</v>
      </c>
      <c r="O175" s="19" t="s">
        <v>42</v>
      </c>
      <c r="P175" s="13" t="str">
        <f>IFERROR(VLOOKUP(O175,UOM_GROUP!$A$2:$B$45,2,FALSE),"")</f>
        <v>Default</v>
      </c>
      <c r="Q175" s="11" t="str">
        <f t="array" ref="Q175">TEXTJOIN(",",TRUE,IF(UOM_MAPPING!A$2:A$16=O175,UOM_MAPPING!B$2:B$100,""))</f>
        <v>000</v>
      </c>
      <c r="R175" s="11" t="str">
        <f>IFERROR(__xludf.DUMMYFUNCTION("ArrayFormula(JOIN("", "", IFERROR(VLOOKUP(BASE(SPLIT(Q175,"",""),10,3),UOM!$A$2:$B$46,2,FALSE),"""")))"),"NUMBER")</f>
        <v>NUMBER</v>
      </c>
      <c r="S175" s="11" t="s">
        <v>565</v>
      </c>
      <c r="T175" s="11" t="s">
        <v>566</v>
      </c>
      <c r="U175" s="8" t="str">
        <f t="shared" si="1"/>
        <v>Electrical  Accessories  Switch 15A Pl Base  </v>
      </c>
      <c r="V175" s="8" t="str">
        <f t="shared" si="2"/>
        <v>Electrical  &gt; Accessories  &gt; Switch &gt; 15A Pl Base &gt; [ N/A ] &gt; [ N/A ]</v>
      </c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ht="12.75" customHeight="1">
      <c r="A176" s="22" t="s">
        <v>370</v>
      </c>
      <c r="B176" s="17" t="str">
        <f>IFERROR(VLOOKUP(A176,'G1'!$A$2:$B$45,2,FALSE),"")</f>
        <v>Electrical </v>
      </c>
      <c r="C176" s="24" t="s">
        <v>211</v>
      </c>
      <c r="D176" s="8" t="str">
        <f>IFERROR(VLOOKUP(C176,'G2'!$A$2:$B$45,2,FALSE),"")</f>
        <v>Accessories </v>
      </c>
      <c r="E176" s="23" t="s">
        <v>454</v>
      </c>
      <c r="F176" s="8" t="str">
        <f>IFERROR(VLOOKUP(E176,'G3'!$A$2:$B$95,2,FALSE),"")</f>
        <v>Switch</v>
      </c>
      <c r="G176" s="23" t="s">
        <v>567</v>
      </c>
      <c r="H176" s="8" t="str">
        <f>IFERROR(VLOOKUP(G176,'G4'!$A$2:$B$95,2,FALSE),"")</f>
        <v>5A Pl Base</v>
      </c>
      <c r="I176" s="22" t="s">
        <v>568</v>
      </c>
      <c r="J176" s="8" t="str">
        <f>IFERROR(VLOOKUP(I176,'G5'!$A$2:$B$45,2,FALSE),"")</f>
        <v>Crest</v>
      </c>
      <c r="K176" s="10" t="s">
        <v>27</v>
      </c>
      <c r="L176" s="11" t="str">
        <f>IFERROR(VLOOKUP(K176,'G6'!$A$2:$B$45,2,FALSE),"")</f>
        <v/>
      </c>
      <c r="M176" s="25" t="s">
        <v>41</v>
      </c>
      <c r="N176" s="8" t="str">
        <f>IFERROR(VLOOKUP(M176,SUPPLIERS!$A$2:$B$45,2,FALSE),"")</f>
        <v>Default</v>
      </c>
      <c r="O176" s="19" t="s">
        <v>42</v>
      </c>
      <c r="P176" s="13" t="str">
        <f>IFERROR(VLOOKUP(O176,UOM_GROUP!$A$2:$B$45,2,FALSE),"")</f>
        <v>Default</v>
      </c>
      <c r="Q176" s="11" t="str">
        <f t="array" ref="Q176">TEXTJOIN(",",TRUE,IF(UOM_MAPPING!A$2:A$16=O176,UOM_MAPPING!B$2:B$100,""))</f>
        <v>000</v>
      </c>
      <c r="R176" s="11" t="str">
        <f>IFERROR(__xludf.DUMMYFUNCTION("ArrayFormula(JOIN("", "", IFERROR(VLOOKUP(BASE(SPLIT(Q176,"",""),10,3),UOM!$A$2:$B$46,2,FALSE),"""")))"),"NUMBER")</f>
        <v>NUMBER</v>
      </c>
      <c r="S176" s="11" t="s">
        <v>569</v>
      </c>
      <c r="T176" s="11" t="s">
        <v>570</v>
      </c>
      <c r="U176" s="8" t="str">
        <f t="shared" si="1"/>
        <v>Electrical  Accessories  Switch 5A Pl Base Crest </v>
      </c>
      <c r="V176" s="8" t="str">
        <f t="shared" si="2"/>
        <v>Electrical  &gt; Accessories  &gt; Switch &gt; 5A Pl Base &gt; Crest &gt; [ N/A ]</v>
      </c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ht="12.75" customHeight="1">
      <c r="A177" s="22" t="s">
        <v>370</v>
      </c>
      <c r="B177" s="17" t="str">
        <f>IFERROR(VLOOKUP(A177,'G1'!$A$2:$B$45,2,FALSE),"")</f>
        <v>Electrical </v>
      </c>
      <c r="C177" s="24" t="s">
        <v>211</v>
      </c>
      <c r="D177" s="8" t="str">
        <f>IFERROR(VLOOKUP(C177,'G2'!$A$2:$B$45,2,FALSE),"")</f>
        <v>Accessories </v>
      </c>
      <c r="E177" s="23" t="s">
        <v>454</v>
      </c>
      <c r="F177" s="8" t="str">
        <f>IFERROR(VLOOKUP(E177,'G3'!$A$2:$B$95,2,FALSE),"")</f>
        <v>Switch</v>
      </c>
      <c r="G177" s="23" t="s">
        <v>571</v>
      </c>
      <c r="H177" s="8" t="str">
        <f>IFERROR(VLOOKUP(G177,'G4'!$A$2:$B$95,2,FALSE),"")</f>
        <v>5A Pl Top</v>
      </c>
      <c r="I177" s="15" t="s">
        <v>26</v>
      </c>
      <c r="J177" s="8" t="str">
        <f>IFERROR(VLOOKUP(I177,'G5'!$A$2:$B$45,2,FALSE),"")</f>
        <v/>
      </c>
      <c r="K177" s="10" t="s">
        <v>27</v>
      </c>
      <c r="L177" s="11" t="str">
        <f>IFERROR(VLOOKUP(K177,'G6'!$A$2:$B$45,2,FALSE),"")</f>
        <v/>
      </c>
      <c r="M177" s="25" t="s">
        <v>41</v>
      </c>
      <c r="N177" s="8" t="str">
        <f>IFERROR(VLOOKUP(M177,SUPPLIERS!$A$2:$B$45,2,FALSE),"")</f>
        <v>Default</v>
      </c>
      <c r="O177" s="19" t="s">
        <v>42</v>
      </c>
      <c r="P177" s="13" t="str">
        <f>IFERROR(VLOOKUP(O177,UOM_GROUP!$A$2:$B$45,2,FALSE),"")</f>
        <v>Default</v>
      </c>
      <c r="Q177" s="11" t="str">
        <f t="array" ref="Q177">TEXTJOIN(",",TRUE,IF(UOM_MAPPING!A$2:A$16=O177,UOM_MAPPING!B$2:B$100,""))</f>
        <v>000</v>
      </c>
      <c r="R177" s="11" t="str">
        <f>IFERROR(__xludf.DUMMYFUNCTION("ArrayFormula(JOIN("", "", IFERROR(VLOOKUP(BASE(SPLIT(Q177,"",""),10,3),UOM!$A$2:$B$46,2,FALSE),"""")))"),"NUMBER")</f>
        <v>NUMBER</v>
      </c>
      <c r="S177" s="11" t="s">
        <v>572</v>
      </c>
      <c r="T177" s="11" t="s">
        <v>573</v>
      </c>
      <c r="U177" s="8" t="str">
        <f t="shared" si="1"/>
        <v>Electrical  Accessories  Switch 5A Pl Top  </v>
      </c>
      <c r="V177" s="8" t="str">
        <f t="shared" si="2"/>
        <v>Electrical  &gt; Accessories  &gt; Switch &gt; 5A Pl Top &gt; [ N/A ] &gt; [ N/A ]</v>
      </c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ht="12.75" customHeight="1">
      <c r="A178" s="22" t="s">
        <v>370</v>
      </c>
      <c r="B178" s="17" t="str">
        <f>IFERROR(VLOOKUP(A178,'G1'!$A$2:$B$45,2,FALSE),"")</f>
        <v>Electrical </v>
      </c>
      <c r="C178" s="24" t="s">
        <v>211</v>
      </c>
      <c r="D178" s="8" t="str">
        <f>IFERROR(VLOOKUP(C178,'G2'!$A$2:$B$45,2,FALSE),"")</f>
        <v>Accessories </v>
      </c>
      <c r="E178" s="23" t="s">
        <v>454</v>
      </c>
      <c r="F178" s="8" t="str">
        <f>IFERROR(VLOOKUP(E178,'G3'!$A$2:$B$95,2,FALSE),"")</f>
        <v>Switch</v>
      </c>
      <c r="G178" s="23" t="s">
        <v>574</v>
      </c>
      <c r="H178" s="8" t="str">
        <f>IFERROR(VLOOKUP(G178,'G4'!$A$2:$B$95,2,FALSE),"")</f>
        <v>Multi Pl Base</v>
      </c>
      <c r="I178" s="22" t="s">
        <v>568</v>
      </c>
      <c r="J178" s="8" t="str">
        <f>IFERROR(VLOOKUP(I178,'G5'!$A$2:$B$45,2,FALSE),"")</f>
        <v>Crest</v>
      </c>
      <c r="K178" s="10" t="s">
        <v>27</v>
      </c>
      <c r="L178" s="11" t="str">
        <f>IFERROR(VLOOKUP(K178,'G6'!$A$2:$B$45,2,FALSE),"")</f>
        <v/>
      </c>
      <c r="M178" s="25" t="s">
        <v>41</v>
      </c>
      <c r="N178" s="8" t="str">
        <f>IFERROR(VLOOKUP(M178,SUPPLIERS!$A$2:$B$45,2,FALSE),"")</f>
        <v>Default</v>
      </c>
      <c r="O178" s="19" t="s">
        <v>42</v>
      </c>
      <c r="P178" s="13" t="str">
        <f>IFERROR(VLOOKUP(O178,UOM_GROUP!$A$2:$B$45,2,FALSE),"")</f>
        <v>Default</v>
      </c>
      <c r="Q178" s="11" t="str">
        <f t="array" ref="Q178">TEXTJOIN(",",TRUE,IF(UOM_MAPPING!A$2:A$16=O178,UOM_MAPPING!B$2:B$100,""))</f>
        <v>000</v>
      </c>
      <c r="R178" s="11" t="str">
        <f>IFERROR(__xludf.DUMMYFUNCTION("ArrayFormula(JOIN("", "", IFERROR(VLOOKUP(BASE(SPLIT(Q178,"",""),10,3),UOM!$A$2:$B$46,2,FALSE),"""")))"),"NUMBER")</f>
        <v>NUMBER</v>
      </c>
      <c r="S178" s="29" t="s">
        <v>575</v>
      </c>
      <c r="T178" s="11" t="s">
        <v>576</v>
      </c>
      <c r="U178" s="8" t="str">
        <f t="shared" si="1"/>
        <v>Electrical  Accessories  Switch Multi Pl Base Crest </v>
      </c>
      <c r="V178" s="8" t="str">
        <f t="shared" si="2"/>
        <v>Electrical  &gt; Accessories  &gt; Switch &gt; Multi Pl Base &gt; Crest &gt; [ N/A ]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ht="12.75" customHeight="1">
      <c r="A179" s="22" t="s">
        <v>370</v>
      </c>
      <c r="B179" s="17" t="str">
        <f>IFERROR(VLOOKUP(A179,'G1'!$A$2:$B$45,2,FALSE),"")</f>
        <v>Electrical </v>
      </c>
      <c r="C179" s="24" t="s">
        <v>211</v>
      </c>
      <c r="D179" s="8" t="str">
        <f>IFERROR(VLOOKUP(C179,'G2'!$A$2:$B$45,2,FALSE),"")</f>
        <v>Accessories </v>
      </c>
      <c r="E179" s="23" t="s">
        <v>454</v>
      </c>
      <c r="F179" s="8" t="str">
        <f>IFERROR(VLOOKUP(E179,'G3'!$A$2:$B$95,2,FALSE),"")</f>
        <v>Switch</v>
      </c>
      <c r="G179" s="23" t="s">
        <v>574</v>
      </c>
      <c r="H179" s="8" t="str">
        <f>IFERROR(VLOOKUP(G179,'G4'!$A$2:$B$95,2,FALSE),"")</f>
        <v>Multi Pl Base</v>
      </c>
      <c r="I179" s="15" t="s">
        <v>26</v>
      </c>
      <c r="J179" s="8" t="str">
        <f>IFERROR(VLOOKUP(I179,'G5'!$A$2:$B$45,2,FALSE),"")</f>
        <v/>
      </c>
      <c r="K179" s="10" t="s">
        <v>27</v>
      </c>
      <c r="L179" s="11" t="str">
        <f>IFERROR(VLOOKUP(K179,'G6'!$A$2:$B$45,2,FALSE),"")</f>
        <v/>
      </c>
      <c r="M179" s="25" t="s">
        <v>41</v>
      </c>
      <c r="N179" s="8" t="str">
        <f>IFERROR(VLOOKUP(M179,SUPPLIERS!$A$2:$B$45,2,FALSE),"")</f>
        <v>Default</v>
      </c>
      <c r="O179" s="19" t="s">
        <v>42</v>
      </c>
      <c r="P179" s="13" t="str">
        <f>IFERROR(VLOOKUP(O179,UOM_GROUP!$A$2:$B$45,2,FALSE),"")</f>
        <v>Default</v>
      </c>
      <c r="Q179" s="11" t="str">
        <f t="array" ref="Q179">TEXTJOIN(",",TRUE,IF(UOM_MAPPING!A$2:A$16=O179,UOM_MAPPING!B$2:B$100,""))</f>
        <v>000</v>
      </c>
      <c r="R179" s="11" t="str">
        <f>IFERROR(__xludf.DUMMYFUNCTION("ArrayFormula(JOIN("", "", IFERROR(VLOOKUP(BASE(SPLIT(Q179,"",""),10,3),UOM!$A$2:$B$46,2,FALSE),"""")))"),"NUMBER")</f>
        <v>NUMBER</v>
      </c>
      <c r="S179" s="11" t="s">
        <v>577</v>
      </c>
      <c r="T179" s="11" t="s">
        <v>578</v>
      </c>
      <c r="U179" s="8" t="str">
        <f t="shared" si="1"/>
        <v>Electrical  Accessories  Switch Multi Pl Base  </v>
      </c>
      <c r="V179" s="8" t="str">
        <f t="shared" si="2"/>
        <v>Electrical  &gt; Accessories  &gt; Switch &gt; Multi Pl Base &gt; [ N/A ] &gt; [ N/A ]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ht="12.75" customHeight="1">
      <c r="A180" s="22" t="s">
        <v>370</v>
      </c>
      <c r="B180" s="17" t="str">
        <f>IFERROR(VLOOKUP(A180,'G1'!$A$2:$B$45,2,FALSE),"")</f>
        <v>Electrical </v>
      </c>
      <c r="C180" s="24" t="s">
        <v>211</v>
      </c>
      <c r="D180" s="8" t="str">
        <f>IFERROR(VLOOKUP(C180,'G2'!$A$2:$B$45,2,FALSE),"")</f>
        <v>Accessories </v>
      </c>
      <c r="E180" s="23" t="s">
        <v>527</v>
      </c>
      <c r="F180" s="8" t="str">
        <f>IFERROR(VLOOKUP(E180,'G3'!$A$2:$B$95,2,FALSE),"")</f>
        <v>Holder</v>
      </c>
      <c r="G180" s="23" t="s">
        <v>579</v>
      </c>
      <c r="H180" s="8" t="str">
        <f>IFERROR(VLOOKUP(G180,'G4'!$A$2:$B$95,2,FALSE),"")</f>
        <v>Adeptar</v>
      </c>
      <c r="I180" s="15" t="s">
        <v>26</v>
      </c>
      <c r="J180" s="8" t="str">
        <f>IFERROR(VLOOKUP(I180,'G5'!$A$2:$B$45,2,FALSE),"")</f>
        <v/>
      </c>
      <c r="K180" s="10" t="s">
        <v>27</v>
      </c>
      <c r="L180" s="11" t="str">
        <f>IFERROR(VLOOKUP(K180,'G6'!$A$2:$B$45,2,FALSE),"")</f>
        <v/>
      </c>
      <c r="M180" s="25" t="s">
        <v>41</v>
      </c>
      <c r="N180" s="8" t="str">
        <f>IFERROR(VLOOKUP(M180,SUPPLIERS!$A$2:$B$45,2,FALSE),"")</f>
        <v>Default</v>
      </c>
      <c r="O180" s="19" t="s">
        <v>42</v>
      </c>
      <c r="P180" s="13" t="str">
        <f>IFERROR(VLOOKUP(O180,UOM_GROUP!$A$2:$B$45,2,FALSE),"")</f>
        <v>Default</v>
      </c>
      <c r="Q180" s="11" t="str">
        <f t="array" ref="Q180">TEXTJOIN(",",TRUE,IF(UOM_MAPPING!A$2:A$16=O180,UOM_MAPPING!B$2:B$100,""))</f>
        <v>000</v>
      </c>
      <c r="R180" s="11" t="str">
        <f>IFERROR(__xludf.DUMMYFUNCTION("ArrayFormula(JOIN("", "", IFERROR(VLOOKUP(BASE(SPLIT(Q180,"",""),10,3),UOM!$A$2:$B$46,2,FALSE),"""")))"),"NUMBER")</f>
        <v>NUMBER</v>
      </c>
      <c r="S180" s="11" t="s">
        <v>580</v>
      </c>
      <c r="T180" s="11" t="s">
        <v>581</v>
      </c>
      <c r="U180" s="8" t="str">
        <f t="shared" si="1"/>
        <v>Electrical  Accessories  Holder Adeptar  </v>
      </c>
      <c r="V180" s="8" t="str">
        <f t="shared" si="2"/>
        <v>Electrical  &gt; Accessories  &gt; Holder &gt; Adeptar &gt; [ N/A ] &gt; [ N/A ]</v>
      </c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ht="12.75" customHeight="1">
      <c r="A181" s="22" t="s">
        <v>370</v>
      </c>
      <c r="B181" s="17" t="str">
        <f>IFERROR(VLOOKUP(A181,'G1'!$A$2:$B$45,2,FALSE),"")</f>
        <v>Electrical </v>
      </c>
      <c r="C181" s="24" t="s">
        <v>211</v>
      </c>
      <c r="D181" s="8" t="str">
        <f>IFERROR(VLOOKUP(C181,'G2'!$A$2:$B$45,2,FALSE),"")</f>
        <v>Accessories </v>
      </c>
      <c r="E181" s="23" t="s">
        <v>527</v>
      </c>
      <c r="F181" s="8" t="str">
        <f>IFERROR(VLOOKUP(E181,'G3'!$A$2:$B$95,2,FALSE),"")</f>
        <v>Holder</v>
      </c>
      <c r="G181" s="23" t="s">
        <v>582</v>
      </c>
      <c r="H181" s="8" t="str">
        <f>IFERROR(VLOOKUP(G181,'G4'!$A$2:$B$95,2,FALSE),"")</f>
        <v>Pin Type to screw Type Adepter</v>
      </c>
      <c r="I181" s="15" t="s">
        <v>26</v>
      </c>
      <c r="J181" s="8" t="str">
        <f>IFERROR(VLOOKUP(I181,'G5'!$A$2:$B$45,2,FALSE),"")</f>
        <v/>
      </c>
      <c r="K181" s="10" t="s">
        <v>27</v>
      </c>
      <c r="L181" s="11" t="str">
        <f>IFERROR(VLOOKUP(K181,'G6'!$A$2:$B$45,2,FALSE),"")</f>
        <v/>
      </c>
      <c r="M181" s="25" t="s">
        <v>41</v>
      </c>
      <c r="N181" s="8" t="str">
        <f>IFERROR(VLOOKUP(M181,SUPPLIERS!$A$2:$B$45,2,FALSE),"")</f>
        <v>Default</v>
      </c>
      <c r="O181" s="19" t="s">
        <v>42</v>
      </c>
      <c r="P181" s="13" t="str">
        <f>IFERROR(VLOOKUP(O181,UOM_GROUP!$A$2:$B$45,2,FALSE),"")</f>
        <v>Default</v>
      </c>
      <c r="Q181" s="11" t="str">
        <f t="array" ref="Q181">TEXTJOIN(",",TRUE,IF(UOM_MAPPING!A$2:A$16=O181,UOM_MAPPING!B$2:B$100,""))</f>
        <v>000</v>
      </c>
      <c r="R181" s="11" t="str">
        <f>IFERROR(__xludf.DUMMYFUNCTION("ArrayFormula(JOIN("", "", IFERROR(VLOOKUP(BASE(SPLIT(Q181,"",""),10,3),UOM!$A$2:$B$46,2,FALSE),"""")))"),"NUMBER")</f>
        <v>NUMBER</v>
      </c>
      <c r="S181" s="11" t="s">
        <v>583</v>
      </c>
      <c r="T181" s="11" t="s">
        <v>584</v>
      </c>
      <c r="U181" s="8" t="str">
        <f t="shared" si="1"/>
        <v>Electrical  Accessories  Holder Pin Type to screw Type Adepter  </v>
      </c>
      <c r="V181" s="8" t="str">
        <f t="shared" si="2"/>
        <v>Electrical  &gt; Accessories  &gt; Holder &gt; Pin Type to screw Type Adepter &gt; [ N/A ] &gt; [ N/A ]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ht="12.75" customHeight="1">
      <c r="A182" s="22" t="s">
        <v>370</v>
      </c>
      <c r="B182" s="17" t="str">
        <f>IFERROR(VLOOKUP(A182,'G1'!$A$2:$B$45,2,FALSE),"")</f>
        <v>Electrical </v>
      </c>
      <c r="C182" s="24" t="s">
        <v>211</v>
      </c>
      <c r="D182" s="8" t="str">
        <f>IFERROR(VLOOKUP(C182,'G2'!$A$2:$B$45,2,FALSE),"")</f>
        <v>Accessories </v>
      </c>
      <c r="E182" s="23" t="s">
        <v>527</v>
      </c>
      <c r="F182" s="8" t="str">
        <f>IFERROR(VLOOKUP(E182,'G3'!$A$2:$B$95,2,FALSE),"")</f>
        <v>Holder</v>
      </c>
      <c r="G182" s="23" t="s">
        <v>585</v>
      </c>
      <c r="H182" s="8" t="str">
        <f>IFERROR(VLOOKUP(G182,'G4'!$A$2:$B$95,2,FALSE),"")</f>
        <v>screw Type to Pin Type Adepter</v>
      </c>
      <c r="I182" s="15" t="s">
        <v>26</v>
      </c>
      <c r="J182" s="8" t="str">
        <f>IFERROR(VLOOKUP(I182,'G5'!$A$2:$B$45,2,FALSE),"")</f>
        <v/>
      </c>
      <c r="K182" s="10" t="s">
        <v>27</v>
      </c>
      <c r="L182" s="11" t="str">
        <f>IFERROR(VLOOKUP(K182,'G6'!$A$2:$B$45,2,FALSE),"")</f>
        <v/>
      </c>
      <c r="M182" s="25" t="s">
        <v>41</v>
      </c>
      <c r="N182" s="8" t="str">
        <f>IFERROR(VLOOKUP(M182,SUPPLIERS!$A$2:$B$45,2,FALSE),"")</f>
        <v>Default</v>
      </c>
      <c r="O182" s="19" t="s">
        <v>42</v>
      </c>
      <c r="P182" s="13" t="str">
        <f>IFERROR(VLOOKUP(O182,UOM_GROUP!$A$2:$B$45,2,FALSE),"")</f>
        <v>Default</v>
      </c>
      <c r="Q182" s="11" t="str">
        <f t="array" ref="Q182">TEXTJOIN(",",TRUE,IF(UOM_MAPPING!A$2:A$16=O182,UOM_MAPPING!B$2:B$100,""))</f>
        <v>000</v>
      </c>
      <c r="R182" s="11" t="str">
        <f>IFERROR(__xludf.DUMMYFUNCTION("ArrayFormula(JOIN("", "", IFERROR(VLOOKUP(BASE(SPLIT(Q182,"",""),10,3),UOM!$A$2:$B$46,2,FALSE),"""")))"),"NUMBER")</f>
        <v>NUMBER</v>
      </c>
      <c r="S182" s="11" t="s">
        <v>586</v>
      </c>
      <c r="T182" s="11" t="s">
        <v>586</v>
      </c>
      <c r="U182" s="8" t="str">
        <f t="shared" si="1"/>
        <v>Electrical  Accessories  Holder screw Type to Pin Type Adepter  </v>
      </c>
      <c r="V182" s="8" t="str">
        <f t="shared" si="2"/>
        <v>Electrical  &gt; Accessories  &gt; Holder &gt; screw Type to Pin Type Adepter &gt; [ N/A ] &gt; [ N/A ]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ht="12.75" customHeight="1">
      <c r="A183" s="22" t="s">
        <v>370</v>
      </c>
      <c r="B183" s="17" t="str">
        <f>IFERROR(VLOOKUP(A183,'G1'!$A$2:$B$45,2,FALSE),"")</f>
        <v>Electrical </v>
      </c>
      <c r="C183" s="24" t="s">
        <v>211</v>
      </c>
      <c r="D183" s="8" t="str">
        <f>IFERROR(VLOOKUP(C183,'G2'!$A$2:$B$45,2,FALSE),"")</f>
        <v>Accessories </v>
      </c>
      <c r="E183" s="23" t="s">
        <v>587</v>
      </c>
      <c r="F183" s="8" t="str">
        <f>IFERROR(VLOOKUP(E183,'G3'!$A$2:$B$95,2,FALSE),"")</f>
        <v>Connector Bar</v>
      </c>
      <c r="G183" s="23" t="s">
        <v>588</v>
      </c>
      <c r="H183" s="8" t="str">
        <f>IFERROR(VLOOKUP(G183,'G4'!$A$2:$B$95,2,FALSE),"")</f>
        <v>15A</v>
      </c>
      <c r="I183" s="15" t="s">
        <v>26</v>
      </c>
      <c r="J183" s="8" t="str">
        <f>IFERROR(VLOOKUP(I183,'G5'!$A$2:$B$45,2,FALSE),"")</f>
        <v/>
      </c>
      <c r="K183" s="10" t="s">
        <v>27</v>
      </c>
      <c r="L183" s="11" t="str">
        <f>IFERROR(VLOOKUP(K183,'G6'!$A$2:$B$45,2,FALSE),"")</f>
        <v/>
      </c>
      <c r="M183" s="25" t="s">
        <v>41</v>
      </c>
      <c r="N183" s="8" t="str">
        <f>IFERROR(VLOOKUP(M183,SUPPLIERS!$A$2:$B$45,2,FALSE),"")</f>
        <v>Default</v>
      </c>
      <c r="O183" s="19" t="s">
        <v>42</v>
      </c>
      <c r="P183" s="13" t="str">
        <f>IFERROR(VLOOKUP(O183,UOM_GROUP!$A$2:$B$45,2,FALSE),"")</f>
        <v>Default</v>
      </c>
      <c r="Q183" s="11" t="str">
        <f t="array" ref="Q183">TEXTJOIN(",",TRUE,IF(UOM_MAPPING!A$2:A$16=O183,UOM_MAPPING!B$2:B$100,""))</f>
        <v>000</v>
      </c>
      <c r="R183" s="11" t="str">
        <f>IFERROR(__xludf.DUMMYFUNCTION("ArrayFormula(JOIN("", "", IFERROR(VLOOKUP(BASE(SPLIT(Q183,"",""),10,3),UOM!$A$2:$B$46,2,FALSE),"""")))"),"NUMBER")</f>
        <v>NUMBER</v>
      </c>
      <c r="S183" s="11" t="s">
        <v>589</v>
      </c>
      <c r="T183" s="11" t="s">
        <v>590</v>
      </c>
      <c r="U183" s="8" t="str">
        <f t="shared" si="1"/>
        <v>Electrical  Accessories  Connector Bar 15A  </v>
      </c>
      <c r="V183" s="8" t="str">
        <f t="shared" si="2"/>
        <v>Electrical  &gt; Accessories  &gt; Connector Bar &gt; 15A &gt; [ N/A ] &gt; [ N/A ]</v>
      </c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ht="12.75" customHeight="1">
      <c r="A184" s="22" t="s">
        <v>370</v>
      </c>
      <c r="B184" s="17" t="str">
        <f>IFERROR(VLOOKUP(A184,'G1'!$A$2:$B$45,2,FALSE),"")</f>
        <v>Electrical </v>
      </c>
      <c r="C184" s="24" t="s">
        <v>211</v>
      </c>
      <c r="D184" s="8" t="str">
        <f>IFERROR(VLOOKUP(C184,'G2'!$A$2:$B$45,2,FALSE),"")</f>
        <v>Accessories </v>
      </c>
      <c r="E184" s="23" t="s">
        <v>587</v>
      </c>
      <c r="F184" s="8" t="str">
        <f>IFERROR(VLOOKUP(E184,'G3'!$A$2:$B$95,2,FALSE),"")</f>
        <v>Connector Bar</v>
      </c>
      <c r="G184" s="23" t="s">
        <v>591</v>
      </c>
      <c r="H184" s="8" t="str">
        <f>IFERROR(VLOOKUP(G184,'G4'!$A$2:$B$95,2,FALSE),"")</f>
        <v>5A</v>
      </c>
      <c r="I184" s="15" t="s">
        <v>26</v>
      </c>
      <c r="J184" s="8" t="str">
        <f>IFERROR(VLOOKUP(I184,'G5'!$A$2:$B$45,2,FALSE),"")</f>
        <v/>
      </c>
      <c r="K184" s="10" t="s">
        <v>27</v>
      </c>
      <c r="L184" s="11" t="str">
        <f>IFERROR(VLOOKUP(K184,'G6'!$A$2:$B$45,2,FALSE),"")</f>
        <v/>
      </c>
      <c r="M184" s="25" t="s">
        <v>41</v>
      </c>
      <c r="N184" s="8" t="str">
        <f>IFERROR(VLOOKUP(M184,SUPPLIERS!$A$2:$B$45,2,FALSE),"")</f>
        <v>Default</v>
      </c>
      <c r="O184" s="19" t="s">
        <v>42</v>
      </c>
      <c r="P184" s="13" t="str">
        <f>IFERROR(VLOOKUP(O184,UOM_GROUP!$A$2:$B$45,2,FALSE),"")</f>
        <v>Default</v>
      </c>
      <c r="Q184" s="11" t="str">
        <f t="array" ref="Q184">TEXTJOIN(",",TRUE,IF(UOM_MAPPING!A$2:A$16=O184,UOM_MAPPING!B$2:B$100,""))</f>
        <v>000</v>
      </c>
      <c r="R184" s="11" t="str">
        <f>IFERROR(__xludf.DUMMYFUNCTION("ArrayFormula(JOIN("", "", IFERROR(VLOOKUP(BASE(SPLIT(Q184,"",""),10,3),UOM!$A$2:$B$46,2,FALSE),"""")))"),"NUMBER")</f>
        <v>NUMBER</v>
      </c>
      <c r="S184" s="11" t="s">
        <v>592</v>
      </c>
      <c r="T184" s="11" t="s">
        <v>593</v>
      </c>
      <c r="U184" s="8" t="str">
        <f t="shared" si="1"/>
        <v>Electrical  Accessories  Connector Bar 5A  </v>
      </c>
      <c r="V184" s="8" t="str">
        <f t="shared" si="2"/>
        <v>Electrical  &gt; Accessories  &gt; Connector Bar &gt; 5A &gt; [ N/A ] &gt; [ N/A ]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ht="12.75" customHeight="1">
      <c r="A185" s="22" t="s">
        <v>370</v>
      </c>
      <c r="B185" s="17" t="str">
        <f>IFERROR(VLOOKUP(A185,'G1'!$A$2:$B$45,2,FALSE),"")</f>
        <v>Electrical </v>
      </c>
      <c r="C185" s="24" t="s">
        <v>211</v>
      </c>
      <c r="D185" s="8" t="str">
        <f>IFERROR(VLOOKUP(C185,'G2'!$A$2:$B$45,2,FALSE),"")</f>
        <v>Accessories </v>
      </c>
      <c r="E185" s="23" t="s">
        <v>594</v>
      </c>
      <c r="F185" s="8" t="str">
        <f>IFERROR(VLOOKUP(E185,'G3'!$A$2:$B$95,2,FALSE),"")</f>
        <v>Multi Socket </v>
      </c>
      <c r="G185" s="23" t="s">
        <v>595</v>
      </c>
      <c r="H185" s="8" t="str">
        <f>IFERROR(VLOOKUP(G185,'G4'!$A$2:$B$95,2,FALSE),"")</f>
        <v>Squar Pin</v>
      </c>
      <c r="I185" s="22" t="s">
        <v>596</v>
      </c>
      <c r="J185" s="8" t="str">
        <f>IFERROR(VLOOKUP(I185,'G5'!$A$2:$B$45,2,FALSE),"")</f>
        <v>D &amp; B</v>
      </c>
      <c r="K185" s="23" t="s">
        <v>597</v>
      </c>
      <c r="L185" s="11" t="str">
        <f>IFERROR(VLOOKUP(K185,'G6'!$A$2:$B$45,2,FALSE),"")</f>
        <v>With Fuse</v>
      </c>
      <c r="M185" s="25" t="s">
        <v>41</v>
      </c>
      <c r="N185" s="8" t="str">
        <f>IFERROR(VLOOKUP(M185,SUPPLIERS!$A$2:$B$45,2,FALSE),"")</f>
        <v>Default</v>
      </c>
      <c r="O185" s="19" t="s">
        <v>42</v>
      </c>
      <c r="P185" s="13" t="str">
        <f>IFERROR(VLOOKUP(O185,UOM_GROUP!$A$2:$B$45,2,FALSE),"")</f>
        <v>Default</v>
      </c>
      <c r="Q185" s="11" t="str">
        <f t="array" ref="Q185">TEXTJOIN(",",TRUE,IF(UOM_MAPPING!A$2:A$16=O185,UOM_MAPPING!B$2:B$100,""))</f>
        <v>000</v>
      </c>
      <c r="R185" s="11" t="str">
        <f>IFERROR(__xludf.DUMMYFUNCTION("ArrayFormula(JOIN("", "", IFERROR(VLOOKUP(BASE(SPLIT(Q185,"",""),10,3),UOM!$A$2:$B$46,2,FALSE),"""")))"),"NUMBER")</f>
        <v>NUMBER</v>
      </c>
      <c r="S185" s="11" t="s">
        <v>598</v>
      </c>
      <c r="T185" s="11" t="s">
        <v>599</v>
      </c>
      <c r="U185" s="8" t="str">
        <f t="shared" si="1"/>
        <v>Electrical  Accessories  Multi Socket  Squar Pin D &amp; B With Fuse</v>
      </c>
      <c r="V185" s="8" t="str">
        <f t="shared" si="2"/>
        <v>Electrical  &gt; Accessories  &gt; Multi Socket  &gt; Squar Pin &gt; D &amp; B &gt; With Fuse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ht="12.75" customHeight="1">
      <c r="A186" s="22" t="s">
        <v>370</v>
      </c>
      <c r="B186" s="17" t="str">
        <f>IFERROR(VLOOKUP(A186,'G1'!$A$2:$B$45,2,FALSE),"")</f>
        <v>Electrical </v>
      </c>
      <c r="C186" s="24" t="s">
        <v>211</v>
      </c>
      <c r="D186" s="8" t="str">
        <f>IFERROR(VLOOKUP(C186,'G2'!$A$2:$B$45,2,FALSE),"")</f>
        <v>Accessories </v>
      </c>
      <c r="E186" s="23" t="s">
        <v>594</v>
      </c>
      <c r="F186" s="8" t="str">
        <f>IFERROR(VLOOKUP(E186,'G3'!$A$2:$B$95,2,FALSE),"")</f>
        <v>Multi Socket </v>
      </c>
      <c r="G186" s="23" t="s">
        <v>600</v>
      </c>
      <c r="H186" s="8" t="str">
        <f>IFERROR(VLOOKUP(G186,'G4'!$A$2:$B$95,2,FALSE),"")</f>
        <v>Round Pin</v>
      </c>
      <c r="I186" s="22" t="s">
        <v>596</v>
      </c>
      <c r="J186" s="8" t="str">
        <f>IFERROR(VLOOKUP(I186,'G5'!$A$2:$B$45,2,FALSE),"")</f>
        <v>D &amp; B</v>
      </c>
      <c r="K186" s="23" t="s">
        <v>597</v>
      </c>
      <c r="L186" s="11" t="str">
        <f>IFERROR(VLOOKUP(K186,'G6'!$A$2:$B$45,2,FALSE),"")</f>
        <v>With Fuse</v>
      </c>
      <c r="M186" s="25" t="s">
        <v>41</v>
      </c>
      <c r="N186" s="8" t="str">
        <f>IFERROR(VLOOKUP(M186,SUPPLIERS!$A$2:$B$45,2,FALSE),"")</f>
        <v>Default</v>
      </c>
      <c r="O186" s="19" t="s">
        <v>42</v>
      </c>
      <c r="P186" s="13" t="str">
        <f>IFERROR(VLOOKUP(O186,UOM_GROUP!$A$2:$B$45,2,FALSE),"")</f>
        <v>Default</v>
      </c>
      <c r="Q186" s="11" t="str">
        <f t="array" ref="Q186">TEXTJOIN(",",TRUE,IF(UOM_MAPPING!A$2:A$16=O186,UOM_MAPPING!B$2:B$100,""))</f>
        <v>000</v>
      </c>
      <c r="R186" s="11" t="str">
        <f>IFERROR(__xludf.DUMMYFUNCTION("ArrayFormula(JOIN("", "", IFERROR(VLOOKUP(BASE(SPLIT(Q186,"",""),10,3),UOM!$A$2:$B$46,2,FALSE),"""")))"),"NUMBER")</f>
        <v>NUMBER</v>
      </c>
      <c r="S186" s="11" t="s">
        <v>601</v>
      </c>
      <c r="T186" s="11" t="s">
        <v>602</v>
      </c>
      <c r="U186" s="8" t="str">
        <f t="shared" si="1"/>
        <v>Electrical  Accessories  Multi Socket  Round Pin D &amp; B With Fuse</v>
      </c>
      <c r="V186" s="8" t="str">
        <f t="shared" si="2"/>
        <v>Electrical  &gt; Accessories  &gt; Multi Socket  &gt; Round Pin &gt; D &amp; B &gt; With Fuse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ht="12.75" customHeight="1">
      <c r="A187" s="22" t="s">
        <v>370</v>
      </c>
      <c r="B187" s="17" t="str">
        <f>IFERROR(VLOOKUP(A187,'G1'!$A$2:$B$45,2,FALSE),"")</f>
        <v>Electrical </v>
      </c>
      <c r="C187" s="24" t="s">
        <v>211</v>
      </c>
      <c r="D187" s="8" t="str">
        <f>IFERROR(VLOOKUP(C187,'G2'!$A$2:$B$45,2,FALSE),"")</f>
        <v>Accessories </v>
      </c>
      <c r="E187" s="23" t="s">
        <v>603</v>
      </c>
      <c r="F187" s="8" t="str">
        <f>IFERROR(VLOOKUP(E187,'G3'!$A$2:$B$95,2,FALSE),"")</f>
        <v>Fuse</v>
      </c>
      <c r="G187" s="23" t="s">
        <v>588</v>
      </c>
      <c r="H187" s="8" t="str">
        <f>IFERROR(VLOOKUP(G187,'G4'!$A$2:$B$95,2,FALSE),"")</f>
        <v>15A</v>
      </c>
      <c r="I187" s="15" t="s">
        <v>26</v>
      </c>
      <c r="J187" s="8" t="str">
        <f>IFERROR(VLOOKUP(I187,'G5'!$A$2:$B$45,2,FALSE),"")</f>
        <v/>
      </c>
      <c r="K187" s="10" t="s">
        <v>27</v>
      </c>
      <c r="L187" s="11" t="str">
        <f>IFERROR(VLOOKUP(K187,'G6'!$A$2:$B$45,2,FALSE),"")</f>
        <v/>
      </c>
      <c r="M187" s="25" t="s">
        <v>41</v>
      </c>
      <c r="N187" s="8" t="str">
        <f>IFERROR(VLOOKUP(M187,SUPPLIERS!$A$2:$B$45,2,FALSE),"")</f>
        <v>Default</v>
      </c>
      <c r="O187" s="19" t="s">
        <v>42</v>
      </c>
      <c r="P187" s="13" t="str">
        <f>IFERROR(VLOOKUP(O187,UOM_GROUP!$A$2:$B$45,2,FALSE),"")</f>
        <v>Default</v>
      </c>
      <c r="Q187" s="11" t="str">
        <f t="array" ref="Q187">TEXTJOIN(",",TRUE,IF(UOM_MAPPING!A$2:A$16=O187,UOM_MAPPING!B$2:B$100,""))</f>
        <v>000</v>
      </c>
      <c r="R187" s="11" t="str">
        <f>IFERROR(__xludf.DUMMYFUNCTION("ArrayFormula(JOIN("", "", IFERROR(VLOOKUP(BASE(SPLIT(Q187,"",""),10,3),UOM!$A$2:$B$46,2,FALSE),"""")))"),"NUMBER")</f>
        <v>NUMBER</v>
      </c>
      <c r="S187" s="11" t="s">
        <v>604</v>
      </c>
      <c r="T187" s="11" t="s">
        <v>605</v>
      </c>
      <c r="U187" s="8" t="str">
        <f t="shared" si="1"/>
        <v>Electrical  Accessories  Fuse 15A  </v>
      </c>
      <c r="V187" s="8" t="str">
        <f t="shared" si="2"/>
        <v>Electrical  &gt; Accessories  &gt; Fuse &gt; 15A &gt; [ N/A ] &gt; [ N/A ]</v>
      </c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ht="12.75" customHeight="1">
      <c r="A188" s="22" t="s">
        <v>370</v>
      </c>
      <c r="B188" s="17" t="str">
        <f>IFERROR(VLOOKUP(A188,'G1'!$A$2:$B$45,2,FALSE),"")</f>
        <v>Electrical </v>
      </c>
      <c r="C188" s="24" t="s">
        <v>211</v>
      </c>
      <c r="D188" s="8" t="str">
        <f>IFERROR(VLOOKUP(C188,'G2'!$A$2:$B$45,2,FALSE),"")</f>
        <v>Accessories </v>
      </c>
      <c r="E188" s="23" t="s">
        <v>603</v>
      </c>
      <c r="F188" s="8" t="str">
        <f>IFERROR(VLOOKUP(E188,'G3'!$A$2:$B$95,2,FALSE),"")</f>
        <v>Fuse</v>
      </c>
      <c r="G188" s="23" t="s">
        <v>591</v>
      </c>
      <c r="H188" s="8" t="str">
        <f>IFERROR(VLOOKUP(G188,'G4'!$A$2:$B$95,2,FALSE),"")</f>
        <v>5A</v>
      </c>
      <c r="I188" s="15" t="s">
        <v>26</v>
      </c>
      <c r="J188" s="8" t="str">
        <f>IFERROR(VLOOKUP(I188,'G5'!$A$2:$B$45,2,FALSE),"")</f>
        <v/>
      </c>
      <c r="K188" s="10" t="s">
        <v>27</v>
      </c>
      <c r="L188" s="11" t="str">
        <f>IFERROR(VLOOKUP(K188,'G6'!$A$2:$B$45,2,FALSE),"")</f>
        <v/>
      </c>
      <c r="M188" s="25" t="s">
        <v>41</v>
      </c>
      <c r="N188" s="8" t="str">
        <f>IFERROR(VLOOKUP(M188,SUPPLIERS!$A$2:$B$45,2,FALSE),"")</f>
        <v>Default</v>
      </c>
      <c r="O188" s="19" t="s">
        <v>42</v>
      </c>
      <c r="P188" s="13" t="str">
        <f>IFERROR(VLOOKUP(O188,UOM_GROUP!$A$2:$B$45,2,FALSE),"")</f>
        <v>Default</v>
      </c>
      <c r="Q188" s="11" t="str">
        <f t="array" ref="Q188">TEXTJOIN(",",TRUE,IF(UOM_MAPPING!A$2:A$16=O188,UOM_MAPPING!B$2:B$100,""))</f>
        <v>000</v>
      </c>
      <c r="R188" s="11" t="str">
        <f>IFERROR(__xludf.DUMMYFUNCTION("ArrayFormula(JOIN("", "", IFERROR(VLOOKUP(BASE(SPLIT(Q188,"",""),10,3),UOM!$A$2:$B$46,2,FALSE),"""")))"),"NUMBER")</f>
        <v>NUMBER</v>
      </c>
      <c r="S188" s="11" t="s">
        <v>606</v>
      </c>
      <c r="T188" s="11" t="s">
        <v>607</v>
      </c>
      <c r="U188" s="8" t="str">
        <f t="shared" si="1"/>
        <v>Electrical  Accessories  Fuse 5A  </v>
      </c>
      <c r="V188" s="8" t="str">
        <f t="shared" si="2"/>
        <v>Electrical  &gt; Accessories  &gt; Fuse &gt; 5A &gt; [ N/A ] &gt; [ N/A ]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ht="12.75" customHeight="1">
      <c r="A189" s="22" t="s">
        <v>370</v>
      </c>
      <c r="B189" s="17" t="str">
        <f>IFERROR(VLOOKUP(A189,'G1'!$A$2:$B$45,2,FALSE),"")</f>
        <v>Electrical </v>
      </c>
      <c r="C189" s="24" t="s">
        <v>211</v>
      </c>
      <c r="D189" s="8" t="str">
        <f>IFERROR(VLOOKUP(C189,'G2'!$A$2:$B$45,2,FALSE),"")</f>
        <v>Accessories </v>
      </c>
      <c r="E189" s="23" t="s">
        <v>608</v>
      </c>
      <c r="F189" s="8" t="str">
        <f>IFERROR(VLOOKUP(E189,'G3'!$A$2:$B$95,2,FALSE),"")</f>
        <v>Distribution Box</v>
      </c>
      <c r="G189" s="23" t="s">
        <v>609</v>
      </c>
      <c r="H189" s="8" t="str">
        <f>IFERROR(VLOOKUP(G189,'G4'!$A$2:$B$95,2,FALSE),"")</f>
        <v>10 Way</v>
      </c>
      <c r="I189" s="22" t="s">
        <v>456</v>
      </c>
      <c r="J189" s="8" t="str">
        <f>IFERROR(VLOOKUP(I189,'G5'!$A$2:$B$45,2,FALSE),"")</f>
        <v>Orange</v>
      </c>
      <c r="K189" s="23" t="s">
        <v>400</v>
      </c>
      <c r="L189" s="11" t="str">
        <f>IFERROR(VLOOKUP(K189,'G6'!$A$2:$B$45,2,FALSE),"")</f>
        <v>Surface</v>
      </c>
      <c r="M189" s="25" t="s">
        <v>457</v>
      </c>
      <c r="N189" s="8" t="str">
        <f>IFERROR(VLOOKUP(M189,SUPPLIERS!$A$2:$B$45,2,FALSE),"")</f>
        <v>Orange</v>
      </c>
      <c r="O189" s="19" t="s">
        <v>42</v>
      </c>
      <c r="P189" s="13" t="str">
        <f>IFERROR(VLOOKUP(O189,UOM_GROUP!$A$2:$B$45,2,FALSE),"")</f>
        <v>Default</v>
      </c>
      <c r="Q189" s="11" t="str">
        <f t="array" ref="Q189">TEXTJOIN(",",TRUE,IF(UOM_MAPPING!A$2:A$16=O189,UOM_MAPPING!B$2:B$100,""))</f>
        <v>000</v>
      </c>
      <c r="R189" s="11" t="str">
        <f>IFERROR(__xludf.DUMMYFUNCTION("ArrayFormula(JOIN("", "", IFERROR(VLOOKUP(BASE(SPLIT(Q189,"",""),10,3),UOM!$A$2:$B$46,2,FALSE),"""")))"),"NUMBER")</f>
        <v>NUMBER</v>
      </c>
      <c r="S189" s="11" t="s">
        <v>610</v>
      </c>
      <c r="T189" s="11" t="s">
        <v>611</v>
      </c>
      <c r="U189" s="8" t="str">
        <f t="shared" si="1"/>
        <v>Electrical  Accessories  Distribution Box 10 Way Orange Surface</v>
      </c>
      <c r="V189" s="8" t="str">
        <f t="shared" si="2"/>
        <v>Electrical  &gt; Accessories  &gt; Distribution Box &gt; 10 Way &gt; Orange &gt; Surface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ht="12.75" customHeight="1">
      <c r="A190" s="22" t="s">
        <v>370</v>
      </c>
      <c r="B190" s="17" t="str">
        <f>IFERROR(VLOOKUP(A190,'G1'!$A$2:$B$45,2,FALSE),"")</f>
        <v>Electrical </v>
      </c>
      <c r="C190" s="24" t="s">
        <v>211</v>
      </c>
      <c r="D190" s="8" t="str">
        <f>IFERROR(VLOOKUP(C190,'G2'!$A$2:$B$45,2,FALSE),"")</f>
        <v>Accessories </v>
      </c>
      <c r="E190" s="23" t="s">
        <v>608</v>
      </c>
      <c r="F190" s="8" t="str">
        <f>IFERROR(VLOOKUP(E190,'G3'!$A$2:$B$95,2,FALSE),"")</f>
        <v>Distribution Box</v>
      </c>
      <c r="G190" s="23" t="s">
        <v>612</v>
      </c>
      <c r="H190" s="8" t="str">
        <f>IFERROR(VLOOKUP(G190,'G4'!$A$2:$B$95,2,FALSE),"")</f>
        <v>14 Way</v>
      </c>
      <c r="I190" s="22" t="s">
        <v>456</v>
      </c>
      <c r="J190" s="8" t="str">
        <f>IFERROR(VLOOKUP(I190,'G5'!$A$2:$B$45,2,FALSE),"")</f>
        <v>Orange</v>
      </c>
      <c r="K190" s="23" t="s">
        <v>400</v>
      </c>
      <c r="L190" s="11" t="str">
        <f>IFERROR(VLOOKUP(K190,'G6'!$A$2:$B$45,2,FALSE),"")</f>
        <v>Surface</v>
      </c>
      <c r="M190" s="25" t="s">
        <v>457</v>
      </c>
      <c r="N190" s="8" t="str">
        <f>IFERROR(VLOOKUP(M190,SUPPLIERS!$A$2:$B$45,2,FALSE),"")</f>
        <v>Orange</v>
      </c>
      <c r="O190" s="19" t="s">
        <v>42</v>
      </c>
      <c r="P190" s="13" t="str">
        <f>IFERROR(VLOOKUP(O190,UOM_GROUP!$A$2:$B$45,2,FALSE),"")</f>
        <v>Default</v>
      </c>
      <c r="Q190" s="11" t="str">
        <f t="array" ref="Q190">TEXTJOIN(",",TRUE,IF(UOM_MAPPING!A$2:A$16=O190,UOM_MAPPING!B$2:B$100,""))</f>
        <v>000</v>
      </c>
      <c r="R190" s="11" t="str">
        <f>IFERROR(__xludf.DUMMYFUNCTION("ArrayFormula(JOIN("", "", IFERROR(VLOOKUP(BASE(SPLIT(Q190,"",""),10,3),UOM!$A$2:$B$46,2,FALSE),"""")))"),"NUMBER")</f>
        <v>NUMBER</v>
      </c>
      <c r="S190" s="11" t="s">
        <v>613</v>
      </c>
      <c r="T190" s="11" t="s">
        <v>614</v>
      </c>
      <c r="U190" s="8" t="str">
        <f t="shared" si="1"/>
        <v>Electrical  Accessories  Distribution Box 14 Way Orange Surface</v>
      </c>
      <c r="V190" s="8" t="str">
        <f t="shared" si="2"/>
        <v>Electrical  &gt; Accessories  &gt; Distribution Box &gt; 14 Way &gt; Orange &gt; Surface</v>
      </c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ht="12.75" customHeight="1">
      <c r="A191" s="22" t="s">
        <v>370</v>
      </c>
      <c r="B191" s="17" t="str">
        <f>IFERROR(VLOOKUP(A191,'G1'!$A$2:$B$45,2,FALSE),"")</f>
        <v>Electrical </v>
      </c>
      <c r="C191" s="24" t="s">
        <v>211</v>
      </c>
      <c r="D191" s="8" t="str">
        <f>IFERROR(VLOOKUP(C191,'G2'!$A$2:$B$45,2,FALSE),"")</f>
        <v>Accessories </v>
      </c>
      <c r="E191" s="23" t="s">
        <v>608</v>
      </c>
      <c r="F191" s="8" t="str">
        <f>IFERROR(VLOOKUP(E191,'G3'!$A$2:$B$95,2,FALSE),"")</f>
        <v>Distribution Box</v>
      </c>
      <c r="G191" s="23" t="s">
        <v>615</v>
      </c>
      <c r="H191" s="8" t="str">
        <f>IFERROR(VLOOKUP(G191,'G4'!$A$2:$B$95,2,FALSE),"")</f>
        <v>18 Way</v>
      </c>
      <c r="I191" s="22" t="s">
        <v>456</v>
      </c>
      <c r="J191" s="8" t="str">
        <f>IFERROR(VLOOKUP(I191,'G5'!$A$2:$B$45,2,FALSE),"")</f>
        <v>Orange</v>
      </c>
      <c r="K191" s="23" t="s">
        <v>400</v>
      </c>
      <c r="L191" s="11" t="str">
        <f>IFERROR(VLOOKUP(K191,'G6'!$A$2:$B$45,2,FALSE),"")</f>
        <v>Surface</v>
      </c>
      <c r="M191" s="25" t="s">
        <v>457</v>
      </c>
      <c r="N191" s="8" t="str">
        <f>IFERROR(VLOOKUP(M191,SUPPLIERS!$A$2:$B$45,2,FALSE),"")</f>
        <v>Orange</v>
      </c>
      <c r="O191" s="19" t="s">
        <v>42</v>
      </c>
      <c r="P191" s="13" t="str">
        <f>IFERROR(VLOOKUP(O191,UOM_GROUP!$A$2:$B$45,2,FALSE),"")</f>
        <v>Default</v>
      </c>
      <c r="Q191" s="11" t="str">
        <f t="array" ref="Q191">TEXTJOIN(",",TRUE,IF(UOM_MAPPING!A$2:A$16=O191,UOM_MAPPING!B$2:B$100,""))</f>
        <v>000</v>
      </c>
      <c r="R191" s="11" t="str">
        <f>IFERROR(__xludf.DUMMYFUNCTION("ArrayFormula(JOIN("", "", IFERROR(VLOOKUP(BASE(SPLIT(Q191,"",""),10,3),UOM!$A$2:$B$46,2,FALSE),"""")))"),"NUMBER")</f>
        <v>NUMBER</v>
      </c>
      <c r="S191" s="11" t="s">
        <v>616</v>
      </c>
      <c r="T191" s="11" t="s">
        <v>617</v>
      </c>
      <c r="U191" s="8" t="str">
        <f t="shared" si="1"/>
        <v>Electrical  Accessories  Distribution Box 18 Way Orange Surface</v>
      </c>
      <c r="V191" s="8" t="str">
        <f t="shared" si="2"/>
        <v>Electrical  &gt; Accessories  &gt; Distribution Box &gt; 18 Way &gt; Orange &gt; Surface</v>
      </c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ht="12.75" customHeight="1">
      <c r="A192" s="22" t="s">
        <v>370</v>
      </c>
      <c r="B192" s="17" t="str">
        <f>IFERROR(VLOOKUP(A192,'G1'!$A$2:$B$45,2,FALSE),"")</f>
        <v>Electrical </v>
      </c>
      <c r="C192" s="24" t="s">
        <v>211</v>
      </c>
      <c r="D192" s="8" t="str">
        <f>IFERROR(VLOOKUP(C192,'G2'!$A$2:$B$45,2,FALSE),"")</f>
        <v>Accessories </v>
      </c>
      <c r="E192" s="23" t="s">
        <v>608</v>
      </c>
      <c r="F192" s="8" t="str">
        <f>IFERROR(VLOOKUP(E192,'G3'!$A$2:$B$95,2,FALSE),"")</f>
        <v>Distribution Box</v>
      </c>
      <c r="G192" s="23" t="s">
        <v>612</v>
      </c>
      <c r="H192" s="8" t="str">
        <f>IFERROR(VLOOKUP(G192,'G4'!$A$2:$B$95,2,FALSE),"")</f>
        <v>14 Way</v>
      </c>
      <c r="I192" s="22" t="s">
        <v>456</v>
      </c>
      <c r="J192" s="8" t="str">
        <f>IFERROR(VLOOKUP(I192,'G5'!$A$2:$B$45,2,FALSE),"")</f>
        <v>Orange</v>
      </c>
      <c r="K192" s="23" t="s">
        <v>395</v>
      </c>
      <c r="L192" s="11" t="str">
        <f>IFERROR(VLOOKUP(K192,'G6'!$A$2:$B$45,2,FALSE),"")</f>
        <v>Sunk</v>
      </c>
      <c r="M192" s="25" t="s">
        <v>457</v>
      </c>
      <c r="N192" s="8" t="str">
        <f>IFERROR(VLOOKUP(M192,SUPPLIERS!$A$2:$B$45,2,FALSE),"")</f>
        <v>Orange</v>
      </c>
      <c r="O192" s="19" t="s">
        <v>42</v>
      </c>
      <c r="P192" s="13" t="str">
        <f>IFERROR(VLOOKUP(O192,UOM_GROUP!$A$2:$B$45,2,FALSE),"")</f>
        <v>Default</v>
      </c>
      <c r="Q192" s="11" t="str">
        <f t="array" ref="Q192">TEXTJOIN(",",TRUE,IF(UOM_MAPPING!A$2:A$16=O192,UOM_MAPPING!B$2:B$100,""))</f>
        <v>000</v>
      </c>
      <c r="R192" s="11" t="str">
        <f>IFERROR(__xludf.DUMMYFUNCTION("ArrayFormula(JOIN("", "", IFERROR(VLOOKUP(BASE(SPLIT(Q192,"",""),10,3),UOM!$A$2:$B$46,2,FALSE),"""")))"),"NUMBER")</f>
        <v>NUMBER</v>
      </c>
      <c r="S192" s="11" t="s">
        <v>618</v>
      </c>
      <c r="T192" s="11" t="s">
        <v>619</v>
      </c>
      <c r="U192" s="8" t="str">
        <f t="shared" si="1"/>
        <v>Electrical  Accessories  Distribution Box 14 Way Orange Sunk</v>
      </c>
      <c r="V192" s="8" t="str">
        <f t="shared" si="2"/>
        <v>Electrical  &gt; Accessories  &gt; Distribution Box &gt; 14 Way &gt; Orange &gt; Sunk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ht="12.75" customHeight="1">
      <c r="A193" s="22" t="s">
        <v>370</v>
      </c>
      <c r="B193" s="17" t="str">
        <f>IFERROR(VLOOKUP(A193,'G1'!$A$2:$B$45,2,FALSE),"")</f>
        <v>Electrical </v>
      </c>
      <c r="C193" s="24" t="s">
        <v>211</v>
      </c>
      <c r="D193" s="8" t="str">
        <f>IFERROR(VLOOKUP(C193,'G2'!$A$2:$B$45,2,FALSE),"")</f>
        <v>Accessories </v>
      </c>
      <c r="E193" s="23" t="s">
        <v>608</v>
      </c>
      <c r="F193" s="8" t="str">
        <f>IFERROR(VLOOKUP(E193,'G3'!$A$2:$B$95,2,FALSE),"")</f>
        <v>Distribution Box</v>
      </c>
      <c r="G193" s="23" t="s">
        <v>615</v>
      </c>
      <c r="H193" s="8" t="str">
        <f>IFERROR(VLOOKUP(G193,'G4'!$A$2:$B$95,2,FALSE),"")</f>
        <v>18 Way</v>
      </c>
      <c r="I193" s="22" t="s">
        <v>456</v>
      </c>
      <c r="J193" s="8" t="str">
        <f>IFERROR(VLOOKUP(I193,'G5'!$A$2:$B$45,2,FALSE),"")</f>
        <v>Orange</v>
      </c>
      <c r="K193" s="23" t="s">
        <v>395</v>
      </c>
      <c r="L193" s="11" t="str">
        <f>IFERROR(VLOOKUP(K193,'G6'!$A$2:$B$45,2,FALSE),"")</f>
        <v>Sunk</v>
      </c>
      <c r="M193" s="25" t="s">
        <v>457</v>
      </c>
      <c r="N193" s="8" t="str">
        <f>IFERROR(VLOOKUP(M193,SUPPLIERS!$A$2:$B$45,2,FALSE),"")</f>
        <v>Orange</v>
      </c>
      <c r="O193" s="19" t="s">
        <v>42</v>
      </c>
      <c r="P193" s="13" t="str">
        <f>IFERROR(VLOOKUP(O193,UOM_GROUP!$A$2:$B$45,2,FALSE),"")</f>
        <v>Default</v>
      </c>
      <c r="Q193" s="11" t="str">
        <f t="array" ref="Q193">TEXTJOIN(",",TRUE,IF(UOM_MAPPING!A$2:A$16=O193,UOM_MAPPING!B$2:B$100,""))</f>
        <v>000</v>
      </c>
      <c r="R193" s="11" t="str">
        <f>IFERROR(__xludf.DUMMYFUNCTION("ArrayFormula(JOIN("", "", IFERROR(VLOOKUP(BASE(SPLIT(Q193,"",""),10,3),UOM!$A$2:$B$46,2,FALSE),"""")))"),"NUMBER")</f>
        <v>NUMBER</v>
      </c>
      <c r="S193" s="11" t="s">
        <v>620</v>
      </c>
      <c r="T193" s="11" t="s">
        <v>621</v>
      </c>
      <c r="U193" s="8" t="str">
        <f t="shared" si="1"/>
        <v>Electrical  Accessories  Distribution Box 18 Way Orange Sunk</v>
      </c>
      <c r="V193" s="8" t="str">
        <f t="shared" si="2"/>
        <v>Electrical  &gt; Accessories  &gt; Distribution Box &gt; 18 Way &gt; Orange &gt; Sunk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ht="12.75" customHeight="1">
      <c r="A194" s="22" t="s">
        <v>370</v>
      </c>
      <c r="B194" s="17" t="str">
        <f>IFERROR(VLOOKUP(A194,'G1'!$A$2:$B$45,2,FALSE),"")</f>
        <v>Electrical </v>
      </c>
      <c r="C194" s="24" t="s">
        <v>211</v>
      </c>
      <c r="D194" s="8" t="str">
        <f>IFERROR(VLOOKUP(C194,'G2'!$A$2:$B$45,2,FALSE),"")</f>
        <v>Accessories </v>
      </c>
      <c r="E194" s="23" t="s">
        <v>608</v>
      </c>
      <c r="F194" s="8" t="str">
        <f>IFERROR(VLOOKUP(E194,'G3'!$A$2:$B$95,2,FALSE),"")</f>
        <v>Distribution Box</v>
      </c>
      <c r="G194" s="23" t="s">
        <v>622</v>
      </c>
      <c r="H194" s="8" t="str">
        <f>IFERROR(VLOOKUP(G194,'G4'!$A$2:$B$95,2,FALSE),"")</f>
        <v>500</v>
      </c>
      <c r="I194" s="15" t="s">
        <v>26</v>
      </c>
      <c r="J194" s="8" t="str">
        <f>IFERROR(VLOOKUP(I194,'G5'!$A$2:$B$45,2,FALSE),"")</f>
        <v/>
      </c>
      <c r="K194" s="10" t="s">
        <v>27</v>
      </c>
      <c r="L194" s="11" t="str">
        <f>IFERROR(VLOOKUP(K194,'G6'!$A$2:$B$45,2,FALSE),"")</f>
        <v/>
      </c>
      <c r="M194" s="25" t="s">
        <v>41</v>
      </c>
      <c r="N194" s="8" t="str">
        <f>IFERROR(VLOOKUP(M194,SUPPLIERS!$A$2:$B$45,2,FALSE),"")</f>
        <v>Default</v>
      </c>
      <c r="O194" s="19" t="s">
        <v>42</v>
      </c>
      <c r="P194" s="13" t="str">
        <f>IFERROR(VLOOKUP(O194,UOM_GROUP!$A$2:$B$45,2,FALSE),"")</f>
        <v>Default</v>
      </c>
      <c r="Q194" s="11" t="str">
        <f t="array" ref="Q194">TEXTJOIN(",",TRUE,IF(UOM_MAPPING!A$2:A$16=O194,UOM_MAPPING!B$2:B$100,""))</f>
        <v>000</v>
      </c>
      <c r="R194" s="11" t="str">
        <f>IFERROR(__xludf.DUMMYFUNCTION("ArrayFormula(JOIN("", "", IFERROR(VLOOKUP(BASE(SPLIT(Q194,"",""),10,3),UOM!$A$2:$B$46,2,FALSE),"""")))"),"NUMBER")</f>
        <v>NUMBER</v>
      </c>
      <c r="S194" s="11" t="s">
        <v>623</v>
      </c>
      <c r="T194" s="11" t="s">
        <v>624</v>
      </c>
      <c r="U194" s="8" t="str">
        <f t="shared" si="1"/>
        <v>Electrical  Accessories  Distribution Box 500  </v>
      </c>
      <c r="V194" s="8" t="str">
        <f t="shared" si="2"/>
        <v>Electrical  &gt; Accessories  &gt; Distribution Box &gt; 500 &gt; [ N/A ] &gt; [ N/A ]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ht="12.75" customHeight="1">
      <c r="A195" s="22" t="s">
        <v>370</v>
      </c>
      <c r="B195" s="17" t="str">
        <f>IFERROR(VLOOKUP(A195,'G1'!$A$2:$B$45,2,FALSE),"")</f>
        <v>Electrical </v>
      </c>
      <c r="C195" s="24" t="s">
        <v>211</v>
      </c>
      <c r="D195" s="8" t="str">
        <f>IFERROR(VLOOKUP(C195,'G2'!$A$2:$B$45,2,FALSE),"")</f>
        <v>Accessories </v>
      </c>
      <c r="E195" s="23" t="s">
        <v>608</v>
      </c>
      <c r="F195" s="8" t="str">
        <f>IFERROR(VLOOKUP(E195,'G3'!$A$2:$B$95,2,FALSE),"")</f>
        <v>Distribution Box</v>
      </c>
      <c r="G195" s="23" t="s">
        <v>625</v>
      </c>
      <c r="H195" s="8" t="str">
        <f>IFERROR(VLOOKUP(G195,'G4'!$A$2:$B$95,2,FALSE),"")</f>
        <v>700</v>
      </c>
      <c r="I195" s="15" t="s">
        <v>26</v>
      </c>
      <c r="J195" s="8" t="str">
        <f>IFERROR(VLOOKUP(I195,'G5'!$A$2:$B$45,2,FALSE),"")</f>
        <v/>
      </c>
      <c r="K195" s="10" t="s">
        <v>27</v>
      </c>
      <c r="L195" s="11" t="str">
        <f>IFERROR(VLOOKUP(K195,'G6'!$A$2:$B$45,2,FALSE),"")</f>
        <v/>
      </c>
      <c r="M195" s="25" t="s">
        <v>41</v>
      </c>
      <c r="N195" s="8" t="str">
        <f>IFERROR(VLOOKUP(M195,SUPPLIERS!$A$2:$B$45,2,FALSE),"")</f>
        <v>Default</v>
      </c>
      <c r="O195" s="19" t="s">
        <v>42</v>
      </c>
      <c r="P195" s="13" t="str">
        <f>IFERROR(VLOOKUP(O195,UOM_GROUP!$A$2:$B$45,2,FALSE),"")</f>
        <v>Default</v>
      </c>
      <c r="Q195" s="11" t="str">
        <f t="array" ref="Q195">TEXTJOIN(",",TRUE,IF(UOM_MAPPING!A$2:A$16=O195,UOM_MAPPING!B$2:B$100,""))</f>
        <v>000</v>
      </c>
      <c r="R195" s="11" t="str">
        <f>IFERROR(__xludf.DUMMYFUNCTION("ArrayFormula(JOIN("", "", IFERROR(VLOOKUP(BASE(SPLIT(Q195,"",""),10,3),UOM!$A$2:$B$46,2,FALSE),"""")))"),"NUMBER")</f>
        <v>NUMBER</v>
      </c>
      <c r="S195" s="11" t="s">
        <v>626</v>
      </c>
      <c r="T195" s="11" t="s">
        <v>627</v>
      </c>
      <c r="U195" s="8" t="str">
        <f t="shared" si="1"/>
        <v>Electrical  Accessories  Distribution Box 700  </v>
      </c>
      <c r="V195" s="8" t="str">
        <f t="shared" si="2"/>
        <v>Electrical  &gt; Accessories  &gt; Distribution Box &gt; 700 &gt; [ N/A ] &gt; [ N/A ]</v>
      </c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ht="12.75" customHeight="1">
      <c r="A196" s="22" t="s">
        <v>370</v>
      </c>
      <c r="B196" s="17" t="str">
        <f>IFERROR(VLOOKUP(A196,'G1'!$A$2:$B$45,2,FALSE),"")</f>
        <v>Electrical </v>
      </c>
      <c r="C196" s="24" t="s">
        <v>211</v>
      </c>
      <c r="D196" s="8" t="str">
        <f>IFERROR(VLOOKUP(C196,'G2'!$A$2:$B$45,2,FALSE),"")</f>
        <v>Accessories </v>
      </c>
      <c r="E196" s="23" t="s">
        <v>608</v>
      </c>
      <c r="F196" s="8" t="str">
        <f>IFERROR(VLOOKUP(E196,'G3'!$A$2:$B$95,2,FALSE),"")</f>
        <v>Distribution Box</v>
      </c>
      <c r="G196" s="23" t="s">
        <v>628</v>
      </c>
      <c r="H196" s="8" t="str">
        <f>IFERROR(VLOOKUP(G196,'G4'!$A$2:$B$95,2,FALSE),"")</f>
        <v>1000</v>
      </c>
      <c r="I196" s="15" t="s">
        <v>26</v>
      </c>
      <c r="J196" s="8" t="str">
        <f>IFERROR(VLOOKUP(I196,'G5'!$A$2:$B$45,2,FALSE),"")</f>
        <v/>
      </c>
      <c r="K196" s="10" t="s">
        <v>27</v>
      </c>
      <c r="L196" s="11" t="str">
        <f>IFERROR(VLOOKUP(K196,'G6'!$A$2:$B$45,2,FALSE),"")</f>
        <v/>
      </c>
      <c r="M196" s="25" t="s">
        <v>41</v>
      </c>
      <c r="N196" s="8" t="str">
        <f>IFERROR(VLOOKUP(M196,SUPPLIERS!$A$2:$B$45,2,FALSE),"")</f>
        <v>Default</v>
      </c>
      <c r="O196" s="19" t="s">
        <v>42</v>
      </c>
      <c r="P196" s="13" t="str">
        <f>IFERROR(VLOOKUP(O196,UOM_GROUP!$A$2:$B$45,2,FALSE),"")</f>
        <v>Default</v>
      </c>
      <c r="Q196" s="11" t="str">
        <f t="array" ref="Q196">TEXTJOIN(",",TRUE,IF(UOM_MAPPING!A$2:A$16=O196,UOM_MAPPING!B$2:B$100,""))</f>
        <v>000</v>
      </c>
      <c r="R196" s="11" t="str">
        <f>IFERROR(__xludf.DUMMYFUNCTION("ArrayFormula(JOIN("", "", IFERROR(VLOOKUP(BASE(SPLIT(Q196,"",""),10,3),UOM!$A$2:$B$46,2,FALSE),"""")))"),"NUMBER")</f>
        <v>NUMBER</v>
      </c>
      <c r="S196" s="11" t="s">
        <v>629</v>
      </c>
      <c r="T196" s="11" t="s">
        <v>630</v>
      </c>
      <c r="U196" s="8" t="str">
        <f t="shared" si="1"/>
        <v>Electrical  Accessories  Distribution Box 1000  </v>
      </c>
      <c r="V196" s="8" t="str">
        <f t="shared" si="2"/>
        <v>Electrical  &gt; Accessories  &gt; Distribution Box &gt; 1000 &gt; [ N/A ] &gt; [ N/A ]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ht="12.75" customHeight="1">
      <c r="A197" s="22" t="s">
        <v>370</v>
      </c>
      <c r="B197" s="17" t="str">
        <f>IFERROR(VLOOKUP(A197,'G1'!$A$2:$B$45,2,FALSE),"")</f>
        <v>Electrical </v>
      </c>
      <c r="C197" s="24" t="s">
        <v>211</v>
      </c>
      <c r="D197" s="8" t="str">
        <f>IFERROR(VLOOKUP(C197,'G2'!$A$2:$B$45,2,FALSE),"")</f>
        <v>Accessories </v>
      </c>
      <c r="E197" s="23" t="s">
        <v>631</v>
      </c>
      <c r="F197" s="8" t="str">
        <f>IFERROR(VLOOKUP(E197,'G3'!$A$2:$B$95,2,FALSE),"")</f>
        <v>Insulation Tape</v>
      </c>
      <c r="G197" s="23" t="s">
        <v>632</v>
      </c>
      <c r="H197" s="8" t="str">
        <f>IFERROR(VLOOKUP(G197,'G4'!$A$2:$B$95,2,FALSE),"")</f>
        <v>Black </v>
      </c>
      <c r="I197" s="22" t="s">
        <v>456</v>
      </c>
      <c r="J197" s="8" t="str">
        <f>IFERROR(VLOOKUP(I197,'G5'!$A$2:$B$45,2,FALSE),"")</f>
        <v>Orange</v>
      </c>
      <c r="K197" s="10" t="s">
        <v>27</v>
      </c>
      <c r="L197" s="11" t="str">
        <f>IFERROR(VLOOKUP(K197,'G6'!$A$2:$B$45,2,FALSE),"")</f>
        <v/>
      </c>
      <c r="M197" s="25" t="s">
        <v>457</v>
      </c>
      <c r="N197" s="8" t="str">
        <f>IFERROR(VLOOKUP(M197,SUPPLIERS!$A$2:$B$45,2,FALSE),"")</f>
        <v>Orange</v>
      </c>
      <c r="O197" s="19" t="s">
        <v>42</v>
      </c>
      <c r="P197" s="13" t="str">
        <f>IFERROR(VLOOKUP(O197,UOM_GROUP!$A$2:$B$45,2,FALSE),"")</f>
        <v>Default</v>
      </c>
      <c r="Q197" s="11" t="str">
        <f t="array" ref="Q197">TEXTJOIN(",",TRUE,IF(UOM_MAPPING!A$2:A$16=O197,UOM_MAPPING!B$2:B$100,""))</f>
        <v>000</v>
      </c>
      <c r="R197" s="11" t="str">
        <f>IFERROR(__xludf.DUMMYFUNCTION("ArrayFormula(JOIN("", "", IFERROR(VLOOKUP(BASE(SPLIT(Q197,"",""),10,3),UOM!$A$2:$B$46,2,FALSE),"""")))"),"NUMBER")</f>
        <v>NUMBER</v>
      </c>
      <c r="S197" s="11" t="s">
        <v>633</v>
      </c>
      <c r="T197" s="11" t="s">
        <v>634</v>
      </c>
      <c r="U197" s="8" t="str">
        <f t="shared" si="1"/>
        <v>Electrical  Accessories  Insulation Tape Black  Orange </v>
      </c>
      <c r="V197" s="8" t="str">
        <f t="shared" si="2"/>
        <v>Electrical  &gt; Accessories  &gt; Insulation Tape &gt; Black  &gt; Orange &gt; [ N/A ]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ht="12.75" customHeight="1">
      <c r="A198" s="22" t="s">
        <v>370</v>
      </c>
      <c r="B198" s="17" t="str">
        <f>IFERROR(VLOOKUP(A198,'G1'!$A$2:$B$45,2,FALSE),"")</f>
        <v>Electrical </v>
      </c>
      <c r="C198" s="24" t="s">
        <v>211</v>
      </c>
      <c r="D198" s="8" t="str">
        <f>IFERROR(VLOOKUP(C198,'G2'!$A$2:$B$45,2,FALSE),"")</f>
        <v>Accessories </v>
      </c>
      <c r="E198" s="23" t="s">
        <v>631</v>
      </c>
      <c r="F198" s="8" t="str">
        <f>IFERROR(VLOOKUP(E198,'G3'!$A$2:$B$95,2,FALSE),"")</f>
        <v>Insulation Tape</v>
      </c>
      <c r="G198" s="23" t="s">
        <v>635</v>
      </c>
      <c r="H198" s="8" t="str">
        <f>IFERROR(VLOOKUP(G198,'G4'!$A$2:$B$95,2,FALSE),"")</f>
        <v>Red</v>
      </c>
      <c r="I198" s="22" t="s">
        <v>456</v>
      </c>
      <c r="J198" s="8" t="str">
        <f>IFERROR(VLOOKUP(I198,'G5'!$A$2:$B$45,2,FALSE),"")</f>
        <v>Orange</v>
      </c>
      <c r="K198" s="10" t="s">
        <v>27</v>
      </c>
      <c r="L198" s="11" t="str">
        <f>IFERROR(VLOOKUP(K198,'G6'!$A$2:$B$45,2,FALSE),"")</f>
        <v/>
      </c>
      <c r="M198" s="25" t="s">
        <v>457</v>
      </c>
      <c r="N198" s="8" t="str">
        <f>IFERROR(VLOOKUP(M198,SUPPLIERS!$A$2:$B$45,2,FALSE),"")</f>
        <v>Orange</v>
      </c>
      <c r="O198" s="19" t="s">
        <v>42</v>
      </c>
      <c r="P198" s="13" t="str">
        <f>IFERROR(VLOOKUP(O198,UOM_GROUP!$A$2:$B$45,2,FALSE),"")</f>
        <v>Default</v>
      </c>
      <c r="Q198" s="11" t="str">
        <f t="array" ref="Q198">TEXTJOIN(",",TRUE,IF(UOM_MAPPING!A$2:A$16=O198,UOM_MAPPING!B$2:B$100,""))</f>
        <v>000</v>
      </c>
      <c r="R198" s="11" t="str">
        <f>IFERROR(__xludf.DUMMYFUNCTION("ArrayFormula(JOIN("", "", IFERROR(VLOOKUP(BASE(SPLIT(Q198,"",""),10,3),UOM!$A$2:$B$46,2,FALSE),"""")))"),"NUMBER")</f>
        <v>NUMBER</v>
      </c>
      <c r="S198" s="11" t="s">
        <v>636</v>
      </c>
      <c r="T198" s="11" t="s">
        <v>637</v>
      </c>
      <c r="U198" s="8" t="str">
        <f t="shared" si="1"/>
        <v>Electrical  Accessories  Insulation Tape Red Orange </v>
      </c>
      <c r="V198" s="8" t="str">
        <f t="shared" si="2"/>
        <v>Electrical  &gt; Accessories  &gt; Insulation Tape &gt; Red &gt; Orange &gt; [ N/A ]</v>
      </c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ht="12.75" customHeight="1">
      <c r="A199" s="22" t="s">
        <v>370</v>
      </c>
      <c r="B199" s="17" t="str">
        <f>IFERROR(VLOOKUP(A199,'G1'!$A$2:$B$45,2,FALSE),"")</f>
        <v>Electrical </v>
      </c>
      <c r="C199" s="24" t="s">
        <v>211</v>
      </c>
      <c r="D199" s="8" t="str">
        <f>IFERROR(VLOOKUP(C199,'G2'!$A$2:$B$45,2,FALSE),"")</f>
        <v>Accessories </v>
      </c>
      <c r="E199" s="23" t="s">
        <v>631</v>
      </c>
      <c r="F199" s="8" t="str">
        <f>IFERROR(VLOOKUP(E199,'G3'!$A$2:$B$95,2,FALSE),"")</f>
        <v>Insulation Tape</v>
      </c>
      <c r="G199" s="23" t="s">
        <v>638</v>
      </c>
      <c r="H199" s="8" t="str">
        <f>IFERROR(VLOOKUP(G199,'G4'!$A$2:$B$95,2,FALSE),"")</f>
        <v>Yellow</v>
      </c>
      <c r="I199" s="22" t="s">
        <v>456</v>
      </c>
      <c r="J199" s="8" t="str">
        <f>IFERROR(VLOOKUP(I199,'G5'!$A$2:$B$45,2,FALSE),"")</f>
        <v>Orange</v>
      </c>
      <c r="K199" s="10" t="s">
        <v>27</v>
      </c>
      <c r="L199" s="11" t="str">
        <f>IFERROR(VLOOKUP(K199,'G6'!$A$2:$B$45,2,FALSE),"")</f>
        <v/>
      </c>
      <c r="M199" s="25" t="s">
        <v>457</v>
      </c>
      <c r="N199" s="8" t="str">
        <f>IFERROR(VLOOKUP(M199,SUPPLIERS!$A$2:$B$45,2,FALSE),"")</f>
        <v>Orange</v>
      </c>
      <c r="O199" s="19" t="s">
        <v>42</v>
      </c>
      <c r="P199" s="13" t="str">
        <f>IFERROR(VLOOKUP(O199,UOM_GROUP!$A$2:$B$45,2,FALSE),"")</f>
        <v>Default</v>
      </c>
      <c r="Q199" s="11" t="str">
        <f t="array" ref="Q199">TEXTJOIN(",",TRUE,IF(UOM_MAPPING!A$2:A$16=O199,UOM_MAPPING!B$2:B$100,""))</f>
        <v>000</v>
      </c>
      <c r="R199" s="11" t="str">
        <f>IFERROR(__xludf.DUMMYFUNCTION("ArrayFormula(JOIN("", "", IFERROR(VLOOKUP(BASE(SPLIT(Q199,"",""),10,3),UOM!$A$2:$B$46,2,FALSE),"""")))"),"NUMBER")</f>
        <v>NUMBER</v>
      </c>
      <c r="S199" s="11" t="s">
        <v>639</v>
      </c>
      <c r="T199" s="11" t="s">
        <v>640</v>
      </c>
      <c r="U199" s="8" t="str">
        <f t="shared" si="1"/>
        <v>Electrical  Accessories  Insulation Tape Yellow Orange </v>
      </c>
      <c r="V199" s="8" t="str">
        <f t="shared" si="2"/>
        <v>Electrical  &gt; Accessories  &gt; Insulation Tape &gt; Yellow &gt; Orange &gt; [ N/A ]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ht="12.75" customHeight="1">
      <c r="A200" s="22" t="s">
        <v>370</v>
      </c>
      <c r="B200" s="17" t="str">
        <f>IFERROR(VLOOKUP(A200,'G1'!$A$2:$B$45,2,FALSE),"")</f>
        <v>Electrical </v>
      </c>
      <c r="C200" s="24" t="s">
        <v>211</v>
      </c>
      <c r="D200" s="8" t="str">
        <f>IFERROR(VLOOKUP(C200,'G2'!$A$2:$B$45,2,FALSE),"")</f>
        <v>Accessories </v>
      </c>
      <c r="E200" s="23" t="s">
        <v>631</v>
      </c>
      <c r="F200" s="8" t="str">
        <f>IFERROR(VLOOKUP(E200,'G3'!$A$2:$B$95,2,FALSE),"")</f>
        <v>Insulation Tape</v>
      </c>
      <c r="G200" s="23" t="s">
        <v>641</v>
      </c>
      <c r="H200" s="8" t="str">
        <f>IFERROR(VLOOKUP(G200,'G4'!$A$2:$B$95,2,FALSE),"")</f>
        <v>Green</v>
      </c>
      <c r="I200" s="22" t="s">
        <v>456</v>
      </c>
      <c r="J200" s="8" t="str">
        <f>IFERROR(VLOOKUP(I200,'G5'!$A$2:$B$45,2,FALSE),"")</f>
        <v>Orange</v>
      </c>
      <c r="K200" s="10" t="s">
        <v>27</v>
      </c>
      <c r="L200" s="11" t="str">
        <f>IFERROR(VLOOKUP(K200,'G6'!$A$2:$B$45,2,FALSE),"")</f>
        <v/>
      </c>
      <c r="M200" s="25" t="s">
        <v>457</v>
      </c>
      <c r="N200" s="8" t="str">
        <f>IFERROR(VLOOKUP(M200,SUPPLIERS!$A$2:$B$45,2,FALSE),"")</f>
        <v>Orange</v>
      </c>
      <c r="O200" s="19" t="s">
        <v>42</v>
      </c>
      <c r="P200" s="13" t="str">
        <f>IFERROR(VLOOKUP(O200,UOM_GROUP!$A$2:$B$45,2,FALSE),"")</f>
        <v>Default</v>
      </c>
      <c r="Q200" s="11" t="str">
        <f t="array" ref="Q200">TEXTJOIN(",",TRUE,IF(UOM_MAPPING!A$2:A$16=O200,UOM_MAPPING!B$2:B$100,""))</f>
        <v>000</v>
      </c>
      <c r="R200" s="11" t="str">
        <f>IFERROR(__xludf.DUMMYFUNCTION("ArrayFormula(JOIN("", "", IFERROR(VLOOKUP(BASE(SPLIT(Q200,"",""),10,3),UOM!$A$2:$B$46,2,FALSE),"""")))"),"NUMBER")</f>
        <v>NUMBER</v>
      </c>
      <c r="S200" s="11" t="s">
        <v>642</v>
      </c>
      <c r="T200" s="11" t="s">
        <v>643</v>
      </c>
      <c r="U200" s="8" t="str">
        <f t="shared" si="1"/>
        <v>Electrical  Accessories  Insulation Tape Green Orange </v>
      </c>
      <c r="V200" s="8" t="str">
        <f t="shared" si="2"/>
        <v>Electrical  &gt; Accessories  &gt; Insulation Tape &gt; Green &gt; Orange &gt; [ N/A ]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ht="12.75" customHeight="1">
      <c r="A201" s="22" t="s">
        <v>370</v>
      </c>
      <c r="B201" s="17" t="str">
        <f>IFERROR(VLOOKUP(A201,'G1'!$A$2:$B$45,2,FALSE),"")</f>
        <v>Electrical </v>
      </c>
      <c r="C201" s="28" t="s">
        <v>644</v>
      </c>
      <c r="D201" s="8" t="str">
        <f>IFERROR(VLOOKUP(C201,'G2'!$A$2:$B$45,2,FALSE),"")</f>
        <v>Switch Box &amp; Juntion Box</v>
      </c>
      <c r="E201" s="23" t="s">
        <v>645</v>
      </c>
      <c r="F201" s="8" t="str">
        <f>IFERROR(VLOOKUP(E201,'G3'!$A$2:$B$95,2,FALSE),"")</f>
        <v>Singal</v>
      </c>
      <c r="G201" s="22" t="s">
        <v>40</v>
      </c>
      <c r="H201" s="8" t="str">
        <f>IFERROR(VLOOKUP(G201,'G4'!$A$2:$B$95,2,FALSE),"")</f>
        <v/>
      </c>
      <c r="I201" s="22" t="s">
        <v>529</v>
      </c>
      <c r="J201" s="8" t="str">
        <f>IFERROR(VLOOKUP(I201,'G5'!$A$2:$B$45,2,FALSE),"")</f>
        <v>Polycrome</v>
      </c>
      <c r="K201" s="10" t="s">
        <v>27</v>
      </c>
      <c r="L201" s="11" t="str">
        <f>IFERROR(VLOOKUP(K201,'G6'!$A$2:$B$45,2,FALSE),"")</f>
        <v/>
      </c>
      <c r="M201" s="25" t="s">
        <v>530</v>
      </c>
      <c r="N201" s="8" t="str">
        <f>IFERROR(VLOOKUP(M201,SUPPLIERS!$A$2:$B$45,2,FALSE),"")</f>
        <v>Polycrome</v>
      </c>
      <c r="O201" s="19" t="s">
        <v>42</v>
      </c>
      <c r="P201" s="13" t="str">
        <f>IFERROR(VLOOKUP(O201,UOM_GROUP!$A$2:$B$45,2,FALSE),"")</f>
        <v>Default</v>
      </c>
      <c r="Q201" s="11" t="str">
        <f t="array" ref="Q201">TEXTJOIN(",",TRUE,IF(UOM_MAPPING!A$2:A$16=O201,UOM_MAPPING!B$2:B$100,""))</f>
        <v>000</v>
      </c>
      <c r="R201" s="11" t="str">
        <f>IFERROR(__xludf.DUMMYFUNCTION("ArrayFormula(JOIN("", "", IFERROR(VLOOKUP(BASE(SPLIT(Q201,"",""),10,3),UOM!$A$2:$B$46,2,FALSE),"""")))"),"NUMBER")</f>
        <v>NUMBER</v>
      </c>
      <c r="S201" s="11" t="s">
        <v>646</v>
      </c>
      <c r="T201" s="11" t="s">
        <v>647</v>
      </c>
      <c r="U201" s="8" t="str">
        <f t="shared" si="1"/>
        <v>Electrical  Switch Box &amp; Juntion Box Singal  Polycrome </v>
      </c>
      <c r="V201" s="8" t="str">
        <f t="shared" si="2"/>
        <v>Electrical  &gt; Switch Box &amp; Juntion Box &gt; Singal &gt; [ N/A ] &gt; Polycrome &gt; [ N/A ]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ht="12.75" customHeight="1">
      <c r="A202" s="22" t="s">
        <v>370</v>
      </c>
      <c r="B202" s="17" t="str">
        <f>IFERROR(VLOOKUP(A202,'G1'!$A$2:$B$45,2,FALSE),"")</f>
        <v>Electrical </v>
      </c>
      <c r="C202" s="28" t="s">
        <v>644</v>
      </c>
      <c r="D202" s="8" t="str">
        <f>IFERROR(VLOOKUP(C202,'G2'!$A$2:$B$45,2,FALSE),"")</f>
        <v>Switch Box &amp; Juntion Box</v>
      </c>
      <c r="E202" s="23" t="s">
        <v>648</v>
      </c>
      <c r="F202" s="8" t="str">
        <f>IFERROR(VLOOKUP(E202,'G3'!$A$2:$B$95,2,FALSE),"")</f>
        <v>Twin</v>
      </c>
      <c r="G202" s="22" t="s">
        <v>40</v>
      </c>
      <c r="H202" s="8" t="str">
        <f>IFERROR(VLOOKUP(G202,'G4'!$A$2:$B$95,2,FALSE),"")</f>
        <v/>
      </c>
      <c r="I202" s="22" t="s">
        <v>529</v>
      </c>
      <c r="J202" s="8" t="str">
        <f>IFERROR(VLOOKUP(I202,'G5'!$A$2:$B$45,2,FALSE),"")</f>
        <v>Polycrome</v>
      </c>
      <c r="K202" s="10" t="s">
        <v>27</v>
      </c>
      <c r="L202" s="11" t="str">
        <f>IFERROR(VLOOKUP(K202,'G6'!$A$2:$B$45,2,FALSE),"")</f>
        <v/>
      </c>
      <c r="M202" s="25" t="s">
        <v>530</v>
      </c>
      <c r="N202" s="8" t="str">
        <f>IFERROR(VLOOKUP(M202,SUPPLIERS!$A$2:$B$45,2,FALSE),"")</f>
        <v>Polycrome</v>
      </c>
      <c r="O202" s="19" t="s">
        <v>42</v>
      </c>
      <c r="P202" s="13" t="str">
        <f>IFERROR(VLOOKUP(O202,UOM_GROUP!$A$2:$B$45,2,FALSE),"")</f>
        <v>Default</v>
      </c>
      <c r="Q202" s="11" t="str">
        <f t="array" ref="Q202">TEXTJOIN(",",TRUE,IF(UOM_MAPPING!A$2:A$16=O202,UOM_MAPPING!B$2:B$100,""))</f>
        <v>000</v>
      </c>
      <c r="R202" s="11" t="str">
        <f>IFERROR(__xludf.DUMMYFUNCTION("ArrayFormula(JOIN("", "", IFERROR(VLOOKUP(BASE(SPLIT(Q202,"",""),10,3),UOM!$A$2:$B$46,2,FALSE),"""")))"),"NUMBER")</f>
        <v>NUMBER</v>
      </c>
      <c r="S202" s="11" t="s">
        <v>649</v>
      </c>
      <c r="T202" s="11" t="s">
        <v>650</v>
      </c>
      <c r="U202" s="8" t="str">
        <f t="shared" si="1"/>
        <v>Electrical  Switch Box &amp; Juntion Box Twin  Polycrome </v>
      </c>
      <c r="V202" s="8" t="str">
        <f t="shared" si="2"/>
        <v>Electrical  &gt; Switch Box &amp; Juntion Box &gt; Twin &gt; [ N/A ] &gt; Polycrome &gt; [ N/A ]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ht="12.75" customHeight="1">
      <c r="A203" s="22" t="s">
        <v>370</v>
      </c>
      <c r="B203" s="17" t="str">
        <f>IFERROR(VLOOKUP(A203,'G1'!$A$2:$B$45,2,FALSE),"")</f>
        <v>Electrical </v>
      </c>
      <c r="C203" s="28" t="s">
        <v>644</v>
      </c>
      <c r="D203" s="8" t="str">
        <f>IFERROR(VLOOKUP(C203,'G2'!$A$2:$B$45,2,FALSE),"")</f>
        <v>Switch Box &amp; Juntion Box</v>
      </c>
      <c r="E203" s="23" t="s">
        <v>651</v>
      </c>
      <c r="F203" s="8" t="str">
        <f>IFERROR(VLOOKUP(E203,'G3'!$A$2:$B$95,2,FALSE),"")</f>
        <v>3 Way</v>
      </c>
      <c r="G203" s="22" t="s">
        <v>40</v>
      </c>
      <c r="H203" s="8" t="str">
        <f>IFERROR(VLOOKUP(G203,'G4'!$A$2:$B$95,2,FALSE),"")</f>
        <v/>
      </c>
      <c r="I203" s="22" t="s">
        <v>529</v>
      </c>
      <c r="J203" s="8" t="str">
        <f>IFERROR(VLOOKUP(I203,'G5'!$A$2:$B$45,2,FALSE),"")</f>
        <v>Polycrome</v>
      </c>
      <c r="K203" s="10" t="s">
        <v>27</v>
      </c>
      <c r="L203" s="11" t="str">
        <f>IFERROR(VLOOKUP(K203,'G6'!$A$2:$B$45,2,FALSE),"")</f>
        <v/>
      </c>
      <c r="M203" s="25" t="s">
        <v>530</v>
      </c>
      <c r="N203" s="8" t="str">
        <f>IFERROR(VLOOKUP(M203,SUPPLIERS!$A$2:$B$45,2,FALSE),"")</f>
        <v>Polycrome</v>
      </c>
      <c r="O203" s="19" t="s">
        <v>42</v>
      </c>
      <c r="P203" s="13" t="str">
        <f>IFERROR(VLOOKUP(O203,UOM_GROUP!$A$2:$B$45,2,FALSE),"")</f>
        <v>Default</v>
      </c>
      <c r="Q203" s="11" t="str">
        <f t="array" ref="Q203">TEXTJOIN(",",TRUE,IF(UOM_MAPPING!A$2:A$16=O203,UOM_MAPPING!B$2:B$100,""))</f>
        <v>000</v>
      </c>
      <c r="R203" s="11" t="str">
        <f>IFERROR(__xludf.DUMMYFUNCTION("ArrayFormula(JOIN("", "", IFERROR(VLOOKUP(BASE(SPLIT(Q203,"",""),10,3),UOM!$A$2:$B$46,2,FALSE),"""")))"),"NUMBER")</f>
        <v>NUMBER</v>
      </c>
      <c r="S203" s="11" t="s">
        <v>652</v>
      </c>
      <c r="T203" s="11" t="s">
        <v>653</v>
      </c>
      <c r="U203" s="8" t="str">
        <f t="shared" si="1"/>
        <v>Electrical  Switch Box &amp; Juntion Box 3 Way  Polycrome </v>
      </c>
      <c r="V203" s="8" t="str">
        <f t="shared" si="2"/>
        <v>Electrical  &gt; Switch Box &amp; Juntion Box &gt; 3 Way &gt; [ N/A ] &gt; Polycrome &gt; [ N/A ]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ht="12.75" customHeight="1">
      <c r="A204" s="22" t="s">
        <v>370</v>
      </c>
      <c r="B204" s="17" t="str">
        <f>IFERROR(VLOOKUP(A204,'G1'!$A$2:$B$45,2,FALSE),"")</f>
        <v>Electrical </v>
      </c>
      <c r="C204" s="28" t="s">
        <v>644</v>
      </c>
      <c r="D204" s="8" t="str">
        <f>IFERROR(VLOOKUP(C204,'G2'!$A$2:$B$45,2,FALSE),"")</f>
        <v>Switch Box &amp; Juntion Box</v>
      </c>
      <c r="E204" s="23" t="s">
        <v>654</v>
      </c>
      <c r="F204" s="8" t="str">
        <f>IFERROR(VLOOKUP(E204,'G3'!$A$2:$B$95,2,FALSE),"")</f>
        <v>Universal </v>
      </c>
      <c r="G204" s="22" t="s">
        <v>40</v>
      </c>
      <c r="H204" s="8" t="str">
        <f>IFERROR(VLOOKUP(G204,'G4'!$A$2:$B$95,2,FALSE),"")</f>
        <v/>
      </c>
      <c r="I204" s="22" t="s">
        <v>529</v>
      </c>
      <c r="J204" s="8" t="str">
        <f>IFERROR(VLOOKUP(I204,'G5'!$A$2:$B$45,2,FALSE),"")</f>
        <v>Polycrome</v>
      </c>
      <c r="K204" s="10" t="s">
        <v>27</v>
      </c>
      <c r="L204" s="11" t="str">
        <f>IFERROR(VLOOKUP(K204,'G6'!$A$2:$B$45,2,FALSE),"")</f>
        <v/>
      </c>
      <c r="M204" s="25" t="s">
        <v>530</v>
      </c>
      <c r="N204" s="8" t="str">
        <f>IFERROR(VLOOKUP(M204,SUPPLIERS!$A$2:$B$45,2,FALSE),"")</f>
        <v>Polycrome</v>
      </c>
      <c r="O204" s="19" t="s">
        <v>42</v>
      </c>
      <c r="P204" s="13" t="str">
        <f>IFERROR(VLOOKUP(O204,UOM_GROUP!$A$2:$B$45,2,FALSE),"")</f>
        <v>Default</v>
      </c>
      <c r="Q204" s="11" t="str">
        <f t="array" ref="Q204">TEXTJOIN(",",TRUE,IF(UOM_MAPPING!A$2:A$16=O204,UOM_MAPPING!B$2:B$100,""))</f>
        <v>000</v>
      </c>
      <c r="R204" s="11" t="str">
        <f>IFERROR(__xludf.DUMMYFUNCTION("ArrayFormula(JOIN("", "", IFERROR(VLOOKUP(BASE(SPLIT(Q204,"",""),10,3),UOM!$A$2:$B$46,2,FALSE),"""")))"),"NUMBER")</f>
        <v>NUMBER</v>
      </c>
      <c r="S204" s="11" t="s">
        <v>655</v>
      </c>
      <c r="T204" s="11" t="s">
        <v>656</v>
      </c>
      <c r="U204" s="8" t="str">
        <f t="shared" si="1"/>
        <v>Electrical  Switch Box &amp; Juntion Box Universal   Polycrome </v>
      </c>
      <c r="V204" s="8" t="str">
        <f t="shared" si="2"/>
        <v>Electrical  &gt; Switch Box &amp; Juntion Box &gt; Universal  &gt; [ N/A ] &gt; Polycrome &gt; [ N/A ]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ht="12.75" customHeight="1">
      <c r="A205" s="22" t="s">
        <v>370</v>
      </c>
      <c r="B205" s="17" t="str">
        <f>IFERROR(VLOOKUP(A205,'G1'!$A$2:$B$45,2,FALSE),"")</f>
        <v>Electrical </v>
      </c>
      <c r="C205" s="28" t="s">
        <v>644</v>
      </c>
      <c r="D205" s="8" t="str">
        <f>IFERROR(VLOOKUP(C205,'G2'!$A$2:$B$45,2,FALSE),"")</f>
        <v>Switch Box &amp; Juntion Box</v>
      </c>
      <c r="E205" s="23" t="s">
        <v>657</v>
      </c>
      <c r="F205" s="8" t="str">
        <f>IFERROR(VLOOKUP(E205,'G3'!$A$2:$B$95,2,FALSE),"")</f>
        <v>Round Junction Box</v>
      </c>
      <c r="G205" s="23" t="s">
        <v>658</v>
      </c>
      <c r="H205" s="8" t="str">
        <f>IFERROR(VLOOKUP(G205,'G4'!$A$2:$B$95,2,FALSE),"")</f>
        <v>4 Way</v>
      </c>
      <c r="I205" s="22" t="s">
        <v>529</v>
      </c>
      <c r="J205" s="8" t="str">
        <f>IFERROR(VLOOKUP(I205,'G5'!$A$2:$B$45,2,FALSE),"")</f>
        <v>Polycrome</v>
      </c>
      <c r="K205" s="23" t="s">
        <v>659</v>
      </c>
      <c r="L205" s="11" t="str">
        <f>IFERROR(VLOOKUP(K205,'G6'!$A$2:$B$45,2,FALSE),"")</f>
        <v>1 &amp; 3/4</v>
      </c>
      <c r="M205" s="25" t="s">
        <v>530</v>
      </c>
      <c r="N205" s="8" t="str">
        <f>IFERROR(VLOOKUP(M205,SUPPLIERS!$A$2:$B$45,2,FALSE),"")</f>
        <v>Polycrome</v>
      </c>
      <c r="O205" s="19" t="s">
        <v>42</v>
      </c>
      <c r="P205" s="13" t="str">
        <f>IFERROR(VLOOKUP(O205,UOM_GROUP!$A$2:$B$45,2,FALSE),"")</f>
        <v>Default</v>
      </c>
      <c r="Q205" s="11" t="str">
        <f t="array" ref="Q205">TEXTJOIN(",",TRUE,IF(UOM_MAPPING!A$2:A$16=O205,UOM_MAPPING!B$2:B$100,""))</f>
        <v>000</v>
      </c>
      <c r="R205" s="11" t="str">
        <f>IFERROR(__xludf.DUMMYFUNCTION("ArrayFormula(JOIN("", "", IFERROR(VLOOKUP(BASE(SPLIT(Q205,"",""),10,3),UOM!$A$2:$B$46,2,FALSE),"""")))"),"NUMBER")</f>
        <v>NUMBER</v>
      </c>
      <c r="S205" s="11" t="s">
        <v>660</v>
      </c>
      <c r="T205" s="11" t="s">
        <v>661</v>
      </c>
      <c r="U205" s="8" t="str">
        <f t="shared" si="1"/>
        <v>Electrical  Switch Box &amp; Juntion Box Round Junction Box 4 Way Polycrome 1 &amp; 3/4</v>
      </c>
      <c r="V205" s="8" t="str">
        <f t="shared" si="2"/>
        <v>Electrical  &gt; Switch Box &amp; Juntion Box &gt; Round Junction Box &gt; 4 Way &gt; Polycrome &gt; 1 &amp; 3/4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ht="12.75" customHeight="1">
      <c r="A206" s="22" t="s">
        <v>370</v>
      </c>
      <c r="B206" s="17" t="str">
        <f>IFERROR(VLOOKUP(A206,'G1'!$A$2:$B$45,2,FALSE),"")</f>
        <v>Electrical </v>
      </c>
      <c r="C206" s="28" t="s">
        <v>644</v>
      </c>
      <c r="D206" s="8" t="str">
        <f>IFERROR(VLOOKUP(C206,'G2'!$A$2:$B$45,2,FALSE),"")</f>
        <v>Switch Box &amp; Juntion Box</v>
      </c>
      <c r="E206" s="23" t="s">
        <v>662</v>
      </c>
      <c r="F206" s="8" t="str">
        <f>IFERROR(VLOOKUP(E206,'G3'!$A$2:$B$95,2,FALSE),"")</f>
        <v>Junction Box</v>
      </c>
      <c r="G206" s="23" t="s">
        <v>658</v>
      </c>
      <c r="H206" s="8" t="str">
        <f>IFERROR(VLOOKUP(G206,'G4'!$A$2:$B$95,2,FALSE),"")</f>
        <v>4 Way</v>
      </c>
      <c r="I206" s="15" t="s">
        <v>26</v>
      </c>
      <c r="J206" s="8" t="str">
        <f>IFERROR(VLOOKUP(I206,'G5'!$A$2:$B$45,2,FALSE),"")</f>
        <v/>
      </c>
      <c r="K206" s="23" t="s">
        <v>663</v>
      </c>
      <c r="L206" s="11" t="str">
        <f>IFERROR(VLOOKUP(K206,'G6'!$A$2:$B$45,2,FALSE),"")</f>
        <v>1 " </v>
      </c>
      <c r="M206" s="25" t="s">
        <v>41</v>
      </c>
      <c r="N206" s="8" t="str">
        <f>IFERROR(VLOOKUP(M206,SUPPLIERS!$A$2:$B$45,2,FALSE),"")</f>
        <v>Default</v>
      </c>
      <c r="O206" s="19" t="s">
        <v>42</v>
      </c>
      <c r="P206" s="13" t="str">
        <f>IFERROR(VLOOKUP(O206,UOM_GROUP!$A$2:$B$45,2,FALSE),"")</f>
        <v>Default</v>
      </c>
      <c r="Q206" s="11" t="str">
        <f t="array" ref="Q206">TEXTJOIN(",",TRUE,IF(UOM_MAPPING!A$2:A$16=O206,UOM_MAPPING!B$2:B$100,""))</f>
        <v>000</v>
      </c>
      <c r="R206" s="11" t="str">
        <f>IFERROR(__xludf.DUMMYFUNCTION("ArrayFormula(JOIN("", "", IFERROR(VLOOKUP(BASE(SPLIT(Q206,"",""),10,3),UOM!$A$2:$B$46,2,FALSE),"""")))"),"NUMBER")</f>
        <v>NUMBER</v>
      </c>
      <c r="S206" s="11" t="s">
        <v>664</v>
      </c>
      <c r="T206" s="11" t="s">
        <v>665</v>
      </c>
      <c r="U206" s="8" t="str">
        <f t="shared" si="1"/>
        <v>Electrical  Switch Box &amp; Juntion Box Junction Box 4 Way  1 " </v>
      </c>
      <c r="V206" s="8" t="str">
        <f t="shared" si="2"/>
        <v>Electrical  &gt; Switch Box &amp; Juntion Box &gt; Junction Box &gt; 4 Way &gt; [ N/A ] &gt; 1 " 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ht="12.75" customHeight="1">
      <c r="A207" s="22" t="s">
        <v>370</v>
      </c>
      <c r="B207" s="17" t="str">
        <f>IFERROR(VLOOKUP(A207,'G1'!$A$2:$B$45,2,FALSE),"")</f>
        <v>Electrical </v>
      </c>
      <c r="C207" s="28" t="s">
        <v>644</v>
      </c>
      <c r="D207" s="8" t="str">
        <f>IFERROR(VLOOKUP(C207,'G2'!$A$2:$B$45,2,FALSE),"")</f>
        <v>Switch Box &amp; Juntion Box</v>
      </c>
      <c r="E207" s="23" t="s">
        <v>657</v>
      </c>
      <c r="F207" s="8" t="str">
        <f>IFERROR(VLOOKUP(E207,'G3'!$A$2:$B$95,2,FALSE),"")</f>
        <v>Round Junction Box</v>
      </c>
      <c r="G207" s="23" t="s">
        <v>658</v>
      </c>
      <c r="H207" s="8" t="str">
        <f>IFERROR(VLOOKUP(G207,'G4'!$A$2:$B$95,2,FALSE),"")</f>
        <v>4 Way</v>
      </c>
      <c r="I207" s="15" t="s">
        <v>26</v>
      </c>
      <c r="J207" s="8" t="str">
        <f>IFERROR(VLOOKUP(I207,'G5'!$A$2:$B$45,2,FALSE),"")</f>
        <v/>
      </c>
      <c r="K207" s="23" t="s">
        <v>663</v>
      </c>
      <c r="L207" s="11" t="str">
        <f>IFERROR(VLOOKUP(K207,'G6'!$A$2:$B$45,2,FALSE),"")</f>
        <v>1 " </v>
      </c>
      <c r="M207" s="25" t="s">
        <v>41</v>
      </c>
      <c r="N207" s="8" t="str">
        <f>IFERROR(VLOOKUP(M207,SUPPLIERS!$A$2:$B$45,2,FALSE),"")</f>
        <v>Default</v>
      </c>
      <c r="O207" s="19" t="s">
        <v>42</v>
      </c>
      <c r="P207" s="13" t="str">
        <f>IFERROR(VLOOKUP(O207,UOM_GROUP!$A$2:$B$45,2,FALSE),"")</f>
        <v>Default</v>
      </c>
      <c r="Q207" s="11" t="str">
        <f t="array" ref="Q207">TEXTJOIN(",",TRUE,IF(UOM_MAPPING!A$2:A$16=O207,UOM_MAPPING!B$2:B$100,""))</f>
        <v>000</v>
      </c>
      <c r="R207" s="11" t="str">
        <f>IFERROR(__xludf.DUMMYFUNCTION("ArrayFormula(JOIN("", "", IFERROR(VLOOKUP(BASE(SPLIT(Q207,"",""),10,3),UOM!$A$2:$B$46,2,FALSE),"""")))"),"NUMBER")</f>
        <v>NUMBER</v>
      </c>
      <c r="S207" s="11" t="s">
        <v>666</v>
      </c>
      <c r="T207" s="11" t="s">
        <v>667</v>
      </c>
      <c r="U207" s="8" t="str">
        <f t="shared" si="1"/>
        <v>Electrical  Switch Box &amp; Juntion Box Round Junction Box 4 Way  1 " </v>
      </c>
      <c r="V207" s="8" t="str">
        <f t="shared" si="2"/>
        <v>Electrical  &gt; Switch Box &amp; Juntion Box &gt; Round Junction Box &gt; 4 Way &gt; [ N/A ] &gt; 1 " </v>
      </c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ht="12.75" customHeight="1">
      <c r="A208" s="22" t="s">
        <v>370</v>
      </c>
      <c r="B208" s="17" t="str">
        <f>IFERROR(VLOOKUP(A208,'G1'!$A$2:$B$45,2,FALSE),"")</f>
        <v>Electrical </v>
      </c>
      <c r="C208" s="28" t="s">
        <v>644</v>
      </c>
      <c r="D208" s="8" t="str">
        <f>IFERROR(VLOOKUP(C208,'G2'!$A$2:$B$45,2,FALSE),"")</f>
        <v>Switch Box &amp; Juntion Box</v>
      </c>
      <c r="E208" s="23" t="s">
        <v>657</v>
      </c>
      <c r="F208" s="8" t="str">
        <f>IFERROR(VLOOKUP(E208,'G3'!$A$2:$B$95,2,FALSE),"")</f>
        <v>Round Junction Box</v>
      </c>
      <c r="G208" s="23" t="s">
        <v>658</v>
      </c>
      <c r="H208" s="8" t="str">
        <f>IFERROR(VLOOKUP(G208,'G4'!$A$2:$B$95,2,FALSE),"")</f>
        <v>4 Way</v>
      </c>
      <c r="I208" s="15" t="s">
        <v>26</v>
      </c>
      <c r="J208" s="8" t="str">
        <f>IFERROR(VLOOKUP(I208,'G5'!$A$2:$B$45,2,FALSE),"")</f>
        <v/>
      </c>
      <c r="K208" s="23" t="s">
        <v>668</v>
      </c>
      <c r="L208" s="11" t="str">
        <f>IFERROR(VLOOKUP(K208,'G6'!$A$2:$B$45,2,FALSE),"")</f>
        <v>3/4"</v>
      </c>
      <c r="M208" s="25" t="s">
        <v>41</v>
      </c>
      <c r="N208" s="8" t="str">
        <f>IFERROR(VLOOKUP(M208,SUPPLIERS!$A$2:$B$45,2,FALSE),"")</f>
        <v>Default</v>
      </c>
      <c r="O208" s="19" t="s">
        <v>42</v>
      </c>
      <c r="P208" s="13" t="str">
        <f>IFERROR(VLOOKUP(O208,UOM_GROUP!$A$2:$B$45,2,FALSE),"")</f>
        <v>Default</v>
      </c>
      <c r="Q208" s="11" t="str">
        <f t="array" ref="Q208">TEXTJOIN(",",TRUE,IF(UOM_MAPPING!A$2:A$16=O208,UOM_MAPPING!B$2:B$100,""))</f>
        <v>000</v>
      </c>
      <c r="R208" s="11" t="str">
        <f>IFERROR(__xludf.DUMMYFUNCTION("ArrayFormula(JOIN("", "", IFERROR(VLOOKUP(BASE(SPLIT(Q208,"",""),10,3),UOM!$A$2:$B$46,2,FALSE),"""")))"),"NUMBER")</f>
        <v>NUMBER</v>
      </c>
      <c r="S208" s="11" t="s">
        <v>669</v>
      </c>
      <c r="T208" s="11" t="s">
        <v>670</v>
      </c>
      <c r="U208" s="8" t="str">
        <f t="shared" si="1"/>
        <v>Electrical  Switch Box &amp; Juntion Box Round Junction Box 4 Way  3/4"</v>
      </c>
      <c r="V208" s="8" t="str">
        <f t="shared" si="2"/>
        <v>Electrical  &gt; Switch Box &amp; Juntion Box &gt; Round Junction Box &gt; 4 Way &gt; [ N/A ] &gt; 3/4"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ht="12.75" customHeight="1">
      <c r="A209" s="22" t="s">
        <v>370</v>
      </c>
      <c r="B209" s="17" t="str">
        <f>IFERROR(VLOOKUP(A209,'G1'!$A$2:$B$45,2,FALSE),"")</f>
        <v>Electrical </v>
      </c>
      <c r="C209" s="28" t="s">
        <v>644</v>
      </c>
      <c r="D209" s="8" t="str">
        <f>IFERROR(VLOOKUP(C209,'G2'!$A$2:$B$45,2,FALSE),"")</f>
        <v>Switch Box &amp; Juntion Box</v>
      </c>
      <c r="E209" s="23" t="s">
        <v>645</v>
      </c>
      <c r="F209" s="8" t="str">
        <f>IFERROR(VLOOKUP(E209,'G3'!$A$2:$B$95,2,FALSE),"")</f>
        <v>Singal</v>
      </c>
      <c r="G209" s="22" t="s">
        <v>40</v>
      </c>
      <c r="H209" s="8" t="str">
        <f>IFERROR(VLOOKUP(G209,'G4'!$A$2:$B$95,2,FALSE),"")</f>
        <v/>
      </c>
      <c r="I209" s="15" t="s">
        <v>26</v>
      </c>
      <c r="J209" s="8" t="str">
        <f>IFERROR(VLOOKUP(I209,'G5'!$A$2:$B$45,2,FALSE),"")</f>
        <v/>
      </c>
      <c r="K209" s="10" t="s">
        <v>27</v>
      </c>
      <c r="L209" s="11" t="str">
        <f>IFERROR(VLOOKUP(K209,'G6'!$A$2:$B$45,2,FALSE),"")</f>
        <v/>
      </c>
      <c r="M209" s="25" t="s">
        <v>41</v>
      </c>
      <c r="N209" s="8" t="str">
        <f>IFERROR(VLOOKUP(M209,SUPPLIERS!$A$2:$B$45,2,FALSE),"")</f>
        <v>Default</v>
      </c>
      <c r="O209" s="19" t="s">
        <v>42</v>
      </c>
      <c r="P209" s="13" t="str">
        <f>IFERROR(VLOOKUP(O209,UOM_GROUP!$A$2:$B$45,2,FALSE),"")</f>
        <v>Default</v>
      </c>
      <c r="Q209" s="11" t="str">
        <f t="array" ref="Q209">TEXTJOIN(",",TRUE,IF(UOM_MAPPING!A$2:A$16=O209,UOM_MAPPING!B$2:B$100,""))</f>
        <v>000</v>
      </c>
      <c r="R209" s="11" t="str">
        <f>IFERROR(__xludf.DUMMYFUNCTION("ArrayFormula(JOIN("", "", IFERROR(VLOOKUP(BASE(SPLIT(Q209,"",""),10,3),UOM!$A$2:$B$46,2,FALSE),"""")))"),"NUMBER")</f>
        <v>NUMBER</v>
      </c>
      <c r="S209" s="11" t="s">
        <v>671</v>
      </c>
      <c r="T209" s="11" t="s">
        <v>672</v>
      </c>
      <c r="U209" s="8" t="str">
        <f t="shared" si="1"/>
        <v>Electrical  Switch Box &amp; Juntion Box Singal   </v>
      </c>
      <c r="V209" s="8" t="str">
        <f t="shared" si="2"/>
        <v>Electrical  &gt; Switch Box &amp; Juntion Box &gt; Singal &gt; [ N/A ] &gt; [ N/A ] &gt; [ N/A ]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ht="12.75" customHeight="1">
      <c r="A210" s="22" t="s">
        <v>370</v>
      </c>
      <c r="B210" s="17" t="str">
        <f>IFERROR(VLOOKUP(A210,'G1'!$A$2:$B$45,2,FALSE),"")</f>
        <v>Electrical </v>
      </c>
      <c r="C210" s="28" t="s">
        <v>644</v>
      </c>
      <c r="D210" s="8" t="str">
        <f>IFERROR(VLOOKUP(C210,'G2'!$A$2:$B$45,2,FALSE),"")</f>
        <v>Switch Box &amp; Juntion Box</v>
      </c>
      <c r="E210" s="23" t="s">
        <v>648</v>
      </c>
      <c r="F210" s="8" t="str">
        <f>IFERROR(VLOOKUP(E210,'G3'!$A$2:$B$95,2,FALSE),"")</f>
        <v>Twin</v>
      </c>
      <c r="G210" s="22" t="s">
        <v>40</v>
      </c>
      <c r="H210" s="8" t="str">
        <f>IFERROR(VLOOKUP(G210,'G4'!$A$2:$B$95,2,FALSE),"")</f>
        <v/>
      </c>
      <c r="I210" s="15" t="s">
        <v>26</v>
      </c>
      <c r="J210" s="8" t="str">
        <f>IFERROR(VLOOKUP(I210,'G5'!$A$2:$B$45,2,FALSE),"")</f>
        <v/>
      </c>
      <c r="K210" s="10" t="s">
        <v>27</v>
      </c>
      <c r="L210" s="11" t="str">
        <f>IFERROR(VLOOKUP(K210,'G6'!$A$2:$B$45,2,FALSE),"")</f>
        <v/>
      </c>
      <c r="M210" s="25" t="s">
        <v>41</v>
      </c>
      <c r="N210" s="8" t="str">
        <f>IFERROR(VLOOKUP(M210,SUPPLIERS!$A$2:$B$45,2,FALSE),"")</f>
        <v>Default</v>
      </c>
      <c r="O210" s="19" t="s">
        <v>42</v>
      </c>
      <c r="P210" s="13" t="str">
        <f>IFERROR(VLOOKUP(O210,UOM_GROUP!$A$2:$B$45,2,FALSE),"")</f>
        <v>Default</v>
      </c>
      <c r="Q210" s="11" t="str">
        <f t="array" ref="Q210">TEXTJOIN(",",TRUE,IF(UOM_MAPPING!A$2:A$16=O210,UOM_MAPPING!B$2:B$100,""))</f>
        <v>000</v>
      </c>
      <c r="R210" s="11" t="str">
        <f>IFERROR(__xludf.DUMMYFUNCTION("ArrayFormula(JOIN("", "", IFERROR(VLOOKUP(BASE(SPLIT(Q210,"",""),10,3),UOM!$A$2:$B$46,2,FALSE),"""")))"),"NUMBER")</f>
        <v>NUMBER</v>
      </c>
      <c r="S210" s="11" t="s">
        <v>673</v>
      </c>
      <c r="T210" s="11" t="s">
        <v>674</v>
      </c>
      <c r="U210" s="8" t="str">
        <f t="shared" si="1"/>
        <v>Electrical  Switch Box &amp; Juntion Box Twin   </v>
      </c>
      <c r="V210" s="8" t="str">
        <f t="shared" si="2"/>
        <v>Electrical  &gt; Switch Box &amp; Juntion Box &gt; Twin &gt; [ N/A ] &gt; [ N/A ] &gt; [ N/A ]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ht="12.75" customHeight="1">
      <c r="A211" s="22" t="s">
        <v>370</v>
      </c>
      <c r="B211" s="17" t="str">
        <f>IFERROR(VLOOKUP(A211,'G1'!$A$2:$B$45,2,FALSE),"")</f>
        <v>Electrical </v>
      </c>
      <c r="C211" s="28" t="s">
        <v>644</v>
      </c>
      <c r="D211" s="8" t="str">
        <f>IFERROR(VLOOKUP(C211,'G2'!$A$2:$B$45,2,FALSE),"")</f>
        <v>Switch Box &amp; Juntion Box</v>
      </c>
      <c r="E211" s="23" t="s">
        <v>651</v>
      </c>
      <c r="F211" s="8" t="str">
        <f>IFERROR(VLOOKUP(E211,'G3'!$A$2:$B$95,2,FALSE),"")</f>
        <v>3 Way</v>
      </c>
      <c r="G211" s="22" t="s">
        <v>40</v>
      </c>
      <c r="H211" s="8" t="str">
        <f>IFERROR(VLOOKUP(G211,'G4'!$A$2:$B$95,2,FALSE),"")</f>
        <v/>
      </c>
      <c r="I211" s="15" t="s">
        <v>26</v>
      </c>
      <c r="J211" s="8" t="str">
        <f>IFERROR(VLOOKUP(I211,'G5'!$A$2:$B$45,2,FALSE),"")</f>
        <v/>
      </c>
      <c r="K211" s="10" t="s">
        <v>27</v>
      </c>
      <c r="L211" s="11" t="str">
        <f>IFERROR(VLOOKUP(K211,'G6'!$A$2:$B$45,2,FALSE),"")</f>
        <v/>
      </c>
      <c r="M211" s="25" t="s">
        <v>41</v>
      </c>
      <c r="N211" s="8" t="str">
        <f>IFERROR(VLOOKUP(M211,SUPPLIERS!$A$2:$B$45,2,FALSE),"")</f>
        <v>Default</v>
      </c>
      <c r="O211" s="19" t="s">
        <v>42</v>
      </c>
      <c r="P211" s="13" t="str">
        <f>IFERROR(VLOOKUP(O211,UOM_GROUP!$A$2:$B$45,2,FALSE),"")</f>
        <v>Default</v>
      </c>
      <c r="Q211" s="11" t="str">
        <f t="array" ref="Q211">TEXTJOIN(",",TRUE,IF(UOM_MAPPING!A$2:A$16=O211,UOM_MAPPING!B$2:B$100,""))</f>
        <v>000</v>
      </c>
      <c r="R211" s="11" t="str">
        <f>IFERROR(__xludf.DUMMYFUNCTION("ArrayFormula(JOIN("", "", IFERROR(VLOOKUP(BASE(SPLIT(Q211,"",""),10,3),UOM!$A$2:$B$46,2,FALSE),"""")))"),"NUMBER")</f>
        <v>NUMBER</v>
      </c>
      <c r="S211" s="11" t="s">
        <v>675</v>
      </c>
      <c r="T211" s="11" t="s">
        <v>676</v>
      </c>
      <c r="U211" s="8" t="str">
        <f t="shared" si="1"/>
        <v>Electrical  Switch Box &amp; Juntion Box 3 Way   </v>
      </c>
      <c r="V211" s="8" t="str">
        <f t="shared" si="2"/>
        <v>Electrical  &gt; Switch Box &amp; Juntion Box &gt; 3 Way &gt; [ N/A ] &gt; [ N/A ] &gt; [ N/A ]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ht="12.75" customHeight="1">
      <c r="A212" s="22" t="s">
        <v>370</v>
      </c>
      <c r="B212" s="17" t="str">
        <f>IFERROR(VLOOKUP(A212,'G1'!$A$2:$B$45,2,FALSE),"")</f>
        <v>Electrical </v>
      </c>
      <c r="C212" s="28" t="s">
        <v>677</v>
      </c>
      <c r="D212" s="8" t="str">
        <f>IFERROR(VLOOKUP(C212,'G2'!$A$2:$B$45,2,FALSE),"")</f>
        <v>Conduits</v>
      </c>
      <c r="E212" s="23" t="s">
        <v>678</v>
      </c>
      <c r="F212" s="8" t="str">
        <f>IFERROR(VLOOKUP(E212,'G3'!$A$2:$B$95,2,FALSE),"")</f>
        <v>Pipe</v>
      </c>
      <c r="G212" s="23" t="s">
        <v>679</v>
      </c>
      <c r="H212" s="8" t="str">
        <f>IFERROR(VLOOKUP(G212,'G4'!$A$2:$B$95,2,FALSE),"")</f>
        <v>1/2 "</v>
      </c>
      <c r="I212" s="22" t="s">
        <v>529</v>
      </c>
      <c r="J212" s="8" t="str">
        <f>IFERROR(VLOOKUP(I212,'G5'!$A$2:$B$45,2,FALSE),"")</f>
        <v>Polycrome</v>
      </c>
      <c r="K212" s="10" t="s">
        <v>27</v>
      </c>
      <c r="L212" s="11" t="str">
        <f>IFERROR(VLOOKUP(K212,'G6'!$A$2:$B$45,2,FALSE),"")</f>
        <v/>
      </c>
      <c r="M212" s="25" t="s">
        <v>530</v>
      </c>
      <c r="N212" s="8" t="str">
        <f>IFERROR(VLOOKUP(M212,SUPPLIERS!$A$2:$B$45,2,FALSE),"")</f>
        <v>Polycrome</v>
      </c>
      <c r="O212" s="19" t="s">
        <v>42</v>
      </c>
      <c r="P212" s="13" t="str">
        <f>IFERROR(VLOOKUP(O212,UOM_GROUP!$A$2:$B$45,2,FALSE),"")</f>
        <v>Default</v>
      </c>
      <c r="Q212" s="11" t="str">
        <f t="array" ref="Q212">TEXTJOIN(",",TRUE,IF(UOM_MAPPING!A$2:A$16=O212,UOM_MAPPING!B$2:B$100,""))</f>
        <v>000</v>
      </c>
      <c r="R212" s="11" t="str">
        <f>IFERROR(__xludf.DUMMYFUNCTION("ArrayFormula(JOIN("", "", IFERROR(VLOOKUP(BASE(SPLIT(Q212,"",""),10,3),UOM!$A$2:$B$46,2,FALSE),"""")))"),"NUMBER")</f>
        <v>NUMBER</v>
      </c>
      <c r="S212" s="11" t="s">
        <v>680</v>
      </c>
      <c r="T212" s="11" t="s">
        <v>681</v>
      </c>
      <c r="U212" s="8" t="str">
        <f t="shared" si="1"/>
        <v>Electrical  Conduits Pipe 1/2 " Polycrome </v>
      </c>
      <c r="V212" s="8" t="str">
        <f t="shared" si="2"/>
        <v>Electrical  &gt; Conduits &gt; Pipe &gt; 1/2 " &gt; Polycrome &gt; [ N/A ]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ht="12.75" customHeight="1">
      <c r="A213" s="22" t="s">
        <v>370</v>
      </c>
      <c r="B213" s="17" t="str">
        <f>IFERROR(VLOOKUP(A213,'G1'!$A$2:$B$45,2,FALSE),"")</f>
        <v>Electrical </v>
      </c>
      <c r="C213" s="28" t="s">
        <v>677</v>
      </c>
      <c r="D213" s="8" t="str">
        <f>IFERROR(VLOOKUP(C213,'G2'!$A$2:$B$45,2,FALSE),"")</f>
        <v>Conduits</v>
      </c>
      <c r="E213" s="23" t="s">
        <v>678</v>
      </c>
      <c r="F213" s="8" t="str">
        <f>IFERROR(VLOOKUP(E213,'G3'!$A$2:$B$95,2,FALSE),"")</f>
        <v>Pipe</v>
      </c>
      <c r="G213" s="23" t="s">
        <v>682</v>
      </c>
      <c r="H213" s="8" t="str">
        <f>IFERROR(VLOOKUP(G213,'G4'!$A$2:$B$95,2,FALSE),"")</f>
        <v>3/4 " </v>
      </c>
      <c r="I213" s="22" t="s">
        <v>529</v>
      </c>
      <c r="J213" s="8" t="str">
        <f>IFERROR(VLOOKUP(I213,'G5'!$A$2:$B$45,2,FALSE),"")</f>
        <v>Polycrome</v>
      </c>
      <c r="K213" s="10" t="s">
        <v>27</v>
      </c>
      <c r="L213" s="11" t="str">
        <f>IFERROR(VLOOKUP(K213,'G6'!$A$2:$B$45,2,FALSE),"")</f>
        <v/>
      </c>
      <c r="M213" s="25" t="s">
        <v>530</v>
      </c>
      <c r="N213" s="8" t="str">
        <f>IFERROR(VLOOKUP(M213,SUPPLIERS!$A$2:$B$45,2,FALSE),"")</f>
        <v>Polycrome</v>
      </c>
      <c r="O213" s="19" t="s">
        <v>42</v>
      </c>
      <c r="P213" s="13" t="str">
        <f>IFERROR(VLOOKUP(O213,UOM_GROUP!$A$2:$B$45,2,FALSE),"")</f>
        <v>Default</v>
      </c>
      <c r="Q213" s="11" t="str">
        <f t="array" ref="Q213">TEXTJOIN(",",TRUE,IF(UOM_MAPPING!A$2:A$16=O213,UOM_MAPPING!B$2:B$100,""))</f>
        <v>000</v>
      </c>
      <c r="R213" s="11" t="str">
        <f>IFERROR(__xludf.DUMMYFUNCTION("ArrayFormula(JOIN("", "", IFERROR(VLOOKUP(BASE(SPLIT(Q213,"",""),10,3),UOM!$A$2:$B$46,2,FALSE),"""")))"),"NUMBER")</f>
        <v>NUMBER</v>
      </c>
      <c r="S213" s="11" t="s">
        <v>683</v>
      </c>
      <c r="T213" s="11" t="s">
        <v>684</v>
      </c>
      <c r="U213" s="8" t="str">
        <f t="shared" si="1"/>
        <v>Electrical  Conduits Pipe 3/4 "  Polycrome </v>
      </c>
      <c r="V213" s="8" t="str">
        <f t="shared" si="2"/>
        <v>Electrical  &gt; Conduits &gt; Pipe &gt; 3/4 "  &gt; Polycrome &gt; [ N/A ]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ht="12.75" customHeight="1">
      <c r="A214" s="22" t="s">
        <v>370</v>
      </c>
      <c r="B214" s="17" t="str">
        <f>IFERROR(VLOOKUP(A214,'G1'!$A$2:$B$45,2,FALSE),"")</f>
        <v>Electrical </v>
      </c>
      <c r="C214" s="28" t="s">
        <v>677</v>
      </c>
      <c r="D214" s="8" t="str">
        <f>IFERROR(VLOOKUP(C214,'G2'!$A$2:$B$45,2,FALSE),"")</f>
        <v>Conduits</v>
      </c>
      <c r="E214" s="23" t="s">
        <v>678</v>
      </c>
      <c r="F214" s="8" t="str">
        <f>IFERROR(VLOOKUP(E214,'G3'!$A$2:$B$95,2,FALSE),"")</f>
        <v>Pipe</v>
      </c>
      <c r="G214" s="23" t="s">
        <v>685</v>
      </c>
      <c r="H214" s="8" t="str">
        <f>IFERROR(VLOOKUP(G214,'G4'!$A$2:$B$95,2,FALSE),"")</f>
        <v>1" </v>
      </c>
      <c r="I214" s="22" t="s">
        <v>529</v>
      </c>
      <c r="J214" s="8" t="str">
        <f>IFERROR(VLOOKUP(I214,'G5'!$A$2:$B$45,2,FALSE),"")</f>
        <v>Polycrome</v>
      </c>
      <c r="K214" s="10" t="s">
        <v>27</v>
      </c>
      <c r="L214" s="11" t="str">
        <f>IFERROR(VLOOKUP(K214,'G6'!$A$2:$B$45,2,FALSE),"")</f>
        <v/>
      </c>
      <c r="M214" s="25" t="s">
        <v>530</v>
      </c>
      <c r="N214" s="8" t="str">
        <f>IFERROR(VLOOKUP(M214,SUPPLIERS!$A$2:$B$45,2,FALSE),"")</f>
        <v>Polycrome</v>
      </c>
      <c r="O214" s="19" t="s">
        <v>42</v>
      </c>
      <c r="P214" s="13" t="str">
        <f>IFERROR(VLOOKUP(O214,UOM_GROUP!$A$2:$B$45,2,FALSE),"")</f>
        <v>Default</v>
      </c>
      <c r="Q214" s="11" t="str">
        <f t="array" ref="Q214">TEXTJOIN(",",TRUE,IF(UOM_MAPPING!A$2:A$16=O214,UOM_MAPPING!B$2:B$100,""))</f>
        <v>000</v>
      </c>
      <c r="R214" s="11" t="str">
        <f>IFERROR(__xludf.DUMMYFUNCTION("ArrayFormula(JOIN("", "", IFERROR(VLOOKUP(BASE(SPLIT(Q214,"",""),10,3),UOM!$A$2:$B$46,2,FALSE),"""")))"),"NUMBER")</f>
        <v>NUMBER</v>
      </c>
      <c r="S214" s="11" t="s">
        <v>686</v>
      </c>
      <c r="T214" s="11" t="s">
        <v>687</v>
      </c>
      <c r="U214" s="8" t="str">
        <f t="shared" si="1"/>
        <v>Electrical  Conduits Pipe 1"  Polycrome </v>
      </c>
      <c r="V214" s="8" t="str">
        <f t="shared" si="2"/>
        <v>Electrical  &gt; Conduits &gt; Pipe &gt; 1"  &gt; Polycrome &gt; [ N/A ]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ht="12.75" customHeight="1">
      <c r="A215" s="22" t="s">
        <v>370</v>
      </c>
      <c r="B215" s="17" t="str">
        <f>IFERROR(VLOOKUP(A215,'G1'!$A$2:$B$45,2,FALSE),"")</f>
        <v>Electrical </v>
      </c>
      <c r="C215" s="28" t="s">
        <v>677</v>
      </c>
      <c r="D215" s="8" t="str">
        <f>IFERROR(VLOOKUP(C215,'G2'!$A$2:$B$45,2,FALSE),"")</f>
        <v>Conduits</v>
      </c>
      <c r="E215" s="23" t="s">
        <v>678</v>
      </c>
      <c r="F215" s="8" t="str">
        <f>IFERROR(VLOOKUP(E215,'G3'!$A$2:$B$95,2,FALSE),"")</f>
        <v>Pipe</v>
      </c>
      <c r="G215" s="23" t="s">
        <v>679</v>
      </c>
      <c r="H215" s="8" t="str">
        <f>IFERROR(VLOOKUP(G215,'G4'!$A$2:$B$95,2,FALSE),"")</f>
        <v>1/2 "</v>
      </c>
      <c r="I215" s="22" t="s">
        <v>688</v>
      </c>
      <c r="J215" s="8" t="str">
        <f>IFERROR(VLOOKUP(I215,'G5'!$A$2:$B$45,2,FALSE),"")</f>
        <v>Samson</v>
      </c>
      <c r="K215" s="10" t="s">
        <v>27</v>
      </c>
      <c r="L215" s="11" t="str">
        <f>IFERROR(VLOOKUP(K215,'G6'!$A$2:$B$45,2,FALSE),"")</f>
        <v/>
      </c>
      <c r="M215" s="25" t="s">
        <v>689</v>
      </c>
      <c r="N215" s="8" t="str">
        <f>IFERROR(VLOOKUP(M215,SUPPLIERS!$A$2:$B$45,2,FALSE),"")</f>
        <v>Seuwandi </v>
      </c>
      <c r="O215" s="19" t="s">
        <v>42</v>
      </c>
      <c r="P215" s="13" t="str">
        <f>IFERROR(VLOOKUP(O215,UOM_GROUP!$A$2:$B$45,2,FALSE),"")</f>
        <v>Default</v>
      </c>
      <c r="Q215" s="11" t="str">
        <f t="array" ref="Q215">TEXTJOIN(",",TRUE,IF(UOM_MAPPING!A$2:A$16=O215,UOM_MAPPING!B$2:B$100,""))</f>
        <v>000</v>
      </c>
      <c r="R215" s="11" t="str">
        <f>IFERROR(__xludf.DUMMYFUNCTION("ArrayFormula(JOIN("", "", IFERROR(VLOOKUP(BASE(SPLIT(Q215,"",""),10,3),UOM!$A$2:$B$46,2,FALSE),"""")))"),"NUMBER")</f>
        <v>NUMBER</v>
      </c>
      <c r="S215" s="11" t="s">
        <v>690</v>
      </c>
      <c r="T215" s="11" t="s">
        <v>691</v>
      </c>
      <c r="U215" s="8" t="str">
        <f t="shared" si="1"/>
        <v>Electrical  Conduits Pipe 1/2 " Samson </v>
      </c>
      <c r="V215" s="8" t="str">
        <f t="shared" si="2"/>
        <v>Electrical  &gt; Conduits &gt; Pipe &gt; 1/2 " &gt; Samson &gt; [ N/A ]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ht="12.75" customHeight="1">
      <c r="A216" s="22" t="s">
        <v>370</v>
      </c>
      <c r="B216" s="17" t="str">
        <f>IFERROR(VLOOKUP(A216,'G1'!$A$2:$B$45,2,FALSE),"")</f>
        <v>Electrical </v>
      </c>
      <c r="C216" s="28" t="s">
        <v>677</v>
      </c>
      <c r="D216" s="8" t="str">
        <f>IFERROR(VLOOKUP(C216,'G2'!$A$2:$B$45,2,FALSE),"")</f>
        <v>Conduits</v>
      </c>
      <c r="E216" s="23" t="s">
        <v>678</v>
      </c>
      <c r="F216" s="8" t="str">
        <f>IFERROR(VLOOKUP(E216,'G3'!$A$2:$B$95,2,FALSE),"")</f>
        <v>Pipe</v>
      </c>
      <c r="G216" s="23" t="s">
        <v>682</v>
      </c>
      <c r="H216" s="8" t="str">
        <f>IFERROR(VLOOKUP(G216,'G4'!$A$2:$B$95,2,FALSE),"")</f>
        <v>3/4 " </v>
      </c>
      <c r="I216" s="22" t="s">
        <v>688</v>
      </c>
      <c r="J216" s="8" t="str">
        <f>IFERROR(VLOOKUP(I216,'G5'!$A$2:$B$45,2,FALSE),"")</f>
        <v>Samson</v>
      </c>
      <c r="K216" s="10" t="s">
        <v>27</v>
      </c>
      <c r="L216" s="11" t="str">
        <f>IFERROR(VLOOKUP(K216,'G6'!$A$2:$B$45,2,FALSE),"")</f>
        <v/>
      </c>
      <c r="M216" s="25" t="s">
        <v>689</v>
      </c>
      <c r="N216" s="8" t="str">
        <f>IFERROR(VLOOKUP(M216,SUPPLIERS!$A$2:$B$45,2,FALSE),"")</f>
        <v>Seuwandi </v>
      </c>
      <c r="O216" s="19" t="s">
        <v>42</v>
      </c>
      <c r="P216" s="13" t="str">
        <f>IFERROR(VLOOKUP(O216,UOM_GROUP!$A$2:$B$45,2,FALSE),"")</f>
        <v>Default</v>
      </c>
      <c r="Q216" s="11" t="str">
        <f t="array" ref="Q216">TEXTJOIN(",",TRUE,IF(UOM_MAPPING!A$2:A$16=O216,UOM_MAPPING!B$2:B$100,""))</f>
        <v>000</v>
      </c>
      <c r="R216" s="11" t="str">
        <f>IFERROR(__xludf.DUMMYFUNCTION("ArrayFormula(JOIN("", "", IFERROR(VLOOKUP(BASE(SPLIT(Q216,"",""),10,3),UOM!$A$2:$B$46,2,FALSE),"""")))"),"NUMBER")</f>
        <v>NUMBER</v>
      </c>
      <c r="S216" s="11" t="s">
        <v>692</v>
      </c>
      <c r="T216" s="20" t="s">
        <v>693</v>
      </c>
      <c r="U216" s="8" t="str">
        <f t="shared" si="1"/>
        <v>Electrical  Conduits Pipe 3/4 "  Samson </v>
      </c>
      <c r="V216" s="8" t="str">
        <f t="shared" si="2"/>
        <v>Electrical  &gt; Conduits &gt; Pipe &gt; 3/4 "  &gt; Samson &gt; [ N/A ]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ht="12.75" customHeight="1">
      <c r="A217" s="22" t="s">
        <v>370</v>
      </c>
      <c r="B217" s="17" t="str">
        <f>IFERROR(VLOOKUP(A217,'G1'!$A$2:$B$45,2,FALSE),"")</f>
        <v>Electrical </v>
      </c>
      <c r="C217" s="28" t="s">
        <v>677</v>
      </c>
      <c r="D217" s="8" t="str">
        <f>IFERROR(VLOOKUP(C217,'G2'!$A$2:$B$45,2,FALSE),"")</f>
        <v>Conduits</v>
      </c>
      <c r="E217" s="23" t="s">
        <v>678</v>
      </c>
      <c r="F217" s="8" t="str">
        <f>IFERROR(VLOOKUP(E217,'G3'!$A$2:$B$95,2,FALSE),"")</f>
        <v>Pipe</v>
      </c>
      <c r="G217" s="23" t="s">
        <v>685</v>
      </c>
      <c r="H217" s="8" t="str">
        <f>IFERROR(VLOOKUP(G217,'G4'!$A$2:$B$95,2,FALSE),"")</f>
        <v>1" </v>
      </c>
      <c r="I217" s="22" t="s">
        <v>688</v>
      </c>
      <c r="J217" s="8" t="str">
        <f>IFERROR(VLOOKUP(I217,'G5'!$A$2:$B$45,2,FALSE),"")</f>
        <v>Samson</v>
      </c>
      <c r="K217" s="10" t="s">
        <v>27</v>
      </c>
      <c r="L217" s="11" t="str">
        <f>IFERROR(VLOOKUP(K217,'G6'!$A$2:$B$45,2,FALSE),"")</f>
        <v/>
      </c>
      <c r="M217" s="25" t="s">
        <v>689</v>
      </c>
      <c r="N217" s="8" t="str">
        <f>IFERROR(VLOOKUP(M217,SUPPLIERS!$A$2:$B$45,2,FALSE),"")</f>
        <v>Seuwandi </v>
      </c>
      <c r="O217" s="19" t="s">
        <v>42</v>
      </c>
      <c r="P217" s="13" t="str">
        <f>IFERROR(VLOOKUP(O217,UOM_GROUP!$A$2:$B$45,2,FALSE),"")</f>
        <v>Default</v>
      </c>
      <c r="Q217" s="11" t="str">
        <f t="array" ref="Q217">TEXTJOIN(",",TRUE,IF(UOM_MAPPING!A$2:A$16=O217,UOM_MAPPING!B$2:B$100,""))</f>
        <v>000</v>
      </c>
      <c r="R217" s="11" t="str">
        <f>IFERROR(__xludf.DUMMYFUNCTION("ArrayFormula(JOIN("", "", IFERROR(VLOOKUP(BASE(SPLIT(Q217,"",""),10,3),UOM!$A$2:$B$46,2,FALSE),"""")))"),"NUMBER")</f>
        <v>NUMBER</v>
      </c>
      <c r="S217" s="11" t="s">
        <v>694</v>
      </c>
      <c r="T217" s="11" t="s">
        <v>695</v>
      </c>
      <c r="U217" s="8" t="str">
        <f t="shared" si="1"/>
        <v>Electrical  Conduits Pipe 1"  Samson </v>
      </c>
      <c r="V217" s="8" t="str">
        <f t="shared" si="2"/>
        <v>Electrical  &gt; Conduits &gt; Pipe &gt; 1"  &gt; Samson &gt; [ N/A ]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ht="12.75" customHeight="1">
      <c r="A218" s="22" t="s">
        <v>370</v>
      </c>
      <c r="B218" s="17" t="str">
        <f>IFERROR(VLOOKUP(A218,'G1'!$A$2:$B$45,2,FALSE),"")</f>
        <v>Electrical </v>
      </c>
      <c r="C218" s="28" t="s">
        <v>677</v>
      </c>
      <c r="D218" s="8" t="str">
        <f>IFERROR(VLOOKUP(C218,'G2'!$A$2:$B$45,2,FALSE),"")</f>
        <v>Conduits</v>
      </c>
      <c r="E218" s="23" t="s">
        <v>696</v>
      </c>
      <c r="F218" s="8" t="str">
        <f>IFERROR(VLOOKUP(E218,'G3'!$A$2:$B$95,2,FALSE),"")</f>
        <v>Fitting</v>
      </c>
      <c r="G218" s="23" t="s">
        <v>679</v>
      </c>
      <c r="H218" s="8" t="str">
        <f>IFERROR(VLOOKUP(G218,'G4'!$A$2:$B$95,2,FALSE),"")</f>
        <v>1/2 "</v>
      </c>
      <c r="I218" s="22" t="s">
        <v>529</v>
      </c>
      <c r="J218" s="8" t="str">
        <f>IFERROR(VLOOKUP(I218,'G5'!$A$2:$B$45,2,FALSE),"")</f>
        <v>Polycrome</v>
      </c>
      <c r="K218" s="23" t="s">
        <v>697</v>
      </c>
      <c r="L218" s="11" t="str">
        <f>IFERROR(VLOOKUP(K218,'G6'!$A$2:$B$45,2,FALSE),"")</f>
        <v>Socket</v>
      </c>
      <c r="M218" s="25" t="s">
        <v>530</v>
      </c>
      <c r="N218" s="8" t="str">
        <f>IFERROR(VLOOKUP(M218,SUPPLIERS!$A$2:$B$45,2,FALSE),"")</f>
        <v>Polycrome</v>
      </c>
      <c r="O218" s="19" t="s">
        <v>42</v>
      </c>
      <c r="P218" s="13" t="str">
        <f>IFERROR(VLOOKUP(O218,UOM_GROUP!$A$2:$B$45,2,FALSE),"")</f>
        <v>Default</v>
      </c>
      <c r="Q218" s="11" t="str">
        <f t="array" ref="Q218">TEXTJOIN(",",TRUE,IF(UOM_MAPPING!A$2:A$16=O218,UOM_MAPPING!B$2:B$100,""))</f>
        <v>000</v>
      </c>
      <c r="R218" s="11" t="str">
        <f>IFERROR(__xludf.DUMMYFUNCTION("ArrayFormula(JOIN("", "", IFERROR(VLOOKUP(BASE(SPLIT(Q218,"",""),10,3),UOM!$A$2:$B$46,2,FALSE),"""")))"),"NUMBER")</f>
        <v>NUMBER</v>
      </c>
      <c r="S218" s="11" t="s">
        <v>698</v>
      </c>
      <c r="T218" s="11" t="s">
        <v>699</v>
      </c>
      <c r="U218" s="8" t="str">
        <f t="shared" si="1"/>
        <v>Electrical  Conduits Fitting 1/2 " Polycrome Socket</v>
      </c>
      <c r="V218" s="8" t="str">
        <f t="shared" si="2"/>
        <v>Electrical  &gt; Conduits &gt; Fitting &gt; 1/2 " &gt; Polycrome &gt; Socket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ht="12.75" customHeight="1">
      <c r="A219" s="22" t="s">
        <v>370</v>
      </c>
      <c r="B219" s="17" t="str">
        <f>IFERROR(VLOOKUP(A219,'G1'!$A$2:$B$45,2,FALSE),"")</f>
        <v>Electrical </v>
      </c>
      <c r="C219" s="28" t="s">
        <v>677</v>
      </c>
      <c r="D219" s="8" t="str">
        <f>IFERROR(VLOOKUP(C219,'G2'!$A$2:$B$45,2,FALSE),"")</f>
        <v>Conduits</v>
      </c>
      <c r="E219" s="23" t="s">
        <v>696</v>
      </c>
      <c r="F219" s="8" t="str">
        <f>IFERROR(VLOOKUP(E219,'G3'!$A$2:$B$95,2,FALSE),"")</f>
        <v>Fitting</v>
      </c>
      <c r="G219" s="23" t="s">
        <v>679</v>
      </c>
      <c r="H219" s="8" t="str">
        <f>IFERROR(VLOOKUP(G219,'G4'!$A$2:$B$95,2,FALSE),"")</f>
        <v>1/2 "</v>
      </c>
      <c r="I219" s="22" t="s">
        <v>529</v>
      </c>
      <c r="J219" s="8" t="str">
        <f>IFERROR(VLOOKUP(I219,'G5'!$A$2:$B$45,2,FALSE),"")</f>
        <v>Polycrome</v>
      </c>
      <c r="K219" s="23" t="s">
        <v>700</v>
      </c>
      <c r="L219" s="11" t="str">
        <f>IFERROR(VLOOKUP(K219,'G6'!$A$2:$B$45,2,FALSE),"")</f>
        <v>Tee</v>
      </c>
      <c r="M219" s="25" t="s">
        <v>530</v>
      </c>
      <c r="N219" s="8" t="str">
        <f>IFERROR(VLOOKUP(M219,SUPPLIERS!$A$2:$B$45,2,FALSE),"")</f>
        <v>Polycrome</v>
      </c>
      <c r="O219" s="19" t="s">
        <v>42</v>
      </c>
      <c r="P219" s="13" t="str">
        <f>IFERROR(VLOOKUP(O219,UOM_GROUP!$A$2:$B$45,2,FALSE),"")</f>
        <v>Default</v>
      </c>
      <c r="Q219" s="11" t="str">
        <f t="array" ref="Q219">TEXTJOIN(",",TRUE,IF(UOM_MAPPING!A$2:A$16=O219,UOM_MAPPING!B$2:B$100,""))</f>
        <v>000</v>
      </c>
      <c r="R219" s="11" t="str">
        <f>IFERROR(__xludf.DUMMYFUNCTION("ArrayFormula(JOIN("", "", IFERROR(VLOOKUP(BASE(SPLIT(Q219,"",""),10,3),UOM!$A$2:$B$46,2,FALSE),"""")))"),"NUMBER")</f>
        <v>NUMBER</v>
      </c>
      <c r="S219" s="11" t="s">
        <v>701</v>
      </c>
      <c r="T219" s="11" t="s">
        <v>702</v>
      </c>
      <c r="U219" s="8" t="str">
        <f t="shared" si="1"/>
        <v>Electrical  Conduits Fitting 1/2 " Polycrome Tee</v>
      </c>
      <c r="V219" s="8" t="str">
        <f t="shared" si="2"/>
        <v>Electrical  &gt; Conduits &gt; Fitting &gt; 1/2 " &gt; Polycrome &gt; Tee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ht="12.75" customHeight="1">
      <c r="A220" s="22" t="s">
        <v>370</v>
      </c>
      <c r="B220" s="17" t="str">
        <f>IFERROR(VLOOKUP(A220,'G1'!$A$2:$B$45,2,FALSE),"")</f>
        <v>Electrical </v>
      </c>
      <c r="C220" s="28" t="s">
        <v>677</v>
      </c>
      <c r="D220" s="8" t="str">
        <f>IFERROR(VLOOKUP(C220,'G2'!$A$2:$B$45,2,FALSE),"")</f>
        <v>Conduits</v>
      </c>
      <c r="E220" s="23" t="s">
        <v>696</v>
      </c>
      <c r="F220" s="8" t="str">
        <f>IFERROR(VLOOKUP(E220,'G3'!$A$2:$B$95,2,FALSE),"")</f>
        <v>Fitting</v>
      </c>
      <c r="G220" s="23" t="s">
        <v>679</v>
      </c>
      <c r="H220" s="8" t="str">
        <f>IFERROR(VLOOKUP(G220,'G4'!$A$2:$B$95,2,FALSE),"")</f>
        <v>1/2 "</v>
      </c>
      <c r="I220" s="22" t="s">
        <v>529</v>
      </c>
      <c r="J220" s="8" t="str">
        <f>IFERROR(VLOOKUP(I220,'G5'!$A$2:$B$45,2,FALSE),"")</f>
        <v>Polycrome</v>
      </c>
      <c r="K220" s="23" t="s">
        <v>703</v>
      </c>
      <c r="L220" s="11" t="str">
        <f>IFERROR(VLOOKUP(K220,'G6'!$A$2:$B$45,2,FALSE),"")</f>
        <v>Bend</v>
      </c>
      <c r="M220" s="25" t="s">
        <v>530</v>
      </c>
      <c r="N220" s="8" t="str">
        <f>IFERROR(VLOOKUP(M220,SUPPLIERS!$A$2:$B$45,2,FALSE),"")</f>
        <v>Polycrome</v>
      </c>
      <c r="O220" s="19" t="s">
        <v>42</v>
      </c>
      <c r="P220" s="13" t="str">
        <f>IFERROR(VLOOKUP(O220,UOM_GROUP!$A$2:$B$45,2,FALSE),"")</f>
        <v>Default</v>
      </c>
      <c r="Q220" s="11" t="str">
        <f t="array" ref="Q220">TEXTJOIN(",",TRUE,IF(UOM_MAPPING!A$2:A$16=O220,UOM_MAPPING!B$2:B$100,""))</f>
        <v>000</v>
      </c>
      <c r="R220" s="11" t="str">
        <f>IFERROR(__xludf.DUMMYFUNCTION("ArrayFormula(JOIN("", "", IFERROR(VLOOKUP(BASE(SPLIT(Q220,"",""),10,3),UOM!$A$2:$B$46,2,FALSE),"""")))"),"NUMBER")</f>
        <v>NUMBER</v>
      </c>
      <c r="S220" s="11" t="s">
        <v>704</v>
      </c>
      <c r="T220" s="11" t="s">
        <v>705</v>
      </c>
      <c r="U220" s="8" t="str">
        <f t="shared" si="1"/>
        <v>Electrical  Conduits Fitting 1/2 " Polycrome Bend</v>
      </c>
      <c r="V220" s="8" t="str">
        <f t="shared" si="2"/>
        <v>Electrical  &gt; Conduits &gt; Fitting &gt; 1/2 " &gt; Polycrome &gt; Bend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ht="12.75" customHeight="1">
      <c r="A221" s="22" t="s">
        <v>370</v>
      </c>
      <c r="B221" s="17" t="str">
        <f>IFERROR(VLOOKUP(A221,'G1'!$A$2:$B$45,2,FALSE),"")</f>
        <v>Electrical </v>
      </c>
      <c r="C221" s="28" t="s">
        <v>677</v>
      </c>
      <c r="D221" s="8" t="str">
        <f>IFERROR(VLOOKUP(C221,'G2'!$A$2:$B$45,2,FALSE),"")</f>
        <v>Conduits</v>
      </c>
      <c r="E221" s="23" t="s">
        <v>696</v>
      </c>
      <c r="F221" s="8" t="str">
        <f>IFERROR(VLOOKUP(E221,'G3'!$A$2:$B$95,2,FALSE),"")</f>
        <v>Fitting</v>
      </c>
      <c r="G221" s="23" t="s">
        <v>682</v>
      </c>
      <c r="H221" s="8" t="str">
        <f>IFERROR(VLOOKUP(G221,'G4'!$A$2:$B$95,2,FALSE),"")</f>
        <v>3/4 " </v>
      </c>
      <c r="I221" s="22" t="s">
        <v>529</v>
      </c>
      <c r="J221" s="8" t="str">
        <f>IFERROR(VLOOKUP(I221,'G5'!$A$2:$B$45,2,FALSE),"")</f>
        <v>Polycrome</v>
      </c>
      <c r="K221" s="23" t="s">
        <v>697</v>
      </c>
      <c r="L221" s="11" t="str">
        <f>IFERROR(VLOOKUP(K221,'G6'!$A$2:$B$45,2,FALSE),"")</f>
        <v>Socket</v>
      </c>
      <c r="M221" s="25" t="s">
        <v>530</v>
      </c>
      <c r="N221" s="8" t="str">
        <f>IFERROR(VLOOKUP(M221,SUPPLIERS!$A$2:$B$45,2,FALSE),"")</f>
        <v>Polycrome</v>
      </c>
      <c r="O221" s="19" t="s">
        <v>42</v>
      </c>
      <c r="P221" s="13" t="str">
        <f>IFERROR(VLOOKUP(O221,UOM_GROUP!$A$2:$B$45,2,FALSE),"")</f>
        <v>Default</v>
      </c>
      <c r="Q221" s="11" t="str">
        <f t="array" ref="Q221">TEXTJOIN(",",TRUE,IF(UOM_MAPPING!A$2:A$16=O221,UOM_MAPPING!B$2:B$100,""))</f>
        <v>000</v>
      </c>
      <c r="R221" s="11" t="str">
        <f>IFERROR(__xludf.DUMMYFUNCTION("ArrayFormula(JOIN("", "", IFERROR(VLOOKUP(BASE(SPLIT(Q221,"",""),10,3),UOM!$A$2:$B$46,2,FALSE),"""")))"),"NUMBER")</f>
        <v>NUMBER</v>
      </c>
      <c r="S221" s="11" t="s">
        <v>706</v>
      </c>
      <c r="T221" s="20" t="s">
        <v>707</v>
      </c>
      <c r="U221" s="8" t="str">
        <f t="shared" si="1"/>
        <v>Electrical  Conduits Fitting 3/4 "  Polycrome Socket</v>
      </c>
      <c r="V221" s="8" t="str">
        <f t="shared" si="2"/>
        <v>Electrical  &gt; Conduits &gt; Fitting &gt; 3/4 "  &gt; Polycrome &gt; Socket</v>
      </c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ht="12.75" customHeight="1">
      <c r="A222" s="22" t="s">
        <v>370</v>
      </c>
      <c r="B222" s="17" t="str">
        <f>IFERROR(VLOOKUP(A222,'G1'!$A$2:$B$45,2,FALSE),"")</f>
        <v>Electrical </v>
      </c>
      <c r="C222" s="28" t="s">
        <v>677</v>
      </c>
      <c r="D222" s="8" t="str">
        <f>IFERROR(VLOOKUP(C222,'G2'!$A$2:$B$45,2,FALSE),"")</f>
        <v>Conduits</v>
      </c>
      <c r="E222" s="23" t="s">
        <v>696</v>
      </c>
      <c r="F222" s="8" t="str">
        <f>IFERROR(VLOOKUP(E222,'G3'!$A$2:$B$95,2,FALSE),"")</f>
        <v>Fitting</v>
      </c>
      <c r="G222" s="23" t="s">
        <v>682</v>
      </c>
      <c r="H222" s="8" t="str">
        <f>IFERROR(VLOOKUP(G222,'G4'!$A$2:$B$95,2,FALSE),"")</f>
        <v>3/4 " </v>
      </c>
      <c r="I222" s="22" t="s">
        <v>529</v>
      </c>
      <c r="J222" s="8" t="str">
        <f>IFERROR(VLOOKUP(I222,'G5'!$A$2:$B$45,2,FALSE),"")</f>
        <v>Polycrome</v>
      </c>
      <c r="K222" s="23" t="s">
        <v>700</v>
      </c>
      <c r="L222" s="11" t="str">
        <f>IFERROR(VLOOKUP(K222,'G6'!$A$2:$B$45,2,FALSE),"")</f>
        <v>Tee</v>
      </c>
      <c r="M222" s="25" t="s">
        <v>530</v>
      </c>
      <c r="N222" s="8" t="str">
        <f>IFERROR(VLOOKUP(M222,SUPPLIERS!$A$2:$B$45,2,FALSE),"")</f>
        <v>Polycrome</v>
      </c>
      <c r="O222" s="19" t="s">
        <v>42</v>
      </c>
      <c r="P222" s="13" t="str">
        <f>IFERROR(VLOOKUP(O222,UOM_GROUP!$A$2:$B$45,2,FALSE),"")</f>
        <v>Default</v>
      </c>
      <c r="Q222" s="11" t="str">
        <f t="array" ref="Q222">TEXTJOIN(",",TRUE,IF(UOM_MAPPING!A$2:A$16=O222,UOM_MAPPING!B$2:B$100,""))</f>
        <v>000</v>
      </c>
      <c r="R222" s="11" t="str">
        <f>IFERROR(__xludf.DUMMYFUNCTION("ArrayFormula(JOIN("", "", IFERROR(VLOOKUP(BASE(SPLIT(Q222,"",""),10,3),UOM!$A$2:$B$46,2,FALSE),"""")))"),"NUMBER")</f>
        <v>NUMBER</v>
      </c>
      <c r="S222" s="11" t="s">
        <v>708</v>
      </c>
      <c r="T222" s="11" t="s">
        <v>709</v>
      </c>
      <c r="U222" s="8" t="str">
        <f t="shared" si="1"/>
        <v>Electrical  Conduits Fitting 3/4 "  Polycrome Tee</v>
      </c>
      <c r="V222" s="8" t="str">
        <f t="shared" si="2"/>
        <v>Electrical  &gt; Conduits &gt; Fitting &gt; 3/4 "  &gt; Polycrome &gt; Tee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ht="12.75" customHeight="1">
      <c r="A223" s="22" t="s">
        <v>370</v>
      </c>
      <c r="B223" s="17" t="str">
        <f>IFERROR(VLOOKUP(A223,'G1'!$A$2:$B$45,2,FALSE),"")</f>
        <v>Electrical </v>
      </c>
      <c r="C223" s="28" t="s">
        <v>677</v>
      </c>
      <c r="D223" s="8" t="str">
        <f>IFERROR(VLOOKUP(C223,'G2'!$A$2:$B$45,2,FALSE),"")</f>
        <v>Conduits</v>
      </c>
      <c r="E223" s="23" t="s">
        <v>696</v>
      </c>
      <c r="F223" s="8" t="str">
        <f>IFERROR(VLOOKUP(E223,'G3'!$A$2:$B$95,2,FALSE),"")</f>
        <v>Fitting</v>
      </c>
      <c r="G223" s="23" t="s">
        <v>682</v>
      </c>
      <c r="H223" s="8" t="str">
        <f>IFERROR(VLOOKUP(G223,'G4'!$A$2:$B$95,2,FALSE),"")</f>
        <v>3/4 " </v>
      </c>
      <c r="I223" s="22" t="s">
        <v>529</v>
      </c>
      <c r="J223" s="8" t="str">
        <f>IFERROR(VLOOKUP(I223,'G5'!$A$2:$B$45,2,FALSE),"")</f>
        <v>Polycrome</v>
      </c>
      <c r="K223" s="23" t="s">
        <v>703</v>
      </c>
      <c r="L223" s="11" t="str">
        <f>IFERROR(VLOOKUP(K223,'G6'!$A$2:$B$45,2,FALSE),"")</f>
        <v>Bend</v>
      </c>
      <c r="M223" s="25" t="s">
        <v>530</v>
      </c>
      <c r="N223" s="8" t="str">
        <f>IFERROR(VLOOKUP(M223,SUPPLIERS!$A$2:$B$45,2,FALSE),"")</f>
        <v>Polycrome</v>
      </c>
      <c r="O223" s="19" t="s">
        <v>42</v>
      </c>
      <c r="P223" s="13" t="str">
        <f>IFERROR(VLOOKUP(O223,UOM_GROUP!$A$2:$B$45,2,FALSE),"")</f>
        <v>Default</v>
      </c>
      <c r="Q223" s="11" t="str">
        <f t="array" ref="Q223">TEXTJOIN(",",TRUE,IF(UOM_MAPPING!A$2:A$16=O223,UOM_MAPPING!B$2:B$100,""))</f>
        <v>000</v>
      </c>
      <c r="R223" s="11" t="str">
        <f>IFERROR(__xludf.DUMMYFUNCTION("ArrayFormula(JOIN("", "", IFERROR(VLOOKUP(BASE(SPLIT(Q223,"",""),10,3),UOM!$A$2:$B$46,2,FALSE),"""")))"),"NUMBER")</f>
        <v>NUMBER</v>
      </c>
      <c r="S223" s="11" t="s">
        <v>710</v>
      </c>
      <c r="T223" s="11" t="s">
        <v>711</v>
      </c>
      <c r="U223" s="8" t="str">
        <f t="shared" si="1"/>
        <v>Electrical  Conduits Fitting 3/4 "  Polycrome Bend</v>
      </c>
      <c r="V223" s="8" t="str">
        <f t="shared" si="2"/>
        <v>Electrical  &gt; Conduits &gt; Fitting &gt; 3/4 "  &gt; Polycrome &gt; Bend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ht="12.75" customHeight="1">
      <c r="A224" s="22" t="s">
        <v>370</v>
      </c>
      <c r="B224" s="17" t="str">
        <f>IFERROR(VLOOKUP(A224,'G1'!$A$2:$B$45,2,FALSE),"")</f>
        <v>Electrical </v>
      </c>
      <c r="C224" s="28" t="s">
        <v>677</v>
      </c>
      <c r="D224" s="8" t="str">
        <f>IFERROR(VLOOKUP(C224,'G2'!$A$2:$B$45,2,FALSE),"")</f>
        <v>Conduits</v>
      </c>
      <c r="E224" s="23" t="s">
        <v>696</v>
      </c>
      <c r="F224" s="8" t="str">
        <f>IFERROR(VLOOKUP(E224,'G3'!$A$2:$B$95,2,FALSE),"")</f>
        <v>Fitting</v>
      </c>
      <c r="G224" s="23" t="s">
        <v>685</v>
      </c>
      <c r="H224" s="8" t="str">
        <f>IFERROR(VLOOKUP(G224,'G4'!$A$2:$B$95,2,FALSE),"")</f>
        <v>1" </v>
      </c>
      <c r="I224" s="22" t="s">
        <v>529</v>
      </c>
      <c r="J224" s="8" t="str">
        <f>IFERROR(VLOOKUP(I224,'G5'!$A$2:$B$45,2,FALSE),"")</f>
        <v>Polycrome</v>
      </c>
      <c r="K224" s="23" t="s">
        <v>697</v>
      </c>
      <c r="L224" s="11" t="str">
        <f>IFERROR(VLOOKUP(K224,'G6'!$A$2:$B$45,2,FALSE),"")</f>
        <v>Socket</v>
      </c>
      <c r="M224" s="25" t="s">
        <v>530</v>
      </c>
      <c r="N224" s="8" t="str">
        <f>IFERROR(VLOOKUP(M224,SUPPLIERS!$A$2:$B$45,2,FALSE),"")</f>
        <v>Polycrome</v>
      </c>
      <c r="O224" s="19" t="s">
        <v>42</v>
      </c>
      <c r="P224" s="13" t="str">
        <f>IFERROR(VLOOKUP(O224,UOM_GROUP!$A$2:$B$45,2,FALSE),"")</f>
        <v>Default</v>
      </c>
      <c r="Q224" s="11" t="str">
        <f t="array" ref="Q224">TEXTJOIN(",",TRUE,IF(UOM_MAPPING!A$2:A$16=O224,UOM_MAPPING!B$2:B$100,""))</f>
        <v>000</v>
      </c>
      <c r="R224" s="11" t="str">
        <f>IFERROR(__xludf.DUMMYFUNCTION("ArrayFormula(JOIN("", "", IFERROR(VLOOKUP(BASE(SPLIT(Q224,"",""),10,3),UOM!$A$2:$B$46,2,FALSE),"""")))"),"NUMBER")</f>
        <v>NUMBER</v>
      </c>
      <c r="S224" s="11" t="s">
        <v>712</v>
      </c>
      <c r="T224" s="11" t="s">
        <v>713</v>
      </c>
      <c r="U224" s="8" t="str">
        <f t="shared" si="1"/>
        <v>Electrical  Conduits Fitting 1"  Polycrome Socket</v>
      </c>
      <c r="V224" s="8" t="str">
        <f t="shared" si="2"/>
        <v>Electrical  &gt; Conduits &gt; Fitting &gt; 1"  &gt; Polycrome &gt; Socket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ht="12.75" customHeight="1">
      <c r="A225" s="22" t="s">
        <v>370</v>
      </c>
      <c r="B225" s="17" t="str">
        <f>IFERROR(VLOOKUP(A225,'G1'!$A$2:$B$45,2,FALSE),"")</f>
        <v>Electrical </v>
      </c>
      <c r="C225" s="28" t="s">
        <v>677</v>
      </c>
      <c r="D225" s="8" t="str">
        <f>IFERROR(VLOOKUP(C225,'G2'!$A$2:$B$45,2,FALSE),"")</f>
        <v>Conduits</v>
      </c>
      <c r="E225" s="23" t="s">
        <v>696</v>
      </c>
      <c r="F225" s="8" t="str">
        <f>IFERROR(VLOOKUP(E225,'G3'!$A$2:$B$95,2,FALSE),"")</f>
        <v>Fitting</v>
      </c>
      <c r="G225" s="23" t="s">
        <v>685</v>
      </c>
      <c r="H225" s="8" t="str">
        <f>IFERROR(VLOOKUP(G225,'G4'!$A$2:$B$95,2,FALSE),"")</f>
        <v>1" </v>
      </c>
      <c r="I225" s="22" t="s">
        <v>529</v>
      </c>
      <c r="J225" s="8" t="str">
        <f>IFERROR(VLOOKUP(I225,'G5'!$A$2:$B$45,2,FALSE),"")</f>
        <v>Polycrome</v>
      </c>
      <c r="K225" s="23" t="s">
        <v>700</v>
      </c>
      <c r="L225" s="11" t="str">
        <f>IFERROR(VLOOKUP(K225,'G6'!$A$2:$B$45,2,FALSE),"")</f>
        <v>Tee</v>
      </c>
      <c r="M225" s="25" t="s">
        <v>530</v>
      </c>
      <c r="N225" s="8" t="str">
        <f>IFERROR(VLOOKUP(M225,SUPPLIERS!$A$2:$B$45,2,FALSE),"")</f>
        <v>Polycrome</v>
      </c>
      <c r="O225" s="19" t="s">
        <v>42</v>
      </c>
      <c r="P225" s="13" t="str">
        <f>IFERROR(VLOOKUP(O225,UOM_GROUP!$A$2:$B$45,2,FALSE),"")</f>
        <v>Default</v>
      </c>
      <c r="Q225" s="11" t="str">
        <f t="array" ref="Q225">TEXTJOIN(",",TRUE,IF(UOM_MAPPING!A$2:A$16=O225,UOM_MAPPING!B$2:B$100,""))</f>
        <v>000</v>
      </c>
      <c r="R225" s="11" t="str">
        <f>IFERROR(__xludf.DUMMYFUNCTION("ArrayFormula(JOIN("", "", IFERROR(VLOOKUP(BASE(SPLIT(Q225,"",""),10,3),UOM!$A$2:$B$46,2,FALSE),"""")))"),"NUMBER")</f>
        <v>NUMBER</v>
      </c>
      <c r="S225" s="11" t="s">
        <v>714</v>
      </c>
      <c r="T225" s="11" t="s">
        <v>715</v>
      </c>
      <c r="U225" s="8" t="str">
        <f t="shared" si="1"/>
        <v>Electrical  Conduits Fitting 1"  Polycrome Tee</v>
      </c>
      <c r="V225" s="8" t="str">
        <f t="shared" si="2"/>
        <v>Electrical  &gt; Conduits &gt; Fitting &gt; 1"  &gt; Polycrome &gt; Tee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ht="12.75" customHeight="1">
      <c r="A226" s="22" t="s">
        <v>370</v>
      </c>
      <c r="B226" s="17" t="str">
        <f>IFERROR(VLOOKUP(A226,'G1'!$A$2:$B$45,2,FALSE),"")</f>
        <v>Electrical </v>
      </c>
      <c r="C226" s="28" t="s">
        <v>677</v>
      </c>
      <c r="D226" s="8" t="str">
        <f>IFERROR(VLOOKUP(C226,'G2'!$A$2:$B$45,2,FALSE),"")</f>
        <v>Conduits</v>
      </c>
      <c r="E226" s="23" t="s">
        <v>696</v>
      </c>
      <c r="F226" s="8" t="str">
        <f>IFERROR(VLOOKUP(E226,'G3'!$A$2:$B$95,2,FALSE),"")</f>
        <v>Fitting</v>
      </c>
      <c r="G226" s="23" t="s">
        <v>685</v>
      </c>
      <c r="H226" s="8" t="str">
        <f>IFERROR(VLOOKUP(G226,'G4'!$A$2:$B$95,2,FALSE),"")</f>
        <v>1" </v>
      </c>
      <c r="I226" s="22" t="s">
        <v>529</v>
      </c>
      <c r="J226" s="8" t="str">
        <f>IFERROR(VLOOKUP(I226,'G5'!$A$2:$B$45,2,FALSE),"")</f>
        <v>Polycrome</v>
      </c>
      <c r="K226" s="23" t="s">
        <v>703</v>
      </c>
      <c r="L226" s="11" t="str">
        <f>IFERROR(VLOOKUP(K226,'G6'!$A$2:$B$45,2,FALSE),"")</f>
        <v>Bend</v>
      </c>
      <c r="M226" s="25" t="s">
        <v>530</v>
      </c>
      <c r="N226" s="8" t="str">
        <f>IFERROR(VLOOKUP(M226,SUPPLIERS!$A$2:$B$45,2,FALSE),"")</f>
        <v>Polycrome</v>
      </c>
      <c r="O226" s="19" t="s">
        <v>42</v>
      </c>
      <c r="P226" s="13" t="str">
        <f>IFERROR(VLOOKUP(O226,UOM_GROUP!$A$2:$B$45,2,FALSE),"")</f>
        <v>Default</v>
      </c>
      <c r="Q226" s="11" t="str">
        <f t="array" ref="Q226">TEXTJOIN(",",TRUE,IF(UOM_MAPPING!A$2:A$16=O226,UOM_MAPPING!B$2:B$100,""))</f>
        <v>000</v>
      </c>
      <c r="R226" s="11" t="str">
        <f>IFERROR(__xludf.DUMMYFUNCTION("ArrayFormula(JOIN("", "", IFERROR(VLOOKUP(BASE(SPLIT(Q226,"",""),10,3),UOM!$A$2:$B$46,2,FALSE),"""")))"),"NUMBER")</f>
        <v>NUMBER</v>
      </c>
      <c r="S226" s="11" t="s">
        <v>716</v>
      </c>
      <c r="T226" s="11" t="s">
        <v>717</v>
      </c>
      <c r="U226" s="8" t="str">
        <f t="shared" si="1"/>
        <v>Electrical  Conduits Fitting 1"  Polycrome Bend</v>
      </c>
      <c r="V226" s="8" t="str">
        <f t="shared" si="2"/>
        <v>Electrical  &gt; Conduits &gt; Fitting &gt; 1"  &gt; Polycrome &gt; Bend</v>
      </c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ht="12.75" customHeight="1">
      <c r="A227" s="22" t="s">
        <v>370</v>
      </c>
      <c r="B227" s="17" t="str">
        <f>IFERROR(VLOOKUP(A227,'G1'!$A$2:$B$45,2,FALSE),"")</f>
        <v>Electrical </v>
      </c>
      <c r="C227" s="28" t="s">
        <v>677</v>
      </c>
      <c r="D227" s="8" t="str">
        <f>IFERROR(VLOOKUP(C227,'G2'!$A$2:$B$45,2,FALSE),"")</f>
        <v>Conduits</v>
      </c>
      <c r="E227" s="23" t="s">
        <v>696</v>
      </c>
      <c r="F227" s="8" t="str">
        <f>IFERROR(VLOOKUP(E227,'G3'!$A$2:$B$95,2,FALSE),"")</f>
        <v>Fitting</v>
      </c>
      <c r="G227" s="23" t="s">
        <v>679</v>
      </c>
      <c r="H227" s="8" t="str">
        <f>IFERROR(VLOOKUP(G227,'G4'!$A$2:$B$95,2,FALSE),"")</f>
        <v>1/2 "</v>
      </c>
      <c r="I227" s="22" t="s">
        <v>688</v>
      </c>
      <c r="J227" s="8" t="str">
        <f>IFERROR(VLOOKUP(I227,'G5'!$A$2:$B$45,2,FALSE),"")</f>
        <v>Samson</v>
      </c>
      <c r="K227" s="23" t="s">
        <v>697</v>
      </c>
      <c r="L227" s="11" t="str">
        <f>IFERROR(VLOOKUP(K227,'G6'!$A$2:$B$45,2,FALSE),"")</f>
        <v>Socket</v>
      </c>
      <c r="M227" s="25" t="s">
        <v>689</v>
      </c>
      <c r="N227" s="8" t="str">
        <f>IFERROR(VLOOKUP(M227,SUPPLIERS!$A$2:$B$45,2,FALSE),"")</f>
        <v>Seuwandi </v>
      </c>
      <c r="O227" s="19" t="s">
        <v>42</v>
      </c>
      <c r="P227" s="13" t="str">
        <f>IFERROR(VLOOKUP(O227,UOM_GROUP!$A$2:$B$45,2,FALSE),"")</f>
        <v>Default</v>
      </c>
      <c r="Q227" s="11" t="str">
        <f t="array" ref="Q227">TEXTJOIN(",",TRUE,IF(UOM_MAPPING!A$2:A$16=O227,UOM_MAPPING!B$2:B$100,""))</f>
        <v>000</v>
      </c>
      <c r="R227" s="11" t="str">
        <f>IFERROR(__xludf.DUMMYFUNCTION("ArrayFormula(JOIN("", "", IFERROR(VLOOKUP(BASE(SPLIT(Q227,"",""),10,3),UOM!$A$2:$B$46,2,FALSE),"""")))"),"NUMBER")</f>
        <v>NUMBER</v>
      </c>
      <c r="S227" s="11" t="s">
        <v>718</v>
      </c>
      <c r="T227" s="11" t="s">
        <v>719</v>
      </c>
      <c r="U227" s="8" t="str">
        <f t="shared" si="1"/>
        <v>Electrical  Conduits Fitting 1/2 " Samson Socket</v>
      </c>
      <c r="V227" s="8" t="str">
        <f t="shared" si="2"/>
        <v>Electrical  &gt; Conduits &gt; Fitting &gt; 1/2 " &gt; Samson &gt; Socket</v>
      </c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ht="12.75" customHeight="1">
      <c r="A228" s="22" t="s">
        <v>370</v>
      </c>
      <c r="B228" s="17" t="str">
        <f>IFERROR(VLOOKUP(A228,'G1'!$A$2:$B$45,2,FALSE),"")</f>
        <v>Electrical </v>
      </c>
      <c r="C228" s="28" t="s">
        <v>677</v>
      </c>
      <c r="D228" s="8" t="str">
        <f>IFERROR(VLOOKUP(C228,'G2'!$A$2:$B$45,2,FALSE),"")</f>
        <v>Conduits</v>
      </c>
      <c r="E228" s="23" t="s">
        <v>696</v>
      </c>
      <c r="F228" s="8" t="str">
        <f>IFERROR(VLOOKUP(E228,'G3'!$A$2:$B$95,2,FALSE),"")</f>
        <v>Fitting</v>
      </c>
      <c r="G228" s="23" t="s">
        <v>679</v>
      </c>
      <c r="H228" s="8" t="str">
        <f>IFERROR(VLOOKUP(G228,'G4'!$A$2:$B$95,2,FALSE),"")</f>
        <v>1/2 "</v>
      </c>
      <c r="I228" s="22" t="s">
        <v>688</v>
      </c>
      <c r="J228" s="8" t="str">
        <f>IFERROR(VLOOKUP(I228,'G5'!$A$2:$B$45,2,FALSE),"")</f>
        <v>Samson</v>
      </c>
      <c r="K228" s="23" t="s">
        <v>700</v>
      </c>
      <c r="L228" s="11" t="str">
        <f>IFERROR(VLOOKUP(K228,'G6'!$A$2:$B$45,2,FALSE),"")</f>
        <v>Tee</v>
      </c>
      <c r="M228" s="25" t="s">
        <v>689</v>
      </c>
      <c r="N228" s="8" t="str">
        <f>IFERROR(VLOOKUP(M228,SUPPLIERS!$A$2:$B$45,2,FALSE),"")</f>
        <v>Seuwandi </v>
      </c>
      <c r="O228" s="19" t="s">
        <v>42</v>
      </c>
      <c r="P228" s="13" t="str">
        <f>IFERROR(VLOOKUP(O228,UOM_GROUP!$A$2:$B$45,2,FALSE),"")</f>
        <v>Default</v>
      </c>
      <c r="Q228" s="11" t="str">
        <f t="array" ref="Q228">TEXTJOIN(",",TRUE,IF(UOM_MAPPING!A$2:A$16=O228,UOM_MAPPING!B$2:B$100,""))</f>
        <v>000</v>
      </c>
      <c r="R228" s="11" t="str">
        <f>IFERROR(__xludf.DUMMYFUNCTION("ArrayFormula(JOIN("", "", IFERROR(VLOOKUP(BASE(SPLIT(Q228,"",""),10,3),UOM!$A$2:$B$46,2,FALSE),"""")))"),"NUMBER")</f>
        <v>NUMBER</v>
      </c>
      <c r="S228" s="11" t="s">
        <v>720</v>
      </c>
      <c r="T228" s="11" t="s">
        <v>721</v>
      </c>
      <c r="U228" s="8" t="str">
        <f t="shared" si="1"/>
        <v>Electrical  Conduits Fitting 1/2 " Samson Tee</v>
      </c>
      <c r="V228" s="8" t="str">
        <f t="shared" si="2"/>
        <v>Electrical  &gt; Conduits &gt; Fitting &gt; 1/2 " &gt; Samson &gt; Tee</v>
      </c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ht="12.75" customHeight="1">
      <c r="A229" s="22" t="s">
        <v>370</v>
      </c>
      <c r="B229" s="17" t="str">
        <f>IFERROR(VLOOKUP(A229,'G1'!$A$2:$B$45,2,FALSE),"")</f>
        <v>Electrical </v>
      </c>
      <c r="C229" s="28" t="s">
        <v>677</v>
      </c>
      <c r="D229" s="8" t="str">
        <f>IFERROR(VLOOKUP(C229,'G2'!$A$2:$B$45,2,FALSE),"")</f>
        <v>Conduits</v>
      </c>
      <c r="E229" s="23" t="s">
        <v>696</v>
      </c>
      <c r="F229" s="8" t="str">
        <f>IFERROR(VLOOKUP(E229,'G3'!$A$2:$B$95,2,FALSE),"")</f>
        <v>Fitting</v>
      </c>
      <c r="G229" s="23" t="s">
        <v>679</v>
      </c>
      <c r="H229" s="8" t="str">
        <f>IFERROR(VLOOKUP(G229,'G4'!$A$2:$B$95,2,FALSE),"")</f>
        <v>1/2 "</v>
      </c>
      <c r="I229" s="22" t="s">
        <v>688</v>
      </c>
      <c r="J229" s="8" t="str">
        <f>IFERROR(VLOOKUP(I229,'G5'!$A$2:$B$45,2,FALSE),"")</f>
        <v>Samson</v>
      </c>
      <c r="K229" s="23" t="s">
        <v>703</v>
      </c>
      <c r="L229" s="11" t="str">
        <f>IFERROR(VLOOKUP(K229,'G6'!$A$2:$B$45,2,FALSE),"")</f>
        <v>Bend</v>
      </c>
      <c r="M229" s="25" t="s">
        <v>689</v>
      </c>
      <c r="N229" s="8" t="str">
        <f>IFERROR(VLOOKUP(M229,SUPPLIERS!$A$2:$B$45,2,FALSE),"")</f>
        <v>Seuwandi </v>
      </c>
      <c r="O229" s="19" t="s">
        <v>42</v>
      </c>
      <c r="P229" s="13" t="str">
        <f>IFERROR(VLOOKUP(O229,UOM_GROUP!$A$2:$B$45,2,FALSE),"")</f>
        <v>Default</v>
      </c>
      <c r="Q229" s="11" t="str">
        <f t="array" ref="Q229">TEXTJOIN(",",TRUE,IF(UOM_MAPPING!A$2:A$16=O229,UOM_MAPPING!B$2:B$100,""))</f>
        <v>000</v>
      </c>
      <c r="R229" s="11" t="str">
        <f>IFERROR(__xludf.DUMMYFUNCTION("ArrayFormula(JOIN("", "", IFERROR(VLOOKUP(BASE(SPLIT(Q229,"",""),10,3),UOM!$A$2:$B$46,2,FALSE),"""")))"),"NUMBER")</f>
        <v>NUMBER</v>
      </c>
      <c r="S229" s="11" t="s">
        <v>722</v>
      </c>
      <c r="T229" s="11" t="s">
        <v>723</v>
      </c>
      <c r="U229" s="8" t="str">
        <f t="shared" si="1"/>
        <v>Electrical  Conduits Fitting 1/2 " Samson Bend</v>
      </c>
      <c r="V229" s="8" t="str">
        <f t="shared" si="2"/>
        <v>Electrical  &gt; Conduits &gt; Fitting &gt; 1/2 " &gt; Samson &gt; Bend</v>
      </c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ht="12.75" customHeight="1">
      <c r="A230" s="22" t="s">
        <v>370</v>
      </c>
      <c r="B230" s="17" t="str">
        <f>IFERROR(VLOOKUP(A230,'G1'!$A$2:$B$45,2,FALSE),"")</f>
        <v>Electrical </v>
      </c>
      <c r="C230" s="28" t="s">
        <v>677</v>
      </c>
      <c r="D230" s="8" t="str">
        <f>IFERROR(VLOOKUP(C230,'G2'!$A$2:$B$45,2,FALSE),"")</f>
        <v>Conduits</v>
      </c>
      <c r="E230" s="23" t="s">
        <v>696</v>
      </c>
      <c r="F230" s="8" t="str">
        <f>IFERROR(VLOOKUP(E230,'G3'!$A$2:$B$95,2,FALSE),"")</f>
        <v>Fitting</v>
      </c>
      <c r="G230" s="23" t="s">
        <v>682</v>
      </c>
      <c r="H230" s="8" t="str">
        <f>IFERROR(VLOOKUP(G230,'G4'!$A$2:$B$95,2,FALSE),"")</f>
        <v>3/4 " </v>
      </c>
      <c r="I230" s="22" t="s">
        <v>688</v>
      </c>
      <c r="J230" s="8" t="str">
        <f>IFERROR(VLOOKUP(I230,'G5'!$A$2:$B$45,2,FALSE),"")</f>
        <v>Samson</v>
      </c>
      <c r="K230" s="23" t="s">
        <v>697</v>
      </c>
      <c r="L230" s="11" t="str">
        <f>IFERROR(VLOOKUP(K230,'G6'!$A$2:$B$45,2,FALSE),"")</f>
        <v>Socket</v>
      </c>
      <c r="M230" s="25" t="s">
        <v>689</v>
      </c>
      <c r="N230" s="8" t="str">
        <f>IFERROR(VLOOKUP(M230,SUPPLIERS!$A$2:$B$45,2,FALSE),"")</f>
        <v>Seuwandi </v>
      </c>
      <c r="O230" s="19" t="s">
        <v>42</v>
      </c>
      <c r="P230" s="13" t="str">
        <f>IFERROR(VLOOKUP(O230,UOM_GROUP!$A$2:$B$45,2,FALSE),"")</f>
        <v>Default</v>
      </c>
      <c r="Q230" s="11" t="str">
        <f t="array" ref="Q230">TEXTJOIN(",",TRUE,IF(UOM_MAPPING!A$2:A$16=O230,UOM_MAPPING!B$2:B$100,""))</f>
        <v>000</v>
      </c>
      <c r="R230" s="11" t="str">
        <f>IFERROR(__xludf.DUMMYFUNCTION("ArrayFormula(JOIN("", "", IFERROR(VLOOKUP(BASE(SPLIT(Q230,"",""),10,3),UOM!$A$2:$B$46,2,FALSE),"""")))"),"NUMBER")</f>
        <v>NUMBER</v>
      </c>
      <c r="S230" s="11" t="s">
        <v>724</v>
      </c>
      <c r="T230" s="11" t="s">
        <v>725</v>
      </c>
      <c r="U230" s="8" t="str">
        <f t="shared" si="1"/>
        <v>Electrical  Conduits Fitting 3/4 "  Samson Socket</v>
      </c>
      <c r="V230" s="8" t="str">
        <f t="shared" si="2"/>
        <v>Electrical  &gt; Conduits &gt; Fitting &gt; 3/4 "  &gt; Samson &gt; Socket</v>
      </c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ht="12.75" customHeight="1">
      <c r="A231" s="22" t="s">
        <v>370</v>
      </c>
      <c r="B231" s="17" t="str">
        <f>IFERROR(VLOOKUP(A231,'G1'!$A$2:$B$45,2,FALSE),"")</f>
        <v>Electrical </v>
      </c>
      <c r="C231" s="28" t="s">
        <v>677</v>
      </c>
      <c r="D231" s="8" t="str">
        <f>IFERROR(VLOOKUP(C231,'G2'!$A$2:$B$45,2,FALSE),"")</f>
        <v>Conduits</v>
      </c>
      <c r="E231" s="23" t="s">
        <v>696</v>
      </c>
      <c r="F231" s="8" t="str">
        <f>IFERROR(VLOOKUP(E231,'G3'!$A$2:$B$95,2,FALSE),"")</f>
        <v>Fitting</v>
      </c>
      <c r="G231" s="23" t="s">
        <v>682</v>
      </c>
      <c r="H231" s="8" t="str">
        <f>IFERROR(VLOOKUP(G231,'G4'!$A$2:$B$95,2,FALSE),"")</f>
        <v>3/4 " </v>
      </c>
      <c r="I231" s="22" t="s">
        <v>688</v>
      </c>
      <c r="J231" s="8" t="str">
        <f>IFERROR(VLOOKUP(I231,'G5'!$A$2:$B$45,2,FALSE),"")</f>
        <v>Samson</v>
      </c>
      <c r="K231" s="23" t="s">
        <v>700</v>
      </c>
      <c r="L231" s="11" t="str">
        <f>IFERROR(VLOOKUP(K231,'G6'!$A$2:$B$45,2,FALSE),"")</f>
        <v>Tee</v>
      </c>
      <c r="M231" s="25" t="s">
        <v>689</v>
      </c>
      <c r="N231" s="8" t="str">
        <f>IFERROR(VLOOKUP(M231,SUPPLIERS!$A$2:$B$45,2,FALSE),"")</f>
        <v>Seuwandi </v>
      </c>
      <c r="O231" s="19" t="s">
        <v>42</v>
      </c>
      <c r="P231" s="13" t="str">
        <f>IFERROR(VLOOKUP(O231,UOM_GROUP!$A$2:$B$45,2,FALSE),"")</f>
        <v>Default</v>
      </c>
      <c r="Q231" s="11" t="str">
        <f t="array" ref="Q231">TEXTJOIN(",",TRUE,IF(UOM_MAPPING!A$2:A$16=O231,UOM_MAPPING!B$2:B$100,""))</f>
        <v>000</v>
      </c>
      <c r="R231" s="11" t="str">
        <f>IFERROR(__xludf.DUMMYFUNCTION("ArrayFormula(JOIN("", "", IFERROR(VLOOKUP(BASE(SPLIT(Q231,"",""),10,3),UOM!$A$2:$B$46,2,FALSE),"""")))"),"NUMBER")</f>
        <v>NUMBER</v>
      </c>
      <c r="S231" s="11" t="s">
        <v>726</v>
      </c>
      <c r="T231" s="11" t="s">
        <v>727</v>
      </c>
      <c r="U231" s="8" t="str">
        <f t="shared" si="1"/>
        <v>Electrical  Conduits Fitting 3/4 "  Samson Tee</v>
      </c>
      <c r="V231" s="8" t="str">
        <f t="shared" si="2"/>
        <v>Electrical  &gt; Conduits &gt; Fitting &gt; 3/4 "  &gt; Samson &gt; Tee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ht="12.75" customHeight="1">
      <c r="A232" s="22" t="s">
        <v>370</v>
      </c>
      <c r="B232" s="17" t="str">
        <f>IFERROR(VLOOKUP(A232,'G1'!$A$2:$B$45,2,FALSE),"")</f>
        <v>Electrical </v>
      </c>
      <c r="C232" s="28" t="s">
        <v>677</v>
      </c>
      <c r="D232" s="8" t="str">
        <f>IFERROR(VLOOKUP(C232,'G2'!$A$2:$B$45,2,FALSE),"")</f>
        <v>Conduits</v>
      </c>
      <c r="E232" s="23" t="s">
        <v>696</v>
      </c>
      <c r="F232" s="8" t="str">
        <f>IFERROR(VLOOKUP(E232,'G3'!$A$2:$B$95,2,FALSE),"")</f>
        <v>Fitting</v>
      </c>
      <c r="G232" s="23" t="s">
        <v>682</v>
      </c>
      <c r="H232" s="8" t="str">
        <f>IFERROR(VLOOKUP(G232,'G4'!$A$2:$B$95,2,FALSE),"")</f>
        <v>3/4 " </v>
      </c>
      <c r="I232" s="22" t="s">
        <v>688</v>
      </c>
      <c r="J232" s="8" t="str">
        <f>IFERROR(VLOOKUP(I232,'G5'!$A$2:$B$45,2,FALSE),"")</f>
        <v>Samson</v>
      </c>
      <c r="K232" s="23" t="s">
        <v>703</v>
      </c>
      <c r="L232" s="11" t="str">
        <f>IFERROR(VLOOKUP(K232,'G6'!$A$2:$B$45,2,FALSE),"")</f>
        <v>Bend</v>
      </c>
      <c r="M232" s="25" t="s">
        <v>689</v>
      </c>
      <c r="N232" s="8" t="str">
        <f>IFERROR(VLOOKUP(M232,SUPPLIERS!$A$2:$B$45,2,FALSE),"")</f>
        <v>Seuwandi </v>
      </c>
      <c r="O232" s="19" t="s">
        <v>42</v>
      </c>
      <c r="P232" s="13" t="str">
        <f>IFERROR(VLOOKUP(O232,UOM_GROUP!$A$2:$B$45,2,FALSE),"")</f>
        <v>Default</v>
      </c>
      <c r="Q232" s="11" t="str">
        <f t="array" ref="Q232">TEXTJOIN(",",TRUE,IF(UOM_MAPPING!A$2:A$16=O232,UOM_MAPPING!B$2:B$100,""))</f>
        <v>000</v>
      </c>
      <c r="R232" s="11" t="str">
        <f>IFERROR(__xludf.DUMMYFUNCTION("ArrayFormula(JOIN("", "", IFERROR(VLOOKUP(BASE(SPLIT(Q232,"",""),10,3),UOM!$A$2:$B$46,2,FALSE),"""")))"),"NUMBER")</f>
        <v>NUMBER</v>
      </c>
      <c r="S232" s="11" t="s">
        <v>728</v>
      </c>
      <c r="T232" s="20" t="s">
        <v>729</v>
      </c>
      <c r="U232" s="8" t="str">
        <f t="shared" si="1"/>
        <v>Electrical  Conduits Fitting 3/4 "  Samson Bend</v>
      </c>
      <c r="V232" s="8" t="str">
        <f t="shared" si="2"/>
        <v>Electrical  &gt; Conduits &gt; Fitting &gt; 3/4 "  &gt; Samson &gt; Bend</v>
      </c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ht="12.75" customHeight="1">
      <c r="A233" s="22" t="s">
        <v>370</v>
      </c>
      <c r="B233" s="17" t="str">
        <f>IFERROR(VLOOKUP(A233,'G1'!$A$2:$B$45,2,FALSE),"")</f>
        <v>Electrical </v>
      </c>
      <c r="C233" s="28" t="s">
        <v>677</v>
      </c>
      <c r="D233" s="8" t="str">
        <f>IFERROR(VLOOKUP(C233,'G2'!$A$2:$B$45,2,FALSE),"")</f>
        <v>Conduits</v>
      </c>
      <c r="E233" s="23" t="s">
        <v>696</v>
      </c>
      <c r="F233" s="8" t="str">
        <f>IFERROR(VLOOKUP(E233,'G3'!$A$2:$B$95,2,FALSE),"")</f>
        <v>Fitting</v>
      </c>
      <c r="G233" s="23" t="s">
        <v>685</v>
      </c>
      <c r="H233" s="8" t="str">
        <f>IFERROR(VLOOKUP(G233,'G4'!$A$2:$B$95,2,FALSE),"")</f>
        <v>1" </v>
      </c>
      <c r="I233" s="22" t="s">
        <v>688</v>
      </c>
      <c r="J233" s="8" t="str">
        <f>IFERROR(VLOOKUP(I233,'G5'!$A$2:$B$45,2,FALSE),"")</f>
        <v>Samson</v>
      </c>
      <c r="K233" s="23" t="s">
        <v>697</v>
      </c>
      <c r="L233" s="11" t="str">
        <f>IFERROR(VLOOKUP(K233,'G6'!$A$2:$B$45,2,FALSE),"")</f>
        <v>Socket</v>
      </c>
      <c r="M233" s="25" t="s">
        <v>689</v>
      </c>
      <c r="N233" s="8" t="str">
        <f>IFERROR(VLOOKUP(M233,SUPPLIERS!$A$2:$B$45,2,FALSE),"")</f>
        <v>Seuwandi </v>
      </c>
      <c r="O233" s="19" t="s">
        <v>42</v>
      </c>
      <c r="P233" s="13" t="str">
        <f>IFERROR(VLOOKUP(O233,UOM_GROUP!$A$2:$B$45,2,FALSE),"")</f>
        <v>Default</v>
      </c>
      <c r="Q233" s="11" t="str">
        <f t="array" ref="Q233">TEXTJOIN(",",TRUE,IF(UOM_MAPPING!A$2:A$16=O233,UOM_MAPPING!B$2:B$100,""))</f>
        <v>000</v>
      </c>
      <c r="R233" s="11" t="str">
        <f>IFERROR(__xludf.DUMMYFUNCTION("ArrayFormula(JOIN("", "", IFERROR(VLOOKUP(BASE(SPLIT(Q233,"",""),10,3),UOM!$A$2:$B$46,2,FALSE),"""")))"),"NUMBER")</f>
        <v>NUMBER</v>
      </c>
      <c r="S233" s="11" t="s">
        <v>730</v>
      </c>
      <c r="T233" s="11" t="s">
        <v>731</v>
      </c>
      <c r="U233" s="8" t="str">
        <f t="shared" si="1"/>
        <v>Electrical  Conduits Fitting 1"  Samson Socket</v>
      </c>
      <c r="V233" s="8" t="str">
        <f t="shared" si="2"/>
        <v>Electrical  &gt; Conduits &gt; Fitting &gt; 1"  &gt; Samson &gt; Socket</v>
      </c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ht="12.75" customHeight="1">
      <c r="A234" s="22" t="s">
        <v>370</v>
      </c>
      <c r="B234" s="17" t="str">
        <f>IFERROR(VLOOKUP(A234,'G1'!$A$2:$B$45,2,FALSE),"")</f>
        <v>Electrical </v>
      </c>
      <c r="C234" s="28" t="s">
        <v>677</v>
      </c>
      <c r="D234" s="8" t="str">
        <f>IFERROR(VLOOKUP(C234,'G2'!$A$2:$B$45,2,FALSE),"")</f>
        <v>Conduits</v>
      </c>
      <c r="E234" s="23" t="s">
        <v>696</v>
      </c>
      <c r="F234" s="8" t="str">
        <f>IFERROR(VLOOKUP(E234,'G3'!$A$2:$B$95,2,FALSE),"")</f>
        <v>Fitting</v>
      </c>
      <c r="G234" s="23" t="s">
        <v>685</v>
      </c>
      <c r="H234" s="8" t="str">
        <f>IFERROR(VLOOKUP(G234,'G4'!$A$2:$B$95,2,FALSE),"")</f>
        <v>1" </v>
      </c>
      <c r="I234" s="22" t="s">
        <v>688</v>
      </c>
      <c r="J234" s="8" t="str">
        <f>IFERROR(VLOOKUP(I234,'G5'!$A$2:$B$45,2,FALSE),"")</f>
        <v>Samson</v>
      </c>
      <c r="K234" s="23" t="s">
        <v>700</v>
      </c>
      <c r="L234" s="11" t="str">
        <f>IFERROR(VLOOKUP(K234,'G6'!$A$2:$B$45,2,FALSE),"")</f>
        <v>Tee</v>
      </c>
      <c r="M234" s="25" t="s">
        <v>689</v>
      </c>
      <c r="N234" s="8" t="str">
        <f>IFERROR(VLOOKUP(M234,SUPPLIERS!$A$2:$B$45,2,FALSE),"")</f>
        <v>Seuwandi </v>
      </c>
      <c r="O234" s="19" t="s">
        <v>42</v>
      </c>
      <c r="P234" s="13" t="str">
        <f>IFERROR(VLOOKUP(O234,UOM_GROUP!$A$2:$B$45,2,FALSE),"")</f>
        <v>Default</v>
      </c>
      <c r="Q234" s="11" t="str">
        <f t="array" ref="Q234">TEXTJOIN(",",TRUE,IF(UOM_MAPPING!A$2:A$16=O234,UOM_MAPPING!B$2:B$100,""))</f>
        <v>000</v>
      </c>
      <c r="R234" s="11" t="str">
        <f>IFERROR(__xludf.DUMMYFUNCTION("ArrayFormula(JOIN("", "", IFERROR(VLOOKUP(BASE(SPLIT(Q234,"",""),10,3),UOM!$A$2:$B$46,2,FALSE),"""")))"),"NUMBER")</f>
        <v>NUMBER</v>
      </c>
      <c r="S234" s="11" t="s">
        <v>732</v>
      </c>
      <c r="T234" s="11" t="s">
        <v>733</v>
      </c>
      <c r="U234" s="8" t="str">
        <f t="shared" si="1"/>
        <v>Electrical  Conduits Fitting 1"  Samson Tee</v>
      </c>
      <c r="V234" s="8" t="str">
        <f t="shared" si="2"/>
        <v>Electrical  &gt; Conduits &gt; Fitting &gt; 1"  &gt; Samson &gt; Tee</v>
      </c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ht="12.75" customHeight="1">
      <c r="A235" s="22" t="s">
        <v>370</v>
      </c>
      <c r="B235" s="17" t="str">
        <f>IFERROR(VLOOKUP(A235,'G1'!$A$2:$B$45,2,FALSE),"")</f>
        <v>Electrical </v>
      </c>
      <c r="C235" s="28" t="s">
        <v>677</v>
      </c>
      <c r="D235" s="8" t="str">
        <f>IFERROR(VLOOKUP(C235,'G2'!$A$2:$B$45,2,FALSE),"")</f>
        <v>Conduits</v>
      </c>
      <c r="E235" s="23" t="s">
        <v>696</v>
      </c>
      <c r="F235" s="8" t="str">
        <f>IFERROR(VLOOKUP(E235,'G3'!$A$2:$B$95,2,FALSE),"")</f>
        <v>Fitting</v>
      </c>
      <c r="G235" s="23" t="s">
        <v>685</v>
      </c>
      <c r="H235" s="8" t="str">
        <f>IFERROR(VLOOKUP(G235,'G4'!$A$2:$B$95,2,FALSE),"")</f>
        <v>1" </v>
      </c>
      <c r="I235" s="22" t="s">
        <v>688</v>
      </c>
      <c r="J235" s="8" t="str">
        <f>IFERROR(VLOOKUP(I235,'G5'!$A$2:$B$45,2,FALSE),"")</f>
        <v>Samson</v>
      </c>
      <c r="K235" s="23" t="s">
        <v>703</v>
      </c>
      <c r="L235" s="11" t="str">
        <f>IFERROR(VLOOKUP(K235,'G6'!$A$2:$B$45,2,FALSE),"")</f>
        <v>Bend</v>
      </c>
      <c r="M235" s="25" t="s">
        <v>689</v>
      </c>
      <c r="N235" s="8" t="str">
        <f>IFERROR(VLOOKUP(M235,SUPPLIERS!$A$2:$B$45,2,FALSE),"")</f>
        <v>Seuwandi </v>
      </c>
      <c r="O235" s="19" t="s">
        <v>42</v>
      </c>
      <c r="P235" s="13" t="str">
        <f>IFERROR(VLOOKUP(O235,UOM_GROUP!$A$2:$B$45,2,FALSE),"")</f>
        <v>Default</v>
      </c>
      <c r="Q235" s="11" t="str">
        <f t="array" ref="Q235">TEXTJOIN(",",TRUE,IF(UOM_MAPPING!A$2:A$16=O235,UOM_MAPPING!B$2:B$100,""))</f>
        <v>000</v>
      </c>
      <c r="R235" s="11" t="str">
        <f>IFERROR(__xludf.DUMMYFUNCTION("ArrayFormula(JOIN("", "", IFERROR(VLOOKUP(BASE(SPLIT(Q235,"",""),10,3),UOM!$A$2:$B$46,2,FALSE),"""")))"),"NUMBER")</f>
        <v>NUMBER</v>
      </c>
      <c r="S235" s="11" t="s">
        <v>734</v>
      </c>
      <c r="T235" s="11" t="s">
        <v>735</v>
      </c>
      <c r="U235" s="8" t="str">
        <f t="shared" si="1"/>
        <v>Electrical  Conduits Fitting 1"  Samson Bend</v>
      </c>
      <c r="V235" s="8" t="str">
        <f t="shared" si="2"/>
        <v>Electrical  &gt; Conduits &gt; Fitting &gt; 1"  &gt; Samson &gt; Bend</v>
      </c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ht="12.75" customHeight="1">
      <c r="A236" s="22" t="s">
        <v>370</v>
      </c>
      <c r="B236" s="17" t="str">
        <f>IFERROR(VLOOKUP(A236,'G1'!$A$2:$B$45,2,FALSE),"")</f>
        <v>Electrical </v>
      </c>
      <c r="C236" s="28" t="s">
        <v>677</v>
      </c>
      <c r="D236" s="8" t="str">
        <f>IFERROR(VLOOKUP(C236,'G2'!$A$2:$B$45,2,FALSE),"")</f>
        <v>Conduits</v>
      </c>
      <c r="E236" s="23" t="s">
        <v>696</v>
      </c>
      <c r="F236" s="8" t="str">
        <f>IFERROR(VLOOKUP(E236,'G3'!$A$2:$B$95,2,FALSE),"")</f>
        <v>Fitting</v>
      </c>
      <c r="G236" s="23" t="s">
        <v>679</v>
      </c>
      <c r="H236" s="8" t="str">
        <f>IFERROR(VLOOKUP(G236,'G4'!$A$2:$B$95,2,FALSE),"")</f>
        <v>1/2 "</v>
      </c>
      <c r="I236" s="22" t="s">
        <v>688</v>
      </c>
      <c r="J236" s="8" t="str">
        <f>IFERROR(VLOOKUP(I236,'G5'!$A$2:$B$45,2,FALSE),"")</f>
        <v>Samson</v>
      </c>
      <c r="K236" s="23" t="s">
        <v>736</v>
      </c>
      <c r="L236" s="11" t="str">
        <f>IFERROR(VLOOKUP(K236,'G6'!$A$2:$B$45,2,FALSE),"")</f>
        <v>Clip</v>
      </c>
      <c r="M236" s="25" t="s">
        <v>689</v>
      </c>
      <c r="N236" s="8" t="str">
        <f>IFERROR(VLOOKUP(M236,SUPPLIERS!$A$2:$B$45,2,FALSE),"")</f>
        <v>Seuwandi </v>
      </c>
      <c r="O236" s="19" t="s">
        <v>42</v>
      </c>
      <c r="P236" s="13" t="str">
        <f>IFERROR(VLOOKUP(O236,UOM_GROUP!$A$2:$B$45,2,FALSE),"")</f>
        <v>Default</v>
      </c>
      <c r="Q236" s="11" t="str">
        <f t="array" ref="Q236">TEXTJOIN(",",TRUE,IF(UOM_MAPPING!A$2:A$16=O236,UOM_MAPPING!B$2:B$100,""))</f>
        <v>000</v>
      </c>
      <c r="R236" s="11" t="str">
        <f>IFERROR(__xludf.DUMMYFUNCTION("ArrayFormula(JOIN("", "", IFERROR(VLOOKUP(BASE(SPLIT(Q236,"",""),10,3),UOM!$A$2:$B$46,2,FALSE),"""")))"),"NUMBER")</f>
        <v>NUMBER</v>
      </c>
      <c r="S236" s="11" t="s">
        <v>737</v>
      </c>
      <c r="T236" s="11" t="s">
        <v>738</v>
      </c>
      <c r="U236" s="8" t="str">
        <f t="shared" si="1"/>
        <v>Electrical  Conduits Fitting 1/2 " Samson Clip</v>
      </c>
      <c r="V236" s="8" t="str">
        <f t="shared" si="2"/>
        <v>Electrical  &gt; Conduits &gt; Fitting &gt; 1/2 " &gt; Samson &gt; Clip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ht="12.75" customHeight="1">
      <c r="A237" s="22" t="s">
        <v>370</v>
      </c>
      <c r="B237" s="17" t="str">
        <f>IFERROR(VLOOKUP(A237,'G1'!$A$2:$B$45,2,FALSE),"")</f>
        <v>Electrical </v>
      </c>
      <c r="C237" s="28" t="s">
        <v>677</v>
      </c>
      <c r="D237" s="8" t="str">
        <f>IFERROR(VLOOKUP(C237,'G2'!$A$2:$B$45,2,FALSE),"")</f>
        <v>Conduits</v>
      </c>
      <c r="E237" s="23" t="s">
        <v>696</v>
      </c>
      <c r="F237" s="8" t="str">
        <f>IFERROR(VLOOKUP(E237,'G3'!$A$2:$B$95,2,FALSE),"")</f>
        <v>Fitting</v>
      </c>
      <c r="G237" s="23" t="s">
        <v>682</v>
      </c>
      <c r="H237" s="8" t="str">
        <f>IFERROR(VLOOKUP(G237,'G4'!$A$2:$B$95,2,FALSE),"")</f>
        <v>3/4 " </v>
      </c>
      <c r="I237" s="22" t="s">
        <v>688</v>
      </c>
      <c r="J237" s="8" t="str">
        <f>IFERROR(VLOOKUP(I237,'G5'!$A$2:$B$45,2,FALSE),"")</f>
        <v>Samson</v>
      </c>
      <c r="K237" s="23" t="s">
        <v>736</v>
      </c>
      <c r="L237" s="11" t="str">
        <f>IFERROR(VLOOKUP(K237,'G6'!$A$2:$B$45,2,FALSE),"")</f>
        <v>Clip</v>
      </c>
      <c r="M237" s="25" t="s">
        <v>689</v>
      </c>
      <c r="N237" s="8" t="str">
        <f>IFERROR(VLOOKUP(M237,SUPPLIERS!$A$2:$B$45,2,FALSE),"")</f>
        <v>Seuwandi </v>
      </c>
      <c r="O237" s="19" t="s">
        <v>42</v>
      </c>
      <c r="P237" s="13" t="str">
        <f>IFERROR(VLOOKUP(O237,UOM_GROUP!$A$2:$B$45,2,FALSE),"")</f>
        <v>Default</v>
      </c>
      <c r="Q237" s="11" t="str">
        <f t="array" ref="Q237">TEXTJOIN(",",TRUE,IF(UOM_MAPPING!A$2:A$16=O237,UOM_MAPPING!B$2:B$100,""))</f>
        <v>000</v>
      </c>
      <c r="R237" s="11" t="str">
        <f>IFERROR(__xludf.DUMMYFUNCTION("ArrayFormula(JOIN("", "", IFERROR(VLOOKUP(BASE(SPLIT(Q237,"",""),10,3),UOM!$A$2:$B$46,2,FALSE),"""")))"),"NUMBER")</f>
        <v>NUMBER</v>
      </c>
      <c r="S237" s="11" t="s">
        <v>739</v>
      </c>
      <c r="T237" s="11" t="s">
        <v>740</v>
      </c>
      <c r="U237" s="8" t="str">
        <f t="shared" si="1"/>
        <v>Electrical  Conduits Fitting 3/4 "  Samson Clip</v>
      </c>
      <c r="V237" s="8" t="str">
        <f t="shared" si="2"/>
        <v>Electrical  &gt; Conduits &gt; Fitting &gt; 3/4 "  &gt; Samson &gt; Clip</v>
      </c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ht="12.75" customHeight="1">
      <c r="A238" s="22" t="s">
        <v>370</v>
      </c>
      <c r="B238" s="17" t="str">
        <f>IFERROR(VLOOKUP(A238,'G1'!$A$2:$B$45,2,FALSE),"")</f>
        <v>Electrical </v>
      </c>
      <c r="C238" s="28" t="s">
        <v>677</v>
      </c>
      <c r="D238" s="8" t="str">
        <f>IFERROR(VLOOKUP(C238,'G2'!$A$2:$B$45,2,FALSE),"")</f>
        <v>Conduits</v>
      </c>
      <c r="E238" s="23" t="s">
        <v>696</v>
      </c>
      <c r="F238" s="8" t="str">
        <f>IFERROR(VLOOKUP(E238,'G3'!$A$2:$B$95,2,FALSE),"")</f>
        <v>Fitting</v>
      </c>
      <c r="G238" s="23" t="s">
        <v>685</v>
      </c>
      <c r="H238" s="8" t="str">
        <f>IFERROR(VLOOKUP(G238,'G4'!$A$2:$B$95,2,FALSE),"")</f>
        <v>1" </v>
      </c>
      <c r="I238" s="22" t="s">
        <v>688</v>
      </c>
      <c r="J238" s="8" t="str">
        <f>IFERROR(VLOOKUP(I238,'G5'!$A$2:$B$45,2,FALSE),"")</f>
        <v>Samson</v>
      </c>
      <c r="K238" s="23" t="s">
        <v>736</v>
      </c>
      <c r="L238" s="11" t="str">
        <f>IFERROR(VLOOKUP(K238,'G6'!$A$2:$B$45,2,FALSE),"")</f>
        <v>Clip</v>
      </c>
      <c r="M238" s="25" t="s">
        <v>689</v>
      </c>
      <c r="N238" s="8" t="str">
        <f>IFERROR(VLOOKUP(M238,SUPPLIERS!$A$2:$B$45,2,FALSE),"")</f>
        <v>Seuwandi </v>
      </c>
      <c r="O238" s="19" t="s">
        <v>42</v>
      </c>
      <c r="P238" s="13" t="str">
        <f>IFERROR(VLOOKUP(O238,UOM_GROUP!$A$2:$B$45,2,FALSE),"")</f>
        <v>Default</v>
      </c>
      <c r="Q238" s="11" t="str">
        <f t="array" ref="Q238">TEXTJOIN(",",TRUE,IF(UOM_MAPPING!A$2:A$16=O238,UOM_MAPPING!B$2:B$100,""))</f>
        <v>000</v>
      </c>
      <c r="R238" s="11" t="str">
        <f>IFERROR(__xludf.DUMMYFUNCTION("ArrayFormula(JOIN("", "", IFERROR(VLOOKUP(BASE(SPLIT(Q238,"",""),10,3),UOM!$A$2:$B$46,2,FALSE),"""")))"),"NUMBER")</f>
        <v>NUMBER</v>
      </c>
      <c r="S238" s="11" t="s">
        <v>741</v>
      </c>
      <c r="T238" s="11" t="s">
        <v>742</v>
      </c>
      <c r="U238" s="8" t="str">
        <f t="shared" si="1"/>
        <v>Electrical  Conduits Fitting 1"  Samson Clip</v>
      </c>
      <c r="V238" s="8" t="str">
        <f t="shared" si="2"/>
        <v>Electrical  &gt; Conduits &gt; Fitting &gt; 1"  &gt; Samson &gt; Clip</v>
      </c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ht="12.75" customHeight="1">
      <c r="A239" s="22" t="s">
        <v>743</v>
      </c>
      <c r="B239" s="17" t="str">
        <f>IFERROR(VLOOKUP(A239,'G1'!$A$2:$B$45,2,FALSE),"")</f>
        <v>Tool</v>
      </c>
      <c r="C239" s="28" t="s">
        <v>744</v>
      </c>
      <c r="D239" s="8" t="str">
        <f>IFERROR(VLOOKUP(C239,'G2'!$A$2:$B$45,2,FALSE),"")</f>
        <v>Measuring Tool</v>
      </c>
      <c r="E239" s="23" t="s">
        <v>745</v>
      </c>
      <c r="F239" s="8" t="str">
        <f>IFERROR(VLOOKUP(E239,'G3'!$A$2:$B$95,2,FALSE),"")</f>
        <v>Laba</v>
      </c>
      <c r="G239" s="22" t="s">
        <v>40</v>
      </c>
      <c r="H239" s="8" t="str">
        <f>IFERROR(VLOOKUP(G239,'G4'!$A$2:$B$95,2,FALSE),"")</f>
        <v/>
      </c>
      <c r="I239" s="23" t="s">
        <v>26</v>
      </c>
      <c r="J239" s="8" t="str">
        <f>IFERROR(VLOOKUP(I239,'G5'!$A$2:$B$45,2,FALSE),"")</f>
        <v/>
      </c>
      <c r="K239" s="10" t="s">
        <v>27</v>
      </c>
      <c r="L239" s="11" t="str">
        <f>IFERROR(VLOOKUP(K239,'G6'!$A$2:$B$45,2,FALSE),"")</f>
        <v/>
      </c>
      <c r="M239" s="25" t="s">
        <v>746</v>
      </c>
      <c r="N239" s="8" t="str">
        <f>IFERROR(VLOOKUP(M239,SUPPLIERS!$A$2:$B$45,2,FALSE),"")</f>
        <v>Wemly</v>
      </c>
      <c r="O239" s="19" t="s">
        <v>42</v>
      </c>
      <c r="P239" s="13" t="str">
        <f>IFERROR(VLOOKUP(O239,UOM_GROUP!$A$2:$B$45,2,FALSE),"")</f>
        <v>Default</v>
      </c>
      <c r="Q239" s="11" t="str">
        <f t="array" ref="Q239">TEXTJOIN(",",TRUE,IF(UOM_MAPPING!A$2:A$16=O239,UOM_MAPPING!B$2:B$100,""))</f>
        <v>000</v>
      </c>
      <c r="R239" s="11" t="str">
        <f>IFERROR(__xludf.DUMMYFUNCTION("ArrayFormula(JOIN("", "", IFERROR(VLOOKUP(BASE(SPLIT(Q239,"",""),10,3),UOM!$A$2:$B$46,2,FALSE),"""")))"),"NUMBER")</f>
        <v>NUMBER</v>
      </c>
      <c r="S239" s="11" t="s">
        <v>747</v>
      </c>
      <c r="T239" s="11" t="s">
        <v>748</v>
      </c>
      <c r="U239" s="8" t="str">
        <f t="shared" si="1"/>
        <v>Tool Measuring Tool Laba   </v>
      </c>
      <c r="V239" s="8" t="str">
        <f t="shared" si="2"/>
        <v>Tool &gt; Measuring Tool &gt; Laba &gt; [ N/A ] &gt; [ N/A ] &gt; [ N/A ]</v>
      </c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ht="12.75" customHeight="1">
      <c r="A240" s="22" t="s">
        <v>743</v>
      </c>
      <c r="B240" s="17" t="str">
        <f>IFERROR(VLOOKUP(A240,'G1'!$A$2:$B$45,2,FALSE),"")</f>
        <v>Tool</v>
      </c>
      <c r="C240" s="28" t="s">
        <v>749</v>
      </c>
      <c r="D240" s="8" t="str">
        <f>IFERROR(VLOOKUP(C240,'G2'!$A$2:$B$145,2,FALSE),"")</f>
        <v>Hand Tool</v>
      </c>
      <c r="E240" s="23" t="s">
        <v>750</v>
      </c>
      <c r="F240" s="8" t="str">
        <f>IFERROR(VLOOKUP(E240,'G3'!$A$2:$B$95,2,FALSE),"")</f>
        <v>Try Square  12"</v>
      </c>
      <c r="G240" s="22" t="s">
        <v>40</v>
      </c>
      <c r="H240" s="8" t="str">
        <f>IFERROR(VLOOKUP(G240,'G4'!$A$2:$B$95,2,FALSE),"")</f>
        <v/>
      </c>
      <c r="I240" s="23" t="s">
        <v>26</v>
      </c>
      <c r="J240" s="8" t="str">
        <f>IFERROR(VLOOKUP(I240,'G5'!$A$2:$B$45,2,FALSE),"")</f>
        <v/>
      </c>
      <c r="K240" s="10" t="s">
        <v>27</v>
      </c>
      <c r="L240" s="11" t="str">
        <f>IFERROR(VLOOKUP(K240,'G6'!$A$2:$B$45,2,FALSE),"")</f>
        <v/>
      </c>
      <c r="M240" s="25" t="s">
        <v>746</v>
      </c>
      <c r="N240" s="8" t="str">
        <f>IFERROR(VLOOKUP(M240,SUPPLIERS!$A$2:$B$45,2,FALSE),"")</f>
        <v>Wemly</v>
      </c>
      <c r="O240" s="19" t="s">
        <v>42</v>
      </c>
      <c r="P240" s="13" t="str">
        <f>IFERROR(VLOOKUP(O240,UOM_GROUP!$A$2:$B$45,2,FALSE),"")</f>
        <v>Default</v>
      </c>
      <c r="Q240" s="11" t="str">
        <f t="array" ref="Q240">TEXTJOIN(",",TRUE,IF(UOM_MAPPING!A$2:A$16=O240,UOM_MAPPING!B$2:B$100,""))</f>
        <v>000</v>
      </c>
      <c r="R240" s="11" t="str">
        <f>IFERROR(__xludf.DUMMYFUNCTION("ArrayFormula(JOIN("", "", IFERROR(VLOOKUP(BASE(SPLIT(Q240,"",""),10,3),UOM!$A$2:$B$46,2,FALSE),"""")))"),"NUMBER")</f>
        <v>NUMBER</v>
      </c>
      <c r="S240" s="11" t="s">
        <v>751</v>
      </c>
      <c r="T240" s="11" t="s">
        <v>752</v>
      </c>
      <c r="U240" s="8" t="str">
        <f t="shared" si="1"/>
        <v>Tool Hand Tool Try Square  12"   </v>
      </c>
      <c r="V240" s="8" t="str">
        <f t="shared" si="2"/>
        <v>Tool &gt; Hand Tool &gt; Try Square  12" &gt; [ N/A ] &gt; [ N/A ] &gt; [ N/A ]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ht="12.75" customHeight="1">
      <c r="A241" s="22" t="s">
        <v>743</v>
      </c>
      <c r="B241" s="17" t="str">
        <f>IFERROR(VLOOKUP(A241,'G1'!$A$2:$B$45,2,FALSE),"")</f>
        <v>Tool</v>
      </c>
      <c r="C241" s="28" t="s">
        <v>749</v>
      </c>
      <c r="D241" s="8" t="str">
        <f>IFERROR(VLOOKUP(C241,'G2'!$A$2:$B$145,2,FALSE),"")</f>
        <v>Hand Tool</v>
      </c>
      <c r="E241" s="23" t="s">
        <v>753</v>
      </c>
      <c r="F241" s="8" t="str">
        <f>IFERROR(VLOOKUP(E241,'G3'!$A$2:$B$95,2,FALSE),"")</f>
        <v>Mason Trowel</v>
      </c>
      <c r="G241" s="23" t="s">
        <v>754</v>
      </c>
      <c r="H241" s="8" t="str">
        <f>IFERROR(VLOOKUP(G241,'G4'!$A$2:$B$95,2,FALSE),"")</f>
        <v>Rubber Grib</v>
      </c>
      <c r="I241" s="23" t="s">
        <v>26</v>
      </c>
      <c r="J241" s="8" t="str">
        <f>IFERROR(VLOOKUP(I241,'G5'!$A$2:$B$45,2,FALSE),"")</f>
        <v/>
      </c>
      <c r="K241" s="23" t="s">
        <v>755</v>
      </c>
      <c r="L241" s="11" t="str">
        <f>IFERROR(VLOOKUP(K241,'G6'!$A$2:$B$45,2,FALSE),"")</f>
        <v>6"</v>
      </c>
      <c r="M241" s="25" t="s">
        <v>746</v>
      </c>
      <c r="N241" s="8" t="str">
        <f>IFERROR(VLOOKUP(M241,SUPPLIERS!$A$2:$B$45,2,FALSE),"")</f>
        <v>Wemly</v>
      </c>
      <c r="O241" s="19" t="s">
        <v>42</v>
      </c>
      <c r="P241" s="13" t="str">
        <f>IFERROR(VLOOKUP(O241,UOM_GROUP!$A$2:$B$45,2,FALSE),"")</f>
        <v>Default</v>
      </c>
      <c r="Q241" s="11" t="str">
        <f t="array" ref="Q241">TEXTJOIN(",",TRUE,IF(UOM_MAPPING!A$2:A$16=O241,UOM_MAPPING!B$2:B$100,""))</f>
        <v>000</v>
      </c>
      <c r="R241" s="11" t="str">
        <f>IFERROR(__xludf.DUMMYFUNCTION("ArrayFormula(JOIN("", "", IFERROR(VLOOKUP(BASE(SPLIT(Q241,"",""),10,3),UOM!$A$2:$B$46,2,FALSE),"""")))"),"NUMBER")</f>
        <v>NUMBER</v>
      </c>
      <c r="S241" s="11" t="s">
        <v>756</v>
      </c>
      <c r="T241" s="11" t="s">
        <v>757</v>
      </c>
      <c r="U241" s="8" t="str">
        <f t="shared" si="1"/>
        <v>Tool Hand Tool Mason Trowel Rubber Grib  6"</v>
      </c>
      <c r="V241" s="8" t="str">
        <f t="shared" si="2"/>
        <v>Tool &gt; Hand Tool &gt; Mason Trowel &gt; Rubber Grib &gt; [ N/A ] &gt; 6"</v>
      </c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ht="12.75" customHeight="1">
      <c r="A242" s="22" t="s">
        <v>743</v>
      </c>
      <c r="B242" s="17" t="str">
        <f>IFERROR(VLOOKUP(A242,'G1'!$A$2:$B$45,2,FALSE),"")</f>
        <v>Tool</v>
      </c>
      <c r="C242" s="28" t="s">
        <v>749</v>
      </c>
      <c r="D242" s="8" t="str">
        <f>IFERROR(VLOOKUP(C242,'G2'!$A$2:$B$145,2,FALSE),"")</f>
        <v>Hand Tool</v>
      </c>
      <c r="E242" s="23" t="s">
        <v>753</v>
      </c>
      <c r="F242" s="8" t="str">
        <f>IFERROR(VLOOKUP(E242,'G3'!$A$2:$B$95,2,FALSE),"")</f>
        <v>Mason Trowel</v>
      </c>
      <c r="G242" s="23" t="s">
        <v>754</v>
      </c>
      <c r="H242" s="8" t="str">
        <f>IFERROR(VLOOKUP(G242,'G4'!$A$2:$B$95,2,FALSE),"")</f>
        <v>Rubber Grib</v>
      </c>
      <c r="I242" s="23" t="s">
        <v>26</v>
      </c>
      <c r="J242" s="8" t="str">
        <f>IFERROR(VLOOKUP(I242,'G5'!$A$2:$B$45,2,FALSE),"")</f>
        <v/>
      </c>
      <c r="K242" s="23" t="s">
        <v>758</v>
      </c>
      <c r="L242" s="11" t="str">
        <f>IFERROR(VLOOKUP(K242,'G6'!$A$2:$B$45,2,FALSE),"")</f>
        <v>7"</v>
      </c>
      <c r="M242" s="25" t="s">
        <v>746</v>
      </c>
      <c r="N242" s="8" t="str">
        <f>IFERROR(VLOOKUP(M242,SUPPLIERS!$A$2:$B$45,2,FALSE),"")</f>
        <v>Wemly</v>
      </c>
      <c r="O242" s="19" t="s">
        <v>42</v>
      </c>
      <c r="P242" s="13" t="str">
        <f>IFERROR(VLOOKUP(O242,UOM_GROUP!$A$2:$B$45,2,FALSE),"")</f>
        <v>Default</v>
      </c>
      <c r="Q242" s="11" t="str">
        <f t="array" ref="Q242">TEXTJOIN(",",TRUE,IF(UOM_MAPPING!A$2:A$16=O242,UOM_MAPPING!B$2:B$100,""))</f>
        <v>000</v>
      </c>
      <c r="R242" s="11" t="str">
        <f>IFERROR(__xludf.DUMMYFUNCTION("ArrayFormula(JOIN("", "", IFERROR(VLOOKUP(BASE(SPLIT(Q242,"",""),10,3),UOM!$A$2:$B$46,2,FALSE),"""")))"),"NUMBER")</f>
        <v>NUMBER</v>
      </c>
      <c r="S242" s="11" t="s">
        <v>759</v>
      </c>
      <c r="T242" s="11" t="s">
        <v>760</v>
      </c>
      <c r="U242" s="8" t="str">
        <f t="shared" si="1"/>
        <v>Tool Hand Tool Mason Trowel Rubber Grib  7"</v>
      </c>
      <c r="V242" s="8" t="str">
        <f t="shared" si="2"/>
        <v>Tool &gt; Hand Tool &gt; Mason Trowel &gt; Rubber Grib &gt; [ N/A ] &gt; 7"</v>
      </c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ht="12.75" customHeight="1">
      <c r="A243" s="22" t="s">
        <v>743</v>
      </c>
      <c r="B243" s="17" t="str">
        <f>IFERROR(VLOOKUP(A243,'G1'!$A$2:$B$45,2,FALSE),"")</f>
        <v>Tool</v>
      </c>
      <c r="C243" s="28" t="s">
        <v>749</v>
      </c>
      <c r="D243" s="8" t="str">
        <f>IFERROR(VLOOKUP(C243,'G2'!$A$2:$B$145,2,FALSE),"")</f>
        <v>Hand Tool</v>
      </c>
      <c r="E243" s="23" t="s">
        <v>753</v>
      </c>
      <c r="F243" s="8" t="str">
        <f>IFERROR(VLOOKUP(E243,'G3'!$A$2:$B$95,2,FALSE),"")</f>
        <v>Mason Trowel</v>
      </c>
      <c r="G243" s="23" t="s">
        <v>754</v>
      </c>
      <c r="H243" s="8" t="str">
        <f>IFERROR(VLOOKUP(G243,'G4'!$A$2:$B$95,2,FALSE),"")</f>
        <v>Rubber Grib</v>
      </c>
      <c r="I243" s="23" t="s">
        <v>26</v>
      </c>
      <c r="J243" s="8" t="str">
        <f>IFERROR(VLOOKUP(I243,'G5'!$A$2:$B$45,2,FALSE),"")</f>
        <v/>
      </c>
      <c r="K243" s="23" t="s">
        <v>761</v>
      </c>
      <c r="L243" s="11" t="str">
        <f>IFERROR(VLOOKUP(K243,'G6'!$A$2:$B$45,2,FALSE),"")</f>
        <v>8"</v>
      </c>
      <c r="M243" s="25" t="s">
        <v>746</v>
      </c>
      <c r="N243" s="8" t="str">
        <f>IFERROR(VLOOKUP(M243,SUPPLIERS!$A$2:$B$45,2,FALSE),"")</f>
        <v>Wemly</v>
      </c>
      <c r="O243" s="19" t="s">
        <v>42</v>
      </c>
      <c r="P243" s="13" t="str">
        <f>IFERROR(VLOOKUP(O243,UOM_GROUP!$A$2:$B$45,2,FALSE),"")</f>
        <v>Default</v>
      </c>
      <c r="Q243" s="11" t="str">
        <f t="array" ref="Q243">TEXTJOIN(",",TRUE,IF(UOM_MAPPING!A$2:A$16=O243,UOM_MAPPING!B$2:B$100,""))</f>
        <v>000</v>
      </c>
      <c r="R243" s="11" t="str">
        <f>IFERROR(__xludf.DUMMYFUNCTION("ArrayFormula(JOIN("", "", IFERROR(VLOOKUP(BASE(SPLIT(Q243,"",""),10,3),UOM!$A$2:$B$46,2,FALSE),"""")))"),"NUMBER")</f>
        <v>NUMBER</v>
      </c>
      <c r="S243" s="11" t="s">
        <v>762</v>
      </c>
      <c r="T243" s="11" t="s">
        <v>763</v>
      </c>
      <c r="U243" s="8" t="str">
        <f t="shared" si="1"/>
        <v>Tool Hand Tool Mason Trowel Rubber Grib  8"</v>
      </c>
      <c r="V243" s="8" t="str">
        <f t="shared" si="2"/>
        <v>Tool &gt; Hand Tool &gt; Mason Trowel &gt; Rubber Grib &gt; [ N/A ] &gt; 8"</v>
      </c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ht="12.75" customHeight="1">
      <c r="A244" s="22" t="s">
        <v>743</v>
      </c>
      <c r="B244" s="17" t="str">
        <f>IFERROR(VLOOKUP(A244,'G1'!$A$2:$B$45,2,FALSE),"")</f>
        <v>Tool</v>
      </c>
      <c r="C244" s="28" t="s">
        <v>749</v>
      </c>
      <c r="D244" s="8" t="str">
        <f>IFERROR(VLOOKUP(C244,'G2'!$A$2:$B$145,2,FALSE),"")</f>
        <v>Hand Tool</v>
      </c>
      <c r="E244" s="23" t="s">
        <v>753</v>
      </c>
      <c r="F244" s="8" t="str">
        <f>IFERROR(VLOOKUP(E244,'G3'!$A$2:$B$95,2,FALSE),"")</f>
        <v>Mason Trowel</v>
      </c>
      <c r="G244" s="23" t="s">
        <v>754</v>
      </c>
      <c r="H244" s="8" t="str">
        <f>IFERROR(VLOOKUP(G244,'G4'!$A$2:$B$95,2,FALSE),"")</f>
        <v>Rubber Grib</v>
      </c>
      <c r="I244" s="23" t="s">
        <v>26</v>
      </c>
      <c r="J244" s="8" t="str">
        <f>IFERROR(VLOOKUP(I244,'G5'!$A$2:$B$45,2,FALSE),"")</f>
        <v/>
      </c>
      <c r="K244" s="23" t="s">
        <v>764</v>
      </c>
      <c r="L244" s="11" t="str">
        <f>IFERROR(VLOOKUP(K244,'G6'!$A$2:$B$45,2,FALSE),"")</f>
        <v>9"</v>
      </c>
      <c r="M244" s="25" t="s">
        <v>746</v>
      </c>
      <c r="N244" s="8" t="str">
        <f>IFERROR(VLOOKUP(M244,SUPPLIERS!$A$2:$B$45,2,FALSE),"")</f>
        <v>Wemly</v>
      </c>
      <c r="O244" s="19" t="s">
        <v>42</v>
      </c>
      <c r="P244" s="13" t="str">
        <f>IFERROR(VLOOKUP(O244,UOM_GROUP!$A$2:$B$45,2,FALSE),"")</f>
        <v>Default</v>
      </c>
      <c r="Q244" s="11" t="str">
        <f t="array" ref="Q244">TEXTJOIN(",",TRUE,IF(UOM_MAPPING!A$2:A$16=O244,UOM_MAPPING!B$2:B$100,""))</f>
        <v>000</v>
      </c>
      <c r="R244" s="11" t="str">
        <f>IFERROR(__xludf.DUMMYFUNCTION("ArrayFormula(JOIN("", "", IFERROR(VLOOKUP(BASE(SPLIT(Q244,"",""),10,3),UOM!$A$2:$B$46,2,FALSE),"""")))"),"NUMBER")</f>
        <v>NUMBER</v>
      </c>
      <c r="S244" s="11" t="s">
        <v>765</v>
      </c>
      <c r="T244" s="11" t="s">
        <v>766</v>
      </c>
      <c r="U244" s="8" t="str">
        <f t="shared" si="1"/>
        <v>Tool Hand Tool Mason Trowel Rubber Grib  9"</v>
      </c>
      <c r="V244" s="8" t="str">
        <f t="shared" si="2"/>
        <v>Tool &gt; Hand Tool &gt; Mason Trowel &gt; Rubber Grib &gt; [ N/A ] &gt; 9"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ht="12.75" customHeight="1">
      <c r="A245" s="22" t="s">
        <v>743</v>
      </c>
      <c r="B245" s="17" t="str">
        <f>IFERROR(VLOOKUP(A245,'G1'!$A$2:$B$45,2,FALSE),"")</f>
        <v>Tool</v>
      </c>
      <c r="C245" s="28" t="s">
        <v>749</v>
      </c>
      <c r="D245" s="8" t="str">
        <f>IFERROR(VLOOKUP(C245,'G2'!$A$2:$B$145,2,FALSE),"")</f>
        <v>Hand Tool</v>
      </c>
      <c r="E245" s="23" t="s">
        <v>753</v>
      </c>
      <c r="F245" s="8" t="str">
        <f>IFERROR(VLOOKUP(E245,'G3'!$A$2:$B$95,2,FALSE),"")</f>
        <v>Mason Trowel</v>
      </c>
      <c r="G245" s="23" t="s">
        <v>767</v>
      </c>
      <c r="H245" s="8" t="str">
        <f>IFERROR(VLOOKUP(G245,'G4'!$A$2:$B$95,2,FALSE),"")</f>
        <v>Wood Grib</v>
      </c>
      <c r="I245" s="23" t="s">
        <v>26</v>
      </c>
      <c r="J245" s="8" t="str">
        <f>IFERROR(VLOOKUP(I245,'G5'!$A$2:$B$45,2,FALSE),"")</f>
        <v/>
      </c>
      <c r="K245" s="23" t="s">
        <v>755</v>
      </c>
      <c r="L245" s="11" t="str">
        <f>IFERROR(VLOOKUP(K245,'G6'!$A$2:$B$45,2,FALSE),"")</f>
        <v>6"</v>
      </c>
      <c r="M245" s="25" t="s">
        <v>746</v>
      </c>
      <c r="N245" s="8" t="str">
        <f>IFERROR(VLOOKUP(M245,SUPPLIERS!$A$2:$B$45,2,FALSE),"")</f>
        <v>Wemly</v>
      </c>
      <c r="O245" s="19" t="s">
        <v>42</v>
      </c>
      <c r="P245" s="13" t="str">
        <f>IFERROR(VLOOKUP(O245,UOM_GROUP!$A$2:$B$45,2,FALSE),"")</f>
        <v>Default</v>
      </c>
      <c r="Q245" s="11" t="str">
        <f t="array" ref="Q245">TEXTJOIN(",",TRUE,IF(UOM_MAPPING!A$2:A$16=O245,UOM_MAPPING!B$2:B$100,""))</f>
        <v>000</v>
      </c>
      <c r="R245" s="11" t="str">
        <f>IFERROR(__xludf.DUMMYFUNCTION("ArrayFormula(JOIN("", "", IFERROR(VLOOKUP(BASE(SPLIT(Q245,"",""),10,3),UOM!$A$2:$B$46,2,FALSE),"""")))"),"NUMBER")</f>
        <v>NUMBER</v>
      </c>
      <c r="S245" s="11" t="s">
        <v>768</v>
      </c>
      <c r="T245" s="11" t="s">
        <v>769</v>
      </c>
      <c r="U245" s="8" t="str">
        <f t="shared" si="1"/>
        <v>Tool Hand Tool Mason Trowel Wood Grib  6"</v>
      </c>
      <c r="V245" s="8" t="str">
        <f t="shared" si="2"/>
        <v>Tool &gt; Hand Tool &gt; Mason Trowel &gt; Wood Grib &gt; [ N/A ] &gt; 6"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ht="12.75" customHeight="1">
      <c r="A246" s="22" t="s">
        <v>743</v>
      </c>
      <c r="B246" s="17" t="str">
        <f>IFERROR(VLOOKUP(A246,'G1'!$A$2:$B$45,2,FALSE),"")</f>
        <v>Tool</v>
      </c>
      <c r="C246" s="28" t="s">
        <v>749</v>
      </c>
      <c r="D246" s="8" t="str">
        <f>IFERROR(VLOOKUP(C246,'G2'!$A$2:$B$145,2,FALSE),"")</f>
        <v>Hand Tool</v>
      </c>
      <c r="E246" s="23" t="s">
        <v>753</v>
      </c>
      <c r="F246" s="8" t="str">
        <f>IFERROR(VLOOKUP(E246,'G3'!$A$2:$B$95,2,FALSE),"")</f>
        <v>Mason Trowel</v>
      </c>
      <c r="G246" s="23" t="s">
        <v>767</v>
      </c>
      <c r="H246" s="8" t="str">
        <f>IFERROR(VLOOKUP(G246,'G4'!$A$2:$B$95,2,FALSE),"")</f>
        <v>Wood Grib</v>
      </c>
      <c r="I246" s="23" t="s">
        <v>26</v>
      </c>
      <c r="J246" s="8" t="str">
        <f>IFERROR(VLOOKUP(I246,'G5'!$A$2:$B$45,2,FALSE),"")</f>
        <v/>
      </c>
      <c r="K246" s="23" t="s">
        <v>758</v>
      </c>
      <c r="L246" s="11" t="str">
        <f>IFERROR(VLOOKUP(K246,'G6'!$A$2:$B$45,2,FALSE),"")</f>
        <v>7"</v>
      </c>
      <c r="M246" s="25" t="s">
        <v>746</v>
      </c>
      <c r="N246" s="8" t="str">
        <f>IFERROR(VLOOKUP(M246,SUPPLIERS!$A$2:$B$45,2,FALSE),"")</f>
        <v>Wemly</v>
      </c>
      <c r="O246" s="19" t="s">
        <v>42</v>
      </c>
      <c r="P246" s="13" t="str">
        <f>IFERROR(VLOOKUP(O246,UOM_GROUP!$A$2:$B$45,2,FALSE),"")</f>
        <v>Default</v>
      </c>
      <c r="Q246" s="11" t="str">
        <f t="array" ref="Q246">TEXTJOIN(",",TRUE,IF(UOM_MAPPING!A$2:A$16=O246,UOM_MAPPING!B$2:B$100,""))</f>
        <v>000</v>
      </c>
      <c r="R246" s="11" t="str">
        <f>IFERROR(__xludf.DUMMYFUNCTION("ArrayFormula(JOIN("", "", IFERROR(VLOOKUP(BASE(SPLIT(Q246,"",""),10,3),UOM!$A$2:$B$46,2,FALSE),"""")))"),"NUMBER")</f>
        <v>NUMBER</v>
      </c>
      <c r="S246" s="11" t="s">
        <v>770</v>
      </c>
      <c r="T246" s="11" t="s">
        <v>771</v>
      </c>
      <c r="U246" s="8" t="str">
        <f t="shared" si="1"/>
        <v>Tool Hand Tool Mason Trowel Wood Grib  7"</v>
      </c>
      <c r="V246" s="8" t="str">
        <f t="shared" si="2"/>
        <v>Tool &gt; Hand Tool &gt; Mason Trowel &gt; Wood Grib &gt; [ N/A ] &gt; 7"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ht="12.75" customHeight="1">
      <c r="A247" s="22" t="s">
        <v>743</v>
      </c>
      <c r="B247" s="17" t="str">
        <f>IFERROR(VLOOKUP(A247,'G1'!$A$2:$B$45,2,FALSE),"")</f>
        <v>Tool</v>
      </c>
      <c r="C247" s="28" t="s">
        <v>749</v>
      </c>
      <c r="D247" s="8" t="str">
        <f>IFERROR(VLOOKUP(C247,'G2'!$A$2:$B$145,2,FALSE),"")</f>
        <v>Hand Tool</v>
      </c>
      <c r="E247" s="23" t="s">
        <v>753</v>
      </c>
      <c r="F247" s="8" t="str">
        <f>IFERROR(VLOOKUP(E247,'G3'!$A$2:$B$95,2,FALSE),"")</f>
        <v>Mason Trowel</v>
      </c>
      <c r="G247" s="23" t="s">
        <v>767</v>
      </c>
      <c r="H247" s="8" t="str">
        <f>IFERROR(VLOOKUP(G247,'G4'!$A$2:$B$95,2,FALSE),"")</f>
        <v>Wood Grib</v>
      </c>
      <c r="I247" s="23" t="s">
        <v>26</v>
      </c>
      <c r="J247" s="8" t="str">
        <f>IFERROR(VLOOKUP(I247,'G5'!$A$2:$B$45,2,FALSE),"")</f>
        <v/>
      </c>
      <c r="K247" s="23" t="s">
        <v>761</v>
      </c>
      <c r="L247" s="11" t="str">
        <f>IFERROR(VLOOKUP(K247,'G6'!$A$2:$B$45,2,FALSE),"")</f>
        <v>8"</v>
      </c>
      <c r="M247" s="25" t="s">
        <v>746</v>
      </c>
      <c r="N247" s="8" t="str">
        <f>IFERROR(VLOOKUP(M247,SUPPLIERS!$A$2:$B$45,2,FALSE),"")</f>
        <v>Wemly</v>
      </c>
      <c r="O247" s="19" t="s">
        <v>42</v>
      </c>
      <c r="P247" s="13" t="str">
        <f>IFERROR(VLOOKUP(O247,UOM_GROUP!$A$2:$B$45,2,FALSE),"")</f>
        <v>Default</v>
      </c>
      <c r="Q247" s="11" t="str">
        <f t="array" ref="Q247">TEXTJOIN(",",TRUE,IF(UOM_MAPPING!A$2:A$16=O247,UOM_MAPPING!B$2:B$100,""))</f>
        <v>000</v>
      </c>
      <c r="R247" s="11" t="str">
        <f>IFERROR(__xludf.DUMMYFUNCTION("ArrayFormula(JOIN("", "", IFERROR(VLOOKUP(BASE(SPLIT(Q247,"",""),10,3),UOM!$A$2:$B$46,2,FALSE),"""")))"),"NUMBER")</f>
        <v>NUMBER</v>
      </c>
      <c r="S247" s="11" t="s">
        <v>772</v>
      </c>
      <c r="T247" s="11" t="s">
        <v>773</v>
      </c>
      <c r="U247" s="8" t="str">
        <f t="shared" si="1"/>
        <v>Tool Hand Tool Mason Trowel Wood Grib  8"</v>
      </c>
      <c r="V247" s="8" t="str">
        <f t="shared" si="2"/>
        <v>Tool &gt; Hand Tool &gt; Mason Trowel &gt; Wood Grib &gt; [ N/A ] &gt; 8"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ht="12.75" customHeight="1">
      <c r="A248" s="22" t="s">
        <v>743</v>
      </c>
      <c r="B248" s="17" t="str">
        <f>IFERROR(VLOOKUP(A248,'G1'!$A$2:$B$45,2,FALSE),"")</f>
        <v>Tool</v>
      </c>
      <c r="C248" s="28" t="s">
        <v>749</v>
      </c>
      <c r="D248" s="8" t="str">
        <f>IFERROR(VLOOKUP(C248,'G2'!$A$2:$B$145,2,FALSE),"")</f>
        <v>Hand Tool</v>
      </c>
      <c r="E248" s="23" t="s">
        <v>753</v>
      </c>
      <c r="F248" s="8" t="str">
        <f>IFERROR(VLOOKUP(E248,'G3'!$A$2:$B$95,2,FALSE),"")</f>
        <v>Mason Trowel</v>
      </c>
      <c r="G248" s="23" t="s">
        <v>767</v>
      </c>
      <c r="H248" s="8" t="str">
        <f>IFERROR(VLOOKUP(G248,'G4'!$A$2:$B$95,2,FALSE),"")</f>
        <v>Wood Grib</v>
      </c>
      <c r="I248" s="23" t="s">
        <v>26</v>
      </c>
      <c r="J248" s="8" t="str">
        <f>IFERROR(VLOOKUP(I248,'G5'!$A$2:$B$45,2,FALSE),"")</f>
        <v/>
      </c>
      <c r="K248" s="23" t="s">
        <v>764</v>
      </c>
      <c r="L248" s="11" t="str">
        <f>IFERROR(VLOOKUP(K248,'G6'!$A$2:$B$45,2,FALSE),"")</f>
        <v>9"</v>
      </c>
      <c r="M248" s="25" t="s">
        <v>746</v>
      </c>
      <c r="N248" s="8" t="str">
        <f>IFERROR(VLOOKUP(M248,SUPPLIERS!$A$2:$B$45,2,FALSE),"")</f>
        <v>Wemly</v>
      </c>
      <c r="O248" s="19" t="s">
        <v>42</v>
      </c>
      <c r="P248" s="13" t="str">
        <f>IFERROR(VLOOKUP(O248,UOM_GROUP!$A$2:$B$45,2,FALSE),"")</f>
        <v>Default</v>
      </c>
      <c r="Q248" s="11" t="str">
        <f t="array" ref="Q248">TEXTJOIN(",",TRUE,IF(UOM_MAPPING!A$2:A$16=O248,UOM_MAPPING!B$2:B$100,""))</f>
        <v>000</v>
      </c>
      <c r="R248" s="11" t="str">
        <f>IFERROR(__xludf.DUMMYFUNCTION("ArrayFormula(JOIN("", "", IFERROR(VLOOKUP(BASE(SPLIT(Q248,"",""),10,3),UOM!$A$2:$B$46,2,FALSE),"""")))"),"NUMBER")</f>
        <v>NUMBER</v>
      </c>
      <c r="S248" s="11" t="s">
        <v>774</v>
      </c>
      <c r="T248" s="11" t="s">
        <v>775</v>
      </c>
      <c r="U248" s="8" t="str">
        <f t="shared" si="1"/>
        <v>Tool Hand Tool Mason Trowel Wood Grib  9"</v>
      </c>
      <c r="V248" s="8" t="str">
        <f t="shared" si="2"/>
        <v>Tool &gt; Hand Tool &gt; Mason Trowel &gt; Wood Grib &gt; [ N/A ] &gt; 9"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ht="12.75" customHeight="1">
      <c r="A249" s="22" t="s">
        <v>743</v>
      </c>
      <c r="B249" s="17" t="str">
        <f>IFERROR(VLOOKUP(A249,'G1'!$A$2:$B$45,2,FALSE),"")</f>
        <v>Tool</v>
      </c>
      <c r="C249" s="28" t="s">
        <v>749</v>
      </c>
      <c r="D249" s="8" t="str">
        <f>IFERROR(VLOOKUP(C249,'G2'!$A$2:$B$145,2,FALSE),"")</f>
        <v>Hand Tool</v>
      </c>
      <c r="E249" s="23" t="s">
        <v>776</v>
      </c>
      <c r="F249" s="8" t="str">
        <f>IFERROR(VLOOKUP(E249,'G3'!$A$2:$B$95,2,FALSE),"")</f>
        <v>Revert Gun</v>
      </c>
      <c r="G249" s="22" t="s">
        <v>40</v>
      </c>
      <c r="H249" s="8" t="str">
        <f>IFERROR(VLOOKUP(G249,'G4'!$A$2:$B$95,2,FALSE),"")</f>
        <v/>
      </c>
      <c r="I249" s="23" t="s">
        <v>26</v>
      </c>
      <c r="J249" s="8" t="str">
        <f>IFERROR(VLOOKUP(I249,'G5'!$A$2:$B$45,2,FALSE),"")</f>
        <v/>
      </c>
      <c r="K249" s="10" t="s">
        <v>27</v>
      </c>
      <c r="L249" s="11" t="str">
        <f>IFERROR(VLOOKUP(K249,'G6'!$A$2:$B$45,2,FALSE),"")</f>
        <v/>
      </c>
      <c r="M249" s="25" t="s">
        <v>746</v>
      </c>
      <c r="N249" s="8" t="str">
        <f>IFERROR(VLOOKUP(M249,SUPPLIERS!$A$2:$B$45,2,FALSE),"")</f>
        <v>Wemly</v>
      </c>
      <c r="O249" s="19" t="s">
        <v>42</v>
      </c>
      <c r="P249" s="13" t="str">
        <f>IFERROR(VLOOKUP(O249,UOM_GROUP!$A$2:$B$45,2,FALSE),"")</f>
        <v>Default</v>
      </c>
      <c r="Q249" s="11" t="str">
        <f t="array" ref="Q249">TEXTJOIN(",",TRUE,IF(UOM_MAPPING!A$2:A$16=O249,UOM_MAPPING!B$2:B$100,""))</f>
        <v>000</v>
      </c>
      <c r="R249" s="11" t="str">
        <f>IFERROR(__xludf.DUMMYFUNCTION("ArrayFormula(JOIN("", "", IFERROR(VLOOKUP(BASE(SPLIT(Q249,"",""),10,3),UOM!$A$2:$B$46,2,FALSE),"""")))"),"NUMBER")</f>
        <v>NUMBER</v>
      </c>
      <c r="S249" s="11" t="s">
        <v>777</v>
      </c>
      <c r="T249" s="11" t="s">
        <v>778</v>
      </c>
      <c r="U249" s="8" t="str">
        <f t="shared" si="1"/>
        <v>Tool Hand Tool Revert Gun   </v>
      </c>
      <c r="V249" s="8" t="str">
        <f t="shared" si="2"/>
        <v>Tool &gt; Hand Tool &gt; Revert Gun &gt; [ N/A ] &gt; [ N/A ] &gt; [ N/A ]</v>
      </c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ht="12.75" customHeight="1">
      <c r="A250" s="22" t="s">
        <v>743</v>
      </c>
      <c r="B250" s="17" t="str">
        <f>IFERROR(VLOOKUP(A250,'G1'!$A$2:$B$45,2,FALSE),"")</f>
        <v>Tool</v>
      </c>
      <c r="C250" s="28" t="s">
        <v>749</v>
      </c>
      <c r="D250" s="8" t="str">
        <f>IFERROR(VLOOKUP(C250,'G2'!$A$2:$B$145,2,FALSE),"")</f>
        <v>Hand Tool</v>
      </c>
      <c r="E250" s="23" t="s">
        <v>779</v>
      </c>
      <c r="F250" s="8" t="str">
        <f>IFERROR(VLOOKUP(E250,'G3'!$A$2:$B$95,2,FALSE),"")</f>
        <v>Plastering Trowel</v>
      </c>
      <c r="G250" s="23" t="s">
        <v>767</v>
      </c>
      <c r="H250" s="8" t="str">
        <f>IFERROR(VLOOKUP(G250,'G4'!$A$2:$B$95,2,FALSE),"")</f>
        <v>Wood Grib</v>
      </c>
      <c r="I250" s="23" t="s">
        <v>26</v>
      </c>
      <c r="J250" s="8" t="str">
        <f>IFERROR(VLOOKUP(I250,'G5'!$A$2:$B$45,2,FALSE),"")</f>
        <v/>
      </c>
      <c r="K250" s="10" t="s">
        <v>27</v>
      </c>
      <c r="L250" s="11" t="str">
        <f>IFERROR(VLOOKUP(K250,'G6'!$A$2:$B$45,2,FALSE),"")</f>
        <v/>
      </c>
      <c r="M250" s="25" t="s">
        <v>746</v>
      </c>
      <c r="N250" s="8" t="str">
        <f>IFERROR(VLOOKUP(M250,SUPPLIERS!$A$2:$B$45,2,FALSE),"")</f>
        <v>Wemly</v>
      </c>
      <c r="O250" s="19" t="s">
        <v>42</v>
      </c>
      <c r="P250" s="13" t="str">
        <f>IFERROR(VLOOKUP(O250,UOM_GROUP!$A$2:$B$45,2,FALSE),"")</f>
        <v>Default</v>
      </c>
      <c r="Q250" s="11" t="str">
        <f t="array" ref="Q250">TEXTJOIN(",",TRUE,IF(UOM_MAPPING!A$2:A$16=O250,UOM_MAPPING!B$2:B$100,""))</f>
        <v>000</v>
      </c>
      <c r="R250" s="11" t="str">
        <f>IFERROR(__xludf.DUMMYFUNCTION("ArrayFormula(JOIN("", "", IFERROR(VLOOKUP(BASE(SPLIT(Q250,"",""),10,3),UOM!$A$2:$B$46,2,FALSE),"""")))"),"NUMBER")</f>
        <v>NUMBER</v>
      </c>
      <c r="S250" s="11" t="s">
        <v>780</v>
      </c>
      <c r="T250" s="11" t="s">
        <v>781</v>
      </c>
      <c r="U250" s="8" t="str">
        <f t="shared" si="1"/>
        <v>Tool Hand Tool Plastering Trowel Wood Grib  </v>
      </c>
      <c r="V250" s="8" t="str">
        <f t="shared" si="2"/>
        <v>Tool &gt; Hand Tool &gt; Plastering Trowel &gt; Wood Grib &gt; [ N/A ] &gt; [ N/A ]</v>
      </c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ht="12.75" customHeight="1">
      <c r="A251" s="22" t="s">
        <v>743</v>
      </c>
      <c r="B251" s="17" t="str">
        <f>IFERROR(VLOOKUP(A251,'G1'!$A$2:$B$45,2,FALSE),"")</f>
        <v>Tool</v>
      </c>
      <c r="C251" s="28" t="s">
        <v>749</v>
      </c>
      <c r="D251" s="8" t="str">
        <f>IFERROR(VLOOKUP(C251,'G2'!$A$2:$B$145,2,FALSE),"")</f>
        <v>Hand Tool</v>
      </c>
      <c r="E251" s="23" t="s">
        <v>779</v>
      </c>
      <c r="F251" s="8" t="str">
        <f>IFERROR(VLOOKUP(E251,'G3'!$A$2:$B$95,2,FALSE),"")</f>
        <v>Plastering Trowel</v>
      </c>
      <c r="G251" s="23" t="s">
        <v>754</v>
      </c>
      <c r="H251" s="8" t="str">
        <f>IFERROR(VLOOKUP(G251,'G4'!$A$2:$B$95,2,FALSE),"")</f>
        <v>Rubber Grib</v>
      </c>
      <c r="I251" s="23" t="s">
        <v>26</v>
      </c>
      <c r="J251" s="8" t="str">
        <f>IFERROR(VLOOKUP(I251,'G5'!$A$2:$B$45,2,FALSE),"")</f>
        <v/>
      </c>
      <c r="K251" s="10" t="s">
        <v>27</v>
      </c>
      <c r="L251" s="11" t="str">
        <f>IFERROR(VLOOKUP(K251,'G6'!$A$2:$B$45,2,FALSE),"")</f>
        <v/>
      </c>
      <c r="M251" s="25" t="s">
        <v>746</v>
      </c>
      <c r="N251" s="8" t="str">
        <f>IFERROR(VLOOKUP(M251,SUPPLIERS!$A$2:$B$45,2,FALSE),"")</f>
        <v>Wemly</v>
      </c>
      <c r="O251" s="19" t="s">
        <v>42</v>
      </c>
      <c r="P251" s="13" t="str">
        <f>IFERROR(VLOOKUP(O251,UOM_GROUP!$A$2:$B$45,2,FALSE),"")</f>
        <v>Default</v>
      </c>
      <c r="Q251" s="11" t="str">
        <f t="array" ref="Q251">TEXTJOIN(",",TRUE,IF(UOM_MAPPING!A$2:A$16=O251,UOM_MAPPING!B$2:B$100,""))</f>
        <v>000</v>
      </c>
      <c r="R251" s="11" t="str">
        <f>IFERROR(__xludf.DUMMYFUNCTION("ArrayFormula(JOIN("", "", IFERROR(VLOOKUP(BASE(SPLIT(Q251,"",""),10,3),UOM!$A$2:$B$46,2,FALSE),"""")))"),"NUMBER")</f>
        <v>NUMBER</v>
      </c>
      <c r="S251" s="11" t="s">
        <v>782</v>
      </c>
      <c r="T251" s="11" t="s">
        <v>783</v>
      </c>
      <c r="U251" s="8" t="str">
        <f t="shared" si="1"/>
        <v>Tool Hand Tool Plastering Trowel Rubber Grib  </v>
      </c>
      <c r="V251" s="8" t="str">
        <f t="shared" si="2"/>
        <v>Tool &gt; Hand Tool &gt; Plastering Trowel &gt; Rubber Grib &gt; [ N/A ] &gt; [ N/A ]</v>
      </c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ht="12.75" customHeight="1">
      <c r="A252" s="22" t="s">
        <v>743</v>
      </c>
      <c r="B252" s="17" t="str">
        <f>IFERROR(VLOOKUP(A252,'G1'!$A$2:$B$45,2,FALSE),"")</f>
        <v>Tool</v>
      </c>
      <c r="C252" s="28" t="s">
        <v>744</v>
      </c>
      <c r="D252" s="8" t="str">
        <f>IFERROR(VLOOKUP(C252,'G2'!$A$2:$B$145,2,FALSE),"")</f>
        <v>Measuring Tool</v>
      </c>
      <c r="E252" s="23" t="s">
        <v>784</v>
      </c>
      <c r="F252" s="8" t="str">
        <f>IFERROR(VLOOKUP(E252,'G3'!$A$2:$B$95,2,FALSE),"")</f>
        <v>Spirit Level</v>
      </c>
      <c r="G252" s="23" t="s">
        <v>785</v>
      </c>
      <c r="H252" s="8" t="str">
        <f>IFERROR(VLOOKUP(G252,'G4'!$A$2:$B$95,2,FALSE),"")</f>
        <v>12"</v>
      </c>
      <c r="I252" s="23" t="s">
        <v>26</v>
      </c>
      <c r="J252" s="8" t="str">
        <f>IFERROR(VLOOKUP(I252,'G5'!$A$2:$B$45,2,FALSE),"")</f>
        <v/>
      </c>
      <c r="K252" s="23" t="s">
        <v>786</v>
      </c>
      <c r="L252" s="11" t="str">
        <f>IFERROR(VLOOKUP(K252,'G6'!$A$2:$B$45,2,FALSE),"")</f>
        <v>Magnet</v>
      </c>
      <c r="M252" s="25" t="s">
        <v>746</v>
      </c>
      <c r="N252" s="8" t="str">
        <f>IFERROR(VLOOKUP(M252,SUPPLIERS!$A$2:$B$45,2,FALSE),"")</f>
        <v>Wemly</v>
      </c>
      <c r="O252" s="19" t="s">
        <v>42</v>
      </c>
      <c r="P252" s="13" t="str">
        <f>IFERROR(VLOOKUP(O252,UOM_GROUP!$A$2:$B$45,2,FALSE),"")</f>
        <v>Default</v>
      </c>
      <c r="Q252" s="11" t="str">
        <f t="array" ref="Q252">TEXTJOIN(",",TRUE,IF(UOM_MAPPING!A$2:A$16=O252,UOM_MAPPING!B$2:B$100,""))</f>
        <v>000</v>
      </c>
      <c r="R252" s="11" t="str">
        <f>IFERROR(__xludf.DUMMYFUNCTION("ArrayFormula(JOIN("", "", IFERROR(VLOOKUP(BASE(SPLIT(Q252,"",""),10,3),UOM!$A$2:$B$46,2,FALSE),"""")))"),"NUMBER")</f>
        <v>NUMBER</v>
      </c>
      <c r="S252" s="11" t="s">
        <v>787</v>
      </c>
      <c r="T252" s="11" t="s">
        <v>788</v>
      </c>
      <c r="U252" s="8" t="str">
        <f t="shared" si="1"/>
        <v>Tool Measuring Tool Spirit Level 12"  Magnet</v>
      </c>
      <c r="V252" s="8" t="str">
        <f t="shared" si="2"/>
        <v>Tool &gt; Measuring Tool &gt; Spirit Level &gt; 12" &gt; [ N/A ] &gt; Magnet</v>
      </c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ht="12.75" customHeight="1">
      <c r="A253" s="22" t="s">
        <v>743</v>
      </c>
      <c r="B253" s="17" t="str">
        <f>IFERROR(VLOOKUP(A253,'G1'!$A$2:$B$45,2,FALSE),"")</f>
        <v>Tool</v>
      </c>
      <c r="C253" s="28" t="s">
        <v>744</v>
      </c>
      <c r="D253" s="8" t="str">
        <f>IFERROR(VLOOKUP(C253,'G2'!$A$2:$B$145,2,FALSE),"")</f>
        <v>Measuring Tool</v>
      </c>
      <c r="E253" s="23" t="s">
        <v>784</v>
      </c>
      <c r="F253" s="8" t="str">
        <f>IFERROR(VLOOKUP(E253,'G3'!$A$2:$B$95,2,FALSE),"")</f>
        <v>Spirit Level</v>
      </c>
      <c r="G253" s="23" t="s">
        <v>789</v>
      </c>
      <c r="H253" s="8" t="str">
        <f>IFERROR(VLOOKUP(G253,'G4'!$A$2:$B$95,2,FALSE),"")</f>
        <v>24"</v>
      </c>
      <c r="I253" s="23" t="s">
        <v>26</v>
      </c>
      <c r="J253" s="8" t="str">
        <f>IFERROR(VLOOKUP(I253,'G5'!$A$2:$B$45,2,FALSE),"")</f>
        <v/>
      </c>
      <c r="K253" s="23" t="s">
        <v>786</v>
      </c>
      <c r="L253" s="11" t="str">
        <f>IFERROR(VLOOKUP(K253,'G6'!$A$2:$B$45,2,FALSE),"")</f>
        <v>Magnet</v>
      </c>
      <c r="M253" s="25" t="s">
        <v>746</v>
      </c>
      <c r="N253" s="8" t="str">
        <f>IFERROR(VLOOKUP(M253,SUPPLIERS!$A$2:$B$45,2,FALSE),"")</f>
        <v>Wemly</v>
      </c>
      <c r="O253" s="19" t="s">
        <v>42</v>
      </c>
      <c r="P253" s="13" t="str">
        <f>IFERROR(VLOOKUP(O253,UOM_GROUP!$A$2:$B$45,2,FALSE),"")</f>
        <v>Default</v>
      </c>
      <c r="Q253" s="11" t="str">
        <f t="array" ref="Q253">TEXTJOIN(",",TRUE,IF(UOM_MAPPING!A$2:A$16=O253,UOM_MAPPING!B$2:B$100,""))</f>
        <v>000</v>
      </c>
      <c r="R253" s="11" t="str">
        <f>IFERROR(__xludf.DUMMYFUNCTION("ArrayFormula(JOIN("", "", IFERROR(VLOOKUP(BASE(SPLIT(Q253,"",""),10,3),UOM!$A$2:$B$46,2,FALSE),"""")))"),"NUMBER")</f>
        <v>NUMBER</v>
      </c>
      <c r="S253" s="11" t="s">
        <v>790</v>
      </c>
      <c r="T253" s="11" t="s">
        <v>791</v>
      </c>
      <c r="U253" s="8" t="str">
        <f t="shared" si="1"/>
        <v>Tool Measuring Tool Spirit Level 24"  Magnet</v>
      </c>
      <c r="V253" s="8" t="str">
        <f t="shared" si="2"/>
        <v>Tool &gt; Measuring Tool &gt; Spirit Level &gt; 24" &gt; [ N/A ] &gt; Magnet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ht="12.75" customHeight="1">
      <c r="A254" s="22" t="s">
        <v>743</v>
      </c>
      <c r="B254" s="17" t="str">
        <f>IFERROR(VLOOKUP(A254,'G1'!$A$2:$B$45,2,FALSE),"")</f>
        <v>Tool</v>
      </c>
      <c r="C254" s="28" t="s">
        <v>749</v>
      </c>
      <c r="D254" s="8" t="str">
        <f>IFERROR(VLOOKUP(C254,'G2'!$A$2:$B$145,2,FALSE),"")</f>
        <v>Hand Tool</v>
      </c>
      <c r="E254" s="23" t="s">
        <v>792</v>
      </c>
      <c r="F254" s="8" t="str">
        <f>IFERROR(VLOOKUP(E254,'G3'!$A$2:$B$95,2,FALSE),"")</f>
        <v>Scraper</v>
      </c>
      <c r="G254" s="23" t="s">
        <v>793</v>
      </c>
      <c r="H254" s="8" t="str">
        <f>IFERROR(VLOOKUP(G254,'G4'!$A$2:$B$95,2,FALSE),"")</f>
        <v>2"</v>
      </c>
      <c r="I254" s="23" t="s">
        <v>26</v>
      </c>
      <c r="J254" s="8" t="str">
        <f>IFERROR(VLOOKUP(I254,'G5'!$A$2:$B$45,2,FALSE),"")</f>
        <v/>
      </c>
      <c r="K254" s="23" t="s">
        <v>794</v>
      </c>
      <c r="L254" s="11" t="str">
        <f>IFERROR(VLOOKUP(K254,'G6'!$A$2:$B$45,2,FALSE),"")</f>
        <v>Wood Handle </v>
      </c>
      <c r="M254" s="25" t="s">
        <v>746</v>
      </c>
      <c r="N254" s="8" t="str">
        <f>IFERROR(VLOOKUP(M254,SUPPLIERS!$A$2:$B$45,2,FALSE),"")</f>
        <v>Wemly</v>
      </c>
      <c r="O254" s="19" t="s">
        <v>42</v>
      </c>
      <c r="P254" s="13" t="str">
        <f>IFERROR(VLOOKUP(O254,UOM_GROUP!$A$2:$B$45,2,FALSE),"")</f>
        <v>Default</v>
      </c>
      <c r="Q254" s="11" t="str">
        <f t="array" ref="Q254">TEXTJOIN(",",TRUE,IF(UOM_MAPPING!A$2:A$16=O254,UOM_MAPPING!B$2:B$100,""))</f>
        <v>000</v>
      </c>
      <c r="R254" s="11" t="str">
        <f>IFERROR(__xludf.DUMMYFUNCTION("ArrayFormula(JOIN("", "", IFERROR(VLOOKUP(BASE(SPLIT(Q254,"",""),10,3),UOM!$A$2:$B$46,2,FALSE),"""")))"),"NUMBER")</f>
        <v>NUMBER</v>
      </c>
      <c r="S254" s="11" t="s">
        <v>795</v>
      </c>
      <c r="T254" s="11" t="s">
        <v>796</v>
      </c>
      <c r="U254" s="8" t="str">
        <f t="shared" si="1"/>
        <v>Tool Hand Tool Scraper 2"  Wood Handle </v>
      </c>
      <c r="V254" s="8" t="str">
        <f t="shared" si="2"/>
        <v>Tool &gt; Hand Tool &gt; Scraper &gt; 2" &gt; [ N/A ] &gt; Wood Handle </v>
      </c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ht="12.75" customHeight="1">
      <c r="A255" s="22" t="s">
        <v>743</v>
      </c>
      <c r="B255" s="17" t="str">
        <f>IFERROR(VLOOKUP(A255,'G1'!$A$2:$B$45,2,FALSE),"")</f>
        <v>Tool</v>
      </c>
      <c r="C255" s="28" t="s">
        <v>749</v>
      </c>
      <c r="D255" s="8" t="str">
        <f>IFERROR(VLOOKUP(C255,'G2'!$A$2:$B$145,2,FALSE),"")</f>
        <v>Hand Tool</v>
      </c>
      <c r="E255" s="23" t="s">
        <v>792</v>
      </c>
      <c r="F255" s="8" t="str">
        <f>IFERROR(VLOOKUP(E255,'G3'!$A$2:$B$95,2,FALSE),"")</f>
        <v>Scraper</v>
      </c>
      <c r="G255" s="23" t="s">
        <v>797</v>
      </c>
      <c r="H255" s="8" t="str">
        <f>IFERROR(VLOOKUP(G255,'G4'!$A$2:$B$95,2,FALSE),"")</f>
        <v>3"</v>
      </c>
      <c r="I255" s="23" t="s">
        <v>26</v>
      </c>
      <c r="J255" s="8" t="str">
        <f>IFERROR(VLOOKUP(I255,'G5'!$A$2:$B$45,2,FALSE),"")</f>
        <v/>
      </c>
      <c r="K255" s="23" t="s">
        <v>794</v>
      </c>
      <c r="L255" s="11" t="str">
        <f>IFERROR(VLOOKUP(K255,'G6'!$A$2:$B$45,2,FALSE),"")</f>
        <v>Wood Handle </v>
      </c>
      <c r="M255" s="25" t="s">
        <v>746</v>
      </c>
      <c r="N255" s="8" t="str">
        <f>IFERROR(VLOOKUP(M255,SUPPLIERS!$A$2:$B$45,2,FALSE),"")</f>
        <v>Wemly</v>
      </c>
      <c r="O255" s="19" t="s">
        <v>42</v>
      </c>
      <c r="P255" s="13" t="str">
        <f>IFERROR(VLOOKUP(O255,UOM_GROUP!$A$2:$B$45,2,FALSE),"")</f>
        <v>Default</v>
      </c>
      <c r="Q255" s="11" t="str">
        <f t="array" ref="Q255">TEXTJOIN(",",TRUE,IF(UOM_MAPPING!A$2:A$16=O255,UOM_MAPPING!B$2:B$100,""))</f>
        <v>000</v>
      </c>
      <c r="R255" s="11" t="str">
        <f>IFERROR(__xludf.DUMMYFUNCTION("ArrayFormula(JOIN("", "", IFERROR(VLOOKUP(BASE(SPLIT(Q255,"",""),10,3),UOM!$A$2:$B$46,2,FALSE),"""")))"),"NUMBER")</f>
        <v>NUMBER</v>
      </c>
      <c r="S255" s="11" t="s">
        <v>798</v>
      </c>
      <c r="T255" s="11" t="s">
        <v>799</v>
      </c>
      <c r="U255" s="8" t="str">
        <f t="shared" si="1"/>
        <v>Tool Hand Tool Scraper 3"  Wood Handle </v>
      </c>
      <c r="V255" s="8" t="str">
        <f t="shared" si="2"/>
        <v>Tool &gt; Hand Tool &gt; Scraper &gt; 3" &gt; [ N/A ] &gt; Wood Handle </v>
      </c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ht="12.75" customHeight="1">
      <c r="A256" s="22" t="s">
        <v>743</v>
      </c>
      <c r="B256" s="17" t="str">
        <f>IFERROR(VLOOKUP(A256,'G1'!$A$2:$B$45,2,FALSE),"")</f>
        <v>Tool</v>
      </c>
      <c r="C256" s="28" t="s">
        <v>749</v>
      </c>
      <c r="D256" s="8" t="str">
        <f>IFERROR(VLOOKUP(C256,'G2'!$A$2:$B$145,2,FALSE),"")</f>
        <v>Hand Tool</v>
      </c>
      <c r="E256" s="23" t="s">
        <v>792</v>
      </c>
      <c r="F256" s="8" t="str">
        <f>IFERROR(VLOOKUP(E256,'G3'!$A$2:$B$95,2,FALSE),"")</f>
        <v>Scraper</v>
      </c>
      <c r="G256" s="23" t="s">
        <v>800</v>
      </c>
      <c r="H256" s="8" t="str">
        <f>IFERROR(VLOOKUP(G256,'G4'!$A$2:$B$195,2,FALSE),"")</f>
        <v>4"</v>
      </c>
      <c r="I256" s="23" t="s">
        <v>26</v>
      </c>
      <c r="J256" s="8" t="str">
        <f>IFERROR(VLOOKUP(I256,'G5'!$A$2:$B$45,2,FALSE),"")</f>
        <v/>
      </c>
      <c r="K256" s="23" t="s">
        <v>794</v>
      </c>
      <c r="L256" s="11" t="str">
        <f>IFERROR(VLOOKUP(K256,'G6'!$A$2:$B$45,2,FALSE),"")</f>
        <v>Wood Handle </v>
      </c>
      <c r="M256" s="25" t="s">
        <v>746</v>
      </c>
      <c r="N256" s="8" t="str">
        <f>IFERROR(VLOOKUP(M256,SUPPLIERS!$A$2:$B$45,2,FALSE),"")</f>
        <v>Wemly</v>
      </c>
      <c r="O256" s="19" t="s">
        <v>42</v>
      </c>
      <c r="P256" s="13" t="str">
        <f>IFERROR(VLOOKUP(O256,UOM_GROUP!$A$2:$B$45,2,FALSE),"")</f>
        <v>Default</v>
      </c>
      <c r="Q256" s="11" t="str">
        <f t="array" ref="Q256">TEXTJOIN(",",TRUE,IF(UOM_MAPPING!A$2:A$16=O256,UOM_MAPPING!B$2:B$100,""))</f>
        <v>000</v>
      </c>
      <c r="R256" s="11" t="str">
        <f>IFERROR(__xludf.DUMMYFUNCTION("ArrayFormula(JOIN("", "", IFERROR(VLOOKUP(BASE(SPLIT(Q256,"",""),10,3),UOM!$A$2:$B$46,2,FALSE),"""")))"),"NUMBER")</f>
        <v>NUMBER</v>
      </c>
      <c r="S256" s="11" t="s">
        <v>801</v>
      </c>
      <c r="T256" s="11" t="s">
        <v>802</v>
      </c>
      <c r="U256" s="8" t="str">
        <f t="shared" si="1"/>
        <v>Tool Hand Tool Scraper 4"  Wood Handle </v>
      </c>
      <c r="V256" s="8" t="str">
        <f t="shared" si="2"/>
        <v>Tool &gt; Hand Tool &gt; Scraper &gt; 4" &gt; [ N/A ] &gt; Wood Handle </v>
      </c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ht="12.75" customHeight="1">
      <c r="A257" s="22" t="s">
        <v>743</v>
      </c>
      <c r="B257" s="17" t="str">
        <f>IFERROR(VLOOKUP(A257,'G1'!$A$2:$B$45,2,FALSE),"")</f>
        <v>Tool</v>
      </c>
      <c r="C257" s="28" t="s">
        <v>749</v>
      </c>
      <c r="D257" s="8" t="str">
        <f>IFERROR(VLOOKUP(C257,'G2'!$A$2:$B$145,2,FALSE),"")</f>
        <v>Hand Tool</v>
      </c>
      <c r="E257" s="23" t="s">
        <v>792</v>
      </c>
      <c r="F257" s="8" t="str">
        <f>IFERROR(VLOOKUP(E257,'G3'!$A$2:$B$95,2,FALSE),"")</f>
        <v>Scraper</v>
      </c>
      <c r="G257" s="23" t="s">
        <v>803</v>
      </c>
      <c r="H257" s="8" t="str">
        <f>IFERROR(VLOOKUP(G257,'G4'!$A$2:$B$195,2,FALSE),"")</f>
        <v>5"</v>
      </c>
      <c r="I257" s="23" t="s">
        <v>26</v>
      </c>
      <c r="J257" s="8" t="str">
        <f>IFERROR(VLOOKUP(I257,'G5'!$A$2:$B$45,2,FALSE),"")</f>
        <v/>
      </c>
      <c r="K257" s="23" t="s">
        <v>794</v>
      </c>
      <c r="L257" s="11" t="str">
        <f>IFERROR(VLOOKUP(K257,'G6'!$A$2:$B$45,2,FALSE),"")</f>
        <v>Wood Handle </v>
      </c>
      <c r="M257" s="25" t="s">
        <v>746</v>
      </c>
      <c r="N257" s="8" t="str">
        <f>IFERROR(VLOOKUP(M257,SUPPLIERS!$A$2:$B$45,2,FALSE),"")</f>
        <v>Wemly</v>
      </c>
      <c r="O257" s="19" t="s">
        <v>42</v>
      </c>
      <c r="P257" s="13" t="str">
        <f>IFERROR(VLOOKUP(O257,UOM_GROUP!$A$2:$B$45,2,FALSE),"")</f>
        <v>Default</v>
      </c>
      <c r="Q257" s="11" t="str">
        <f t="array" ref="Q257">TEXTJOIN(",",TRUE,IF(UOM_MAPPING!A$2:A$16=O257,UOM_MAPPING!B$2:B$100,""))</f>
        <v>000</v>
      </c>
      <c r="R257" s="11" t="str">
        <f>IFERROR(__xludf.DUMMYFUNCTION("ArrayFormula(JOIN("", "", IFERROR(VLOOKUP(BASE(SPLIT(Q257,"",""),10,3),UOM!$A$2:$B$46,2,FALSE),"""")))"),"NUMBER")</f>
        <v>NUMBER</v>
      </c>
      <c r="S257" s="11" t="s">
        <v>804</v>
      </c>
      <c r="T257" s="11" t="s">
        <v>805</v>
      </c>
      <c r="U257" s="8" t="str">
        <f t="shared" si="1"/>
        <v>Tool Hand Tool Scraper 5"  Wood Handle </v>
      </c>
      <c r="V257" s="8" t="str">
        <f t="shared" si="2"/>
        <v>Tool &gt; Hand Tool &gt; Scraper &gt; 5" &gt; [ N/A ] &gt; Wood Handle </v>
      </c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ht="12.75" customHeight="1">
      <c r="A258" s="22" t="s">
        <v>743</v>
      </c>
      <c r="B258" s="17" t="str">
        <f>IFERROR(VLOOKUP(A258,'G1'!$A$2:$B$45,2,FALSE),"")</f>
        <v>Tool</v>
      </c>
      <c r="C258" s="28" t="s">
        <v>749</v>
      </c>
      <c r="D258" s="8" t="str">
        <f>IFERROR(VLOOKUP(C258,'G2'!$A$2:$B$145,2,FALSE),"")</f>
        <v>Hand Tool</v>
      </c>
      <c r="E258" s="23" t="s">
        <v>792</v>
      </c>
      <c r="F258" s="8" t="str">
        <f>IFERROR(VLOOKUP(E258,'G3'!$A$2:$B$95,2,FALSE),"")</f>
        <v>Scraper</v>
      </c>
      <c r="G258" s="23" t="s">
        <v>806</v>
      </c>
      <c r="H258" s="8" t="str">
        <f>IFERROR(VLOOKUP(G258,'G4'!$A$2:$B$195,2,FALSE),"")</f>
        <v>10"</v>
      </c>
      <c r="I258" s="23" t="s">
        <v>26</v>
      </c>
      <c r="J258" s="8" t="str">
        <f>IFERROR(VLOOKUP(I258,'G5'!$A$2:$B$45,2,FALSE),"")</f>
        <v/>
      </c>
      <c r="K258" s="23" t="s">
        <v>794</v>
      </c>
      <c r="L258" s="11" t="str">
        <f>IFERROR(VLOOKUP(K258,'G6'!$A$2:$B$45,2,FALSE),"")</f>
        <v>Wood Handle </v>
      </c>
      <c r="M258" s="25" t="s">
        <v>746</v>
      </c>
      <c r="N258" s="8" t="str">
        <f>IFERROR(VLOOKUP(M258,SUPPLIERS!$A$2:$B$45,2,FALSE),"")</f>
        <v>Wemly</v>
      </c>
      <c r="O258" s="19" t="s">
        <v>42</v>
      </c>
      <c r="P258" s="13" t="str">
        <f>IFERROR(VLOOKUP(O258,UOM_GROUP!$A$2:$B$45,2,FALSE),"")</f>
        <v>Default</v>
      </c>
      <c r="Q258" s="11" t="str">
        <f t="array" ref="Q258">TEXTJOIN(",",TRUE,IF(UOM_MAPPING!A$2:A$16=O258,UOM_MAPPING!B$2:B$100,""))</f>
        <v>000</v>
      </c>
      <c r="R258" s="11" t="str">
        <f>IFERROR(__xludf.DUMMYFUNCTION("ArrayFormula(JOIN("", "", IFERROR(VLOOKUP(BASE(SPLIT(Q258,"",""),10,3),UOM!$A$2:$B$46,2,FALSE),"""")))"),"NUMBER")</f>
        <v>NUMBER</v>
      </c>
      <c r="S258" s="11" t="s">
        <v>807</v>
      </c>
      <c r="T258" s="11" t="s">
        <v>808</v>
      </c>
      <c r="U258" s="8" t="str">
        <f t="shared" si="1"/>
        <v>Tool Hand Tool Scraper 10"  Wood Handle </v>
      </c>
      <c r="V258" s="8" t="str">
        <f t="shared" si="2"/>
        <v>Tool &gt; Hand Tool &gt; Scraper &gt; 10" &gt; [ N/A ] &gt; Wood Handle </v>
      </c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ht="12.75" customHeight="1">
      <c r="A259" s="22" t="s">
        <v>743</v>
      </c>
      <c r="B259" s="17" t="str">
        <f>IFERROR(VLOOKUP(A259,'G1'!$A$2:$B$45,2,FALSE),"")</f>
        <v>Tool</v>
      </c>
      <c r="C259" s="28" t="s">
        <v>749</v>
      </c>
      <c r="D259" s="8" t="str">
        <f>IFERROR(VLOOKUP(C259,'G2'!$A$2:$B$145,2,FALSE),"")</f>
        <v>Hand Tool</v>
      </c>
      <c r="E259" s="23" t="s">
        <v>792</v>
      </c>
      <c r="F259" s="8" t="str">
        <f>IFERROR(VLOOKUP(E259,'G3'!$A$2:$B$95,2,FALSE),"")</f>
        <v>Scraper</v>
      </c>
      <c r="G259" s="23" t="s">
        <v>793</v>
      </c>
      <c r="H259" s="8" t="str">
        <f>IFERROR(VLOOKUP(G259,'G4'!$A$2:$B$195,2,FALSE),"")</f>
        <v>2"</v>
      </c>
      <c r="I259" s="23" t="s">
        <v>26</v>
      </c>
      <c r="J259" s="8" t="str">
        <f>IFERROR(VLOOKUP(I259,'G5'!$A$2:$B$45,2,FALSE),"")</f>
        <v/>
      </c>
      <c r="K259" s="23" t="s">
        <v>809</v>
      </c>
      <c r="L259" s="11" t="str">
        <f>IFERROR(VLOOKUP(K259,'G6'!$A$2:$B$45,2,FALSE),"")</f>
        <v>Rubber Handle</v>
      </c>
      <c r="M259" s="25" t="s">
        <v>746</v>
      </c>
      <c r="N259" s="8" t="str">
        <f>IFERROR(VLOOKUP(M259,SUPPLIERS!$A$2:$B$45,2,FALSE),"")</f>
        <v>Wemly</v>
      </c>
      <c r="O259" s="19" t="s">
        <v>42</v>
      </c>
      <c r="P259" s="13" t="str">
        <f>IFERROR(VLOOKUP(O259,UOM_GROUP!$A$2:$B$45,2,FALSE),"")</f>
        <v>Default</v>
      </c>
      <c r="Q259" s="11" t="str">
        <f t="array" ref="Q259">TEXTJOIN(",",TRUE,IF(UOM_MAPPING!A$2:A$16=O259,UOM_MAPPING!B$2:B$100,""))</f>
        <v>000</v>
      </c>
      <c r="R259" s="11" t="str">
        <f>IFERROR(__xludf.DUMMYFUNCTION("ArrayFormula(JOIN("", "", IFERROR(VLOOKUP(BASE(SPLIT(Q259,"",""),10,3),UOM!$A$2:$B$46,2,FALSE),"""")))"),"NUMBER")</f>
        <v>NUMBER</v>
      </c>
      <c r="S259" s="11" t="s">
        <v>810</v>
      </c>
      <c r="T259" s="20" t="s">
        <v>811</v>
      </c>
      <c r="U259" s="8" t="str">
        <f t="shared" si="1"/>
        <v>Tool Hand Tool Scraper 2"  Rubber Handle</v>
      </c>
      <c r="V259" s="8" t="str">
        <f t="shared" si="2"/>
        <v>Tool &gt; Hand Tool &gt; Scraper &gt; 2" &gt; [ N/A ] &gt; Rubber Handle</v>
      </c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ht="12.75" customHeight="1">
      <c r="A260" s="22" t="s">
        <v>743</v>
      </c>
      <c r="B260" s="17" t="str">
        <f>IFERROR(VLOOKUP(A260,'G1'!$A$2:$B$45,2,FALSE),"")</f>
        <v>Tool</v>
      </c>
      <c r="C260" s="28" t="s">
        <v>749</v>
      </c>
      <c r="D260" s="8" t="str">
        <f>IFERROR(VLOOKUP(C260,'G2'!$A$2:$B$145,2,FALSE),"")</f>
        <v>Hand Tool</v>
      </c>
      <c r="E260" s="23" t="s">
        <v>792</v>
      </c>
      <c r="F260" s="8" t="str">
        <f>IFERROR(VLOOKUP(E260,'G3'!$A$2:$B$95,2,FALSE),"")</f>
        <v>Scraper</v>
      </c>
      <c r="G260" s="23" t="s">
        <v>797</v>
      </c>
      <c r="H260" s="8" t="str">
        <f>IFERROR(VLOOKUP(G260,'G4'!$A$2:$B$195,2,FALSE),"")</f>
        <v>3"</v>
      </c>
      <c r="I260" s="23" t="s">
        <v>26</v>
      </c>
      <c r="J260" s="8" t="str">
        <f>IFERROR(VLOOKUP(I260,'G5'!$A$2:$B$45,2,FALSE),"")</f>
        <v/>
      </c>
      <c r="K260" s="23" t="s">
        <v>809</v>
      </c>
      <c r="L260" s="11" t="str">
        <f>IFERROR(VLOOKUP(K260,'G6'!$A$2:$B$45,2,FALSE),"")</f>
        <v>Rubber Handle</v>
      </c>
      <c r="M260" s="25" t="s">
        <v>746</v>
      </c>
      <c r="N260" s="8" t="str">
        <f>IFERROR(VLOOKUP(M260,SUPPLIERS!$A$2:$B$45,2,FALSE),"")</f>
        <v>Wemly</v>
      </c>
      <c r="O260" s="19" t="s">
        <v>42</v>
      </c>
      <c r="P260" s="13" t="str">
        <f>IFERROR(VLOOKUP(O260,UOM_GROUP!$A$2:$B$45,2,FALSE),"")</f>
        <v>Default</v>
      </c>
      <c r="Q260" s="11" t="str">
        <f t="array" ref="Q260">TEXTJOIN(",",TRUE,IF(UOM_MAPPING!A$2:A$16=O260,UOM_MAPPING!B$2:B$100,""))</f>
        <v>000</v>
      </c>
      <c r="R260" s="11" t="str">
        <f>IFERROR(__xludf.DUMMYFUNCTION("ArrayFormula(JOIN("", "", IFERROR(VLOOKUP(BASE(SPLIT(Q260,"",""),10,3),UOM!$A$2:$B$46,2,FALSE),"""")))"),"NUMBER")</f>
        <v>NUMBER</v>
      </c>
      <c r="S260" s="11" t="s">
        <v>812</v>
      </c>
      <c r="T260" s="11" t="s">
        <v>813</v>
      </c>
      <c r="U260" s="8" t="str">
        <f t="shared" si="1"/>
        <v>Tool Hand Tool Scraper 3"  Rubber Handle</v>
      </c>
      <c r="V260" s="8" t="str">
        <f t="shared" si="2"/>
        <v>Tool &gt; Hand Tool &gt; Scraper &gt; 3" &gt; [ N/A ] &gt; Rubber Handle</v>
      </c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ht="12.75" customHeight="1">
      <c r="A261" s="22" t="s">
        <v>743</v>
      </c>
      <c r="B261" s="17" t="str">
        <f>IFERROR(VLOOKUP(A261,'G1'!$A$2:$B$45,2,FALSE),"")</f>
        <v>Tool</v>
      </c>
      <c r="C261" s="28" t="s">
        <v>749</v>
      </c>
      <c r="D261" s="8" t="str">
        <f>IFERROR(VLOOKUP(C261,'G2'!$A$2:$B$145,2,FALSE),"")</f>
        <v>Hand Tool</v>
      </c>
      <c r="E261" s="23" t="s">
        <v>792</v>
      </c>
      <c r="F261" s="8" t="str">
        <f>IFERROR(VLOOKUP(E261,'G3'!$A$2:$B$95,2,FALSE),"")</f>
        <v>Scraper</v>
      </c>
      <c r="G261" s="23" t="s">
        <v>800</v>
      </c>
      <c r="H261" s="8" t="str">
        <f>IFERROR(VLOOKUP(G261,'G4'!$A$2:$B$195,2,FALSE),"")</f>
        <v>4"</v>
      </c>
      <c r="I261" s="23" t="s">
        <v>26</v>
      </c>
      <c r="J261" s="8" t="str">
        <f>IFERROR(VLOOKUP(I261,'G5'!$A$2:$B$45,2,FALSE),"")</f>
        <v/>
      </c>
      <c r="K261" s="23" t="s">
        <v>809</v>
      </c>
      <c r="L261" s="11" t="str">
        <f>IFERROR(VLOOKUP(K261,'G6'!$A$2:$B$45,2,FALSE),"")</f>
        <v>Rubber Handle</v>
      </c>
      <c r="M261" s="25" t="s">
        <v>746</v>
      </c>
      <c r="N261" s="8" t="str">
        <f>IFERROR(VLOOKUP(M261,SUPPLIERS!$A$2:$B$45,2,FALSE),"")</f>
        <v>Wemly</v>
      </c>
      <c r="O261" s="19" t="s">
        <v>42</v>
      </c>
      <c r="P261" s="13" t="str">
        <f>IFERROR(VLOOKUP(O261,UOM_GROUP!$A$2:$B$45,2,FALSE),"")</f>
        <v>Default</v>
      </c>
      <c r="Q261" s="11" t="str">
        <f t="array" ref="Q261">TEXTJOIN(",",TRUE,IF(UOM_MAPPING!A$2:A$16=O261,UOM_MAPPING!B$2:B$100,""))</f>
        <v>000</v>
      </c>
      <c r="R261" s="11" t="str">
        <f>IFERROR(__xludf.DUMMYFUNCTION("ArrayFormula(JOIN("", "", IFERROR(VLOOKUP(BASE(SPLIT(Q261,"",""),10,3),UOM!$A$2:$B$46,2,FALSE),"""")))"),"NUMBER")</f>
        <v>NUMBER</v>
      </c>
      <c r="S261" s="11" t="s">
        <v>814</v>
      </c>
      <c r="T261" s="11" t="s">
        <v>815</v>
      </c>
      <c r="U261" s="8" t="str">
        <f t="shared" si="1"/>
        <v>Tool Hand Tool Scraper 4"  Rubber Handle</v>
      </c>
      <c r="V261" s="8" t="str">
        <f t="shared" si="2"/>
        <v>Tool &gt; Hand Tool &gt; Scraper &gt; 4" &gt; [ N/A ] &gt; Rubber Handle</v>
      </c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ht="12.75" customHeight="1">
      <c r="A262" s="22" t="s">
        <v>743</v>
      </c>
      <c r="B262" s="17" t="str">
        <f>IFERROR(VLOOKUP(A262,'G1'!$A$2:$B$45,2,FALSE),"")</f>
        <v>Tool</v>
      </c>
      <c r="C262" s="28" t="s">
        <v>749</v>
      </c>
      <c r="D262" s="8" t="str">
        <f>IFERROR(VLOOKUP(C262,'G2'!$A$2:$B$145,2,FALSE),"")</f>
        <v>Hand Tool</v>
      </c>
      <c r="E262" s="23" t="s">
        <v>792</v>
      </c>
      <c r="F262" s="8" t="str">
        <f>IFERROR(VLOOKUP(E262,'G3'!$A$2:$B$95,2,FALSE),"")</f>
        <v>Scraper</v>
      </c>
      <c r="G262" s="23" t="s">
        <v>803</v>
      </c>
      <c r="H262" s="8" t="str">
        <f>IFERROR(VLOOKUP(G262,'G4'!$A$2:$B$195,2,FALSE),"")</f>
        <v>5"</v>
      </c>
      <c r="I262" s="23" t="s">
        <v>26</v>
      </c>
      <c r="J262" s="8" t="str">
        <f>IFERROR(VLOOKUP(I262,'G5'!$A$2:$B$45,2,FALSE),"")</f>
        <v/>
      </c>
      <c r="K262" s="23" t="s">
        <v>809</v>
      </c>
      <c r="L262" s="11" t="str">
        <f>IFERROR(VLOOKUP(K262,'G6'!$A$2:$B$45,2,FALSE),"")</f>
        <v>Rubber Handle</v>
      </c>
      <c r="M262" s="25" t="s">
        <v>746</v>
      </c>
      <c r="N262" s="8" t="str">
        <f>IFERROR(VLOOKUP(M262,SUPPLIERS!$A$2:$B$45,2,FALSE),"")</f>
        <v>Wemly</v>
      </c>
      <c r="O262" s="19" t="s">
        <v>42</v>
      </c>
      <c r="P262" s="13" t="str">
        <f>IFERROR(VLOOKUP(O262,UOM_GROUP!$A$2:$B$45,2,FALSE),"")</f>
        <v>Default</v>
      </c>
      <c r="Q262" s="11" t="str">
        <f t="array" ref="Q262">TEXTJOIN(",",TRUE,IF(UOM_MAPPING!A$2:A$16=O262,UOM_MAPPING!B$2:B$100,""))</f>
        <v>000</v>
      </c>
      <c r="R262" s="11" t="str">
        <f>IFERROR(__xludf.DUMMYFUNCTION("ArrayFormula(JOIN("", "", IFERROR(VLOOKUP(BASE(SPLIT(Q262,"",""),10,3),UOM!$A$2:$B$46,2,FALSE),"""")))"),"NUMBER")</f>
        <v>NUMBER</v>
      </c>
      <c r="S262" s="11" t="s">
        <v>816</v>
      </c>
      <c r="T262" s="11" t="s">
        <v>817</v>
      </c>
      <c r="U262" s="8" t="str">
        <f t="shared" si="1"/>
        <v>Tool Hand Tool Scraper 5"  Rubber Handle</v>
      </c>
      <c r="V262" s="8" t="str">
        <f t="shared" si="2"/>
        <v>Tool &gt; Hand Tool &gt; Scraper &gt; 5" &gt; [ N/A ] &gt; Rubber Handle</v>
      </c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ht="12.75" customHeight="1">
      <c r="A263" s="22" t="s">
        <v>743</v>
      </c>
      <c r="B263" s="17" t="str">
        <f>IFERROR(VLOOKUP(A263,'G1'!$A$2:$B$45,2,FALSE),"")</f>
        <v>Tool</v>
      </c>
      <c r="C263" s="28" t="s">
        <v>749</v>
      </c>
      <c r="D263" s="8" t="str">
        <f>IFERROR(VLOOKUP(C263,'G2'!$A$2:$B$145,2,FALSE),"")</f>
        <v>Hand Tool</v>
      </c>
      <c r="E263" s="23" t="s">
        <v>818</v>
      </c>
      <c r="F263" s="8" t="str">
        <f>IFERROR(VLOOKUP(E263,'G3'!$A$2:$B$95,2,FALSE),"")</f>
        <v>Hacksaw Blade</v>
      </c>
      <c r="G263" s="22" t="s">
        <v>40</v>
      </c>
      <c r="H263" s="8" t="str">
        <f>IFERROR(VLOOKUP(G263,'G4'!$A$2:$B$195,2,FALSE),"")</f>
        <v/>
      </c>
      <c r="I263" s="22" t="s">
        <v>819</v>
      </c>
      <c r="J263" s="8" t="str">
        <f>IFERROR(VLOOKUP(I263,'G5'!$A$2:$B$45,2,FALSE),"")</f>
        <v>Vision</v>
      </c>
      <c r="K263" s="10" t="s">
        <v>27</v>
      </c>
      <c r="L263" s="11" t="str">
        <f>IFERROR(VLOOKUP(K263,'G6'!$A$2:$B$45,2,FALSE),"")</f>
        <v/>
      </c>
      <c r="M263" s="11" t="s">
        <v>41</v>
      </c>
      <c r="N263" s="8" t="str">
        <f>IFERROR(VLOOKUP(M263,SUPPLIERS!$A$2:$B$45,2,FALSE),"")</f>
        <v>Default</v>
      </c>
      <c r="O263" s="19" t="s">
        <v>42</v>
      </c>
      <c r="P263" s="13" t="str">
        <f>IFERROR(VLOOKUP(O263,UOM_GROUP!$A$2:$B$45,2,FALSE),"")</f>
        <v>Default</v>
      </c>
      <c r="Q263" s="11" t="str">
        <f t="array" ref="Q263">TEXTJOIN(",",TRUE,IF(UOM_MAPPING!A$2:A$16=O263,UOM_MAPPING!B$2:B$100,""))</f>
        <v>000</v>
      </c>
      <c r="R263" s="11" t="str">
        <f>IFERROR(__xludf.DUMMYFUNCTION("ArrayFormula(JOIN("", "", IFERROR(VLOOKUP(BASE(SPLIT(Q263,"",""),10,3),UOM!$A$2:$B$46,2,FALSE),"""")))"),"NUMBER")</f>
        <v>NUMBER</v>
      </c>
      <c r="S263" s="11" t="s">
        <v>820</v>
      </c>
      <c r="T263" s="11" t="s">
        <v>821</v>
      </c>
      <c r="U263" s="8" t="str">
        <f t="shared" si="1"/>
        <v>Tool Hand Tool Hacksaw Blade  Vision </v>
      </c>
      <c r="V263" s="8" t="str">
        <f t="shared" si="2"/>
        <v>Tool &gt; Hand Tool &gt; Hacksaw Blade &gt; [ N/A ] &gt; Vision &gt; [ N/A ]</v>
      </c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ht="12.75" customHeight="1">
      <c r="A264" s="22" t="s">
        <v>743</v>
      </c>
      <c r="B264" s="17" t="str">
        <f>IFERROR(VLOOKUP(A264,'G1'!$A$2:$B$45,2,FALSE),"")</f>
        <v>Tool</v>
      </c>
      <c r="C264" s="28" t="s">
        <v>749</v>
      </c>
      <c r="D264" s="8" t="str">
        <f>IFERROR(VLOOKUP(C264,'G2'!$A$2:$B$145,2,FALSE),"")</f>
        <v>Hand Tool</v>
      </c>
      <c r="E264" s="23" t="s">
        <v>818</v>
      </c>
      <c r="F264" s="8" t="str">
        <f>IFERROR(VLOOKUP(E264,'G3'!$A$2:$B$95,2,FALSE),"")</f>
        <v>Hacksaw Blade</v>
      </c>
      <c r="G264" s="22" t="s">
        <v>40</v>
      </c>
      <c r="H264" s="8" t="str">
        <f>IFERROR(VLOOKUP(G264,'G4'!$A$2:$B$195,2,FALSE),"")</f>
        <v/>
      </c>
      <c r="I264" s="22" t="s">
        <v>822</v>
      </c>
      <c r="J264" s="8" t="str">
        <f>IFERROR(VLOOKUP(I264,'G5'!$A$2:$B$45,2,FALSE),"")</f>
        <v>Ujira</v>
      </c>
      <c r="K264" s="10" t="s">
        <v>27</v>
      </c>
      <c r="L264" s="11" t="str">
        <f>IFERROR(VLOOKUP(K264,'G6'!$A$2:$B$45,2,FALSE),"")</f>
        <v/>
      </c>
      <c r="M264" s="11" t="s">
        <v>41</v>
      </c>
      <c r="N264" s="8" t="str">
        <f>IFERROR(VLOOKUP(M264,SUPPLIERS!$A$2:$B$45,2,FALSE),"")</f>
        <v>Default</v>
      </c>
      <c r="O264" s="19" t="s">
        <v>42</v>
      </c>
      <c r="P264" s="13" t="str">
        <f>IFERROR(VLOOKUP(O264,UOM_GROUP!$A$2:$B$45,2,FALSE),"")</f>
        <v>Default</v>
      </c>
      <c r="Q264" s="11" t="str">
        <f t="array" ref="Q264">TEXTJOIN(",",TRUE,IF(UOM_MAPPING!A$2:A$16=O264,UOM_MAPPING!B$2:B$100,""))</f>
        <v>000</v>
      </c>
      <c r="R264" s="11" t="str">
        <f>IFERROR(__xludf.DUMMYFUNCTION("ArrayFormula(JOIN("", "", IFERROR(VLOOKUP(BASE(SPLIT(Q264,"",""),10,3),UOM!$A$2:$B$46,2,FALSE),"""")))"),"NUMBER")</f>
        <v>NUMBER</v>
      </c>
      <c r="S264" s="11" t="s">
        <v>823</v>
      </c>
      <c r="T264" s="11" t="s">
        <v>824</v>
      </c>
      <c r="U264" s="8" t="str">
        <f t="shared" si="1"/>
        <v>Tool Hand Tool Hacksaw Blade  Ujira </v>
      </c>
      <c r="V264" s="8" t="str">
        <f t="shared" si="2"/>
        <v>Tool &gt; Hand Tool &gt; Hacksaw Blade &gt; [ N/A ] &gt; Ujira &gt; [ N/A ]</v>
      </c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ht="12.75" customHeight="1">
      <c r="A265" s="22" t="s">
        <v>743</v>
      </c>
      <c r="B265" s="17" t="str">
        <f>IFERROR(VLOOKUP(A265,'G1'!$A$2:$B$45,2,FALSE),"")</f>
        <v>Tool</v>
      </c>
      <c r="C265" s="28" t="s">
        <v>749</v>
      </c>
      <c r="D265" s="8" t="str">
        <f>IFERROR(VLOOKUP(C265,'G2'!$A$2:$B$45,2,FALSE),"")</f>
        <v>Hand Tool</v>
      </c>
      <c r="E265" s="23" t="s">
        <v>818</v>
      </c>
      <c r="F265" s="8" t="str">
        <f>IFERROR(VLOOKUP(E265,'G3'!$A$2:$B$95,2,FALSE),"")</f>
        <v>Hacksaw Blade</v>
      </c>
      <c r="G265" s="22" t="s">
        <v>40</v>
      </c>
      <c r="H265" s="8" t="str">
        <f>IFERROR(VLOOKUP(G265,'G4'!$A$2:$B$195,2,FALSE),"")</f>
        <v/>
      </c>
      <c r="I265" s="22" t="s">
        <v>825</v>
      </c>
      <c r="J265" s="8" t="str">
        <f>IFERROR(VLOOKUP(I265,'G5'!$A$2:$B$45,2,FALSE),"")</f>
        <v>Bahco</v>
      </c>
      <c r="K265" s="10" t="s">
        <v>27</v>
      </c>
      <c r="L265" s="11" t="str">
        <f>IFERROR(VLOOKUP(K265,'G6'!$A$2:$B$45,2,FALSE),"")</f>
        <v/>
      </c>
      <c r="M265" s="11" t="s">
        <v>41</v>
      </c>
      <c r="N265" s="8" t="str">
        <f>IFERROR(VLOOKUP(M265,SUPPLIERS!$A$2:$B$45,2,FALSE),"")</f>
        <v>Default</v>
      </c>
      <c r="O265" s="19" t="s">
        <v>42</v>
      </c>
      <c r="P265" s="13" t="str">
        <f>IFERROR(VLOOKUP(O265,UOM_GROUP!$A$2:$B$45,2,FALSE),"")</f>
        <v>Default</v>
      </c>
      <c r="Q265" s="11" t="str">
        <f t="array" ref="Q265">TEXTJOIN(",",TRUE,IF(UOM_MAPPING!A$2:A$16=O265,UOM_MAPPING!B$2:B$100,""))</f>
        <v>000</v>
      </c>
      <c r="R265" s="11" t="str">
        <f>IFERROR(__xludf.DUMMYFUNCTION("ArrayFormula(JOIN("", "", IFERROR(VLOOKUP(BASE(SPLIT(Q265,"",""),10,3),UOM!$A$2:$B$46,2,FALSE),"""")))"),"NUMBER")</f>
        <v>NUMBER</v>
      </c>
      <c r="S265" s="11" t="s">
        <v>826</v>
      </c>
      <c r="T265" s="11" t="s">
        <v>827</v>
      </c>
      <c r="U265" s="8" t="str">
        <f t="shared" si="1"/>
        <v>Tool Hand Tool Hacksaw Blade  Bahco </v>
      </c>
      <c r="V265" s="8" t="str">
        <f t="shared" si="2"/>
        <v>Tool &gt; Hand Tool &gt; Hacksaw Blade &gt; [ N/A ] &gt; Bahco &gt; [ N/A ]</v>
      </c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ht="12.75" customHeight="1">
      <c r="A266" s="22" t="s">
        <v>743</v>
      </c>
      <c r="B266" s="17" t="str">
        <f>IFERROR(VLOOKUP(A266,'G1'!$A$2:$B$45,2,FALSE),"")</f>
        <v>Tool</v>
      </c>
      <c r="C266" s="28" t="s">
        <v>749</v>
      </c>
      <c r="D266" s="8" t="str">
        <f>IFERROR(VLOOKUP(C266,'G2'!$A$2:$B$45,2,FALSE),"")</f>
        <v>Hand Tool</v>
      </c>
      <c r="E266" s="23" t="s">
        <v>828</v>
      </c>
      <c r="F266" s="8" t="str">
        <f>IFERROR(VLOOKUP(E266,'G3'!$A$2:$B$95,2,FALSE),"")</f>
        <v>Hand Saw Frame 12"</v>
      </c>
      <c r="G266" s="22" t="s">
        <v>40</v>
      </c>
      <c r="H266" s="8" t="str">
        <f>IFERROR(VLOOKUP(G266,'G4'!$A$2:$B$195,2,FALSE),"")</f>
        <v/>
      </c>
      <c r="I266" s="23" t="s">
        <v>26</v>
      </c>
      <c r="J266" s="8" t="str">
        <f>IFERROR(VLOOKUP(I266,'G5'!$A$2:$B$45,2,FALSE),"")</f>
        <v/>
      </c>
      <c r="K266" s="10" t="s">
        <v>27</v>
      </c>
      <c r="L266" s="11" t="str">
        <f>IFERROR(VLOOKUP(K266,'G6'!$A$2:$B$45,2,FALSE),"")</f>
        <v/>
      </c>
      <c r="M266" s="25" t="s">
        <v>746</v>
      </c>
      <c r="N266" s="8" t="str">
        <f>IFERROR(VLOOKUP(M266,SUPPLIERS!$A$2:$B$45,2,FALSE),"")</f>
        <v>Wemly</v>
      </c>
      <c r="O266" s="19" t="s">
        <v>42</v>
      </c>
      <c r="P266" s="13" t="str">
        <f>IFERROR(VLOOKUP(O266,UOM_GROUP!$A$2:$B$45,2,FALSE),"")</f>
        <v>Default</v>
      </c>
      <c r="Q266" s="11" t="str">
        <f t="array" ref="Q266">TEXTJOIN(",",TRUE,IF(UOM_MAPPING!A$2:A$16=O266,UOM_MAPPING!B$2:B$100,""))</f>
        <v>000</v>
      </c>
      <c r="R266" s="11" t="str">
        <f>IFERROR(__xludf.DUMMYFUNCTION("ArrayFormula(JOIN("", "", IFERROR(VLOOKUP(BASE(SPLIT(Q266,"",""),10,3),UOM!$A$2:$B$46,2,FALSE),"""")))"),"NUMBER")</f>
        <v>NUMBER</v>
      </c>
      <c r="S266" s="11" t="s">
        <v>829</v>
      </c>
      <c r="T266" s="11" t="s">
        <v>829</v>
      </c>
      <c r="U266" s="8" t="str">
        <f t="shared" si="1"/>
        <v>Tool Hand Tool Hand Saw Frame 12"   </v>
      </c>
      <c r="V266" s="8" t="str">
        <f t="shared" si="2"/>
        <v>Tool &gt; Hand Tool &gt; Hand Saw Frame 12" &gt; [ N/A ] &gt; [ N/A ] &gt; [ N/A ]</v>
      </c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ht="12.75" customHeight="1">
      <c r="A267" s="22" t="s">
        <v>743</v>
      </c>
      <c r="B267" s="17" t="str">
        <f>IFERROR(VLOOKUP(A267,'G1'!$A$2:$B$45,2,FALSE),"")</f>
        <v>Tool</v>
      </c>
      <c r="C267" s="28" t="s">
        <v>749</v>
      </c>
      <c r="D267" s="8" t="str">
        <f>IFERROR(VLOOKUP(C267,'G2'!$A$2:$B$45,2,FALSE),"")</f>
        <v>Hand Tool</v>
      </c>
      <c r="E267" s="23" t="s">
        <v>830</v>
      </c>
      <c r="F267" s="8" t="str">
        <f>IFERROR(VLOOKUP(E267,'G3'!$A$2:$B$95,2,FALSE),"")</f>
        <v>Screw Driver Flat</v>
      </c>
      <c r="G267" s="23" t="s">
        <v>803</v>
      </c>
      <c r="H267" s="8" t="str">
        <f>IFERROR(VLOOKUP(G267,'G4'!$A$2:$B$195,2,FALSE),"")</f>
        <v>5"</v>
      </c>
      <c r="I267" s="23" t="s">
        <v>26</v>
      </c>
      <c r="J267" s="8" t="str">
        <f>IFERROR(VLOOKUP(I267,'G5'!$A$2:$B$45,2,FALSE),"")</f>
        <v/>
      </c>
      <c r="K267" s="10" t="s">
        <v>27</v>
      </c>
      <c r="L267" s="11" t="str">
        <f>IFERROR(VLOOKUP(K267,'G6'!$A$2:$B$45,2,FALSE),"")</f>
        <v/>
      </c>
      <c r="M267" s="25" t="s">
        <v>746</v>
      </c>
      <c r="N267" s="8" t="str">
        <f>IFERROR(VLOOKUP(M267,SUPPLIERS!$A$2:$B$45,2,FALSE),"")</f>
        <v>Wemly</v>
      </c>
      <c r="O267" s="19" t="s">
        <v>42</v>
      </c>
      <c r="P267" s="13" t="str">
        <f>IFERROR(VLOOKUP(O267,UOM_GROUP!$A$2:$B$45,2,FALSE),"")</f>
        <v>Default</v>
      </c>
      <c r="Q267" s="11" t="str">
        <f t="array" ref="Q267">TEXTJOIN(",",TRUE,IF(UOM_MAPPING!A$2:A$16=O267,UOM_MAPPING!B$2:B$100,""))</f>
        <v>000</v>
      </c>
      <c r="R267" s="11" t="str">
        <f>IFERROR(__xludf.DUMMYFUNCTION("ArrayFormula(JOIN("", "", IFERROR(VLOOKUP(BASE(SPLIT(Q267,"",""),10,3),UOM!$A$2:$B$46,2,FALSE),"""")))"),"NUMBER")</f>
        <v>NUMBER</v>
      </c>
      <c r="S267" s="11" t="s">
        <v>831</v>
      </c>
      <c r="T267" s="11" t="s">
        <v>832</v>
      </c>
      <c r="U267" s="8" t="str">
        <f t="shared" si="1"/>
        <v>Tool Hand Tool Screw Driver Flat 5"  </v>
      </c>
      <c r="V267" s="8" t="str">
        <f t="shared" si="2"/>
        <v>Tool &gt; Hand Tool &gt; Screw Driver Flat &gt; 5" &gt; [ N/A ] &gt; [ N/A ]</v>
      </c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ht="12.75" customHeight="1">
      <c r="A268" s="22" t="s">
        <v>743</v>
      </c>
      <c r="B268" s="17" t="str">
        <f>IFERROR(VLOOKUP(A268,'G1'!$A$2:$B$45,2,FALSE),"")</f>
        <v>Tool</v>
      </c>
      <c r="C268" s="28" t="s">
        <v>749</v>
      </c>
      <c r="D268" s="8" t="str">
        <f>IFERROR(VLOOKUP(C268,'G2'!$A$2:$B$45,2,FALSE),"")</f>
        <v>Hand Tool</v>
      </c>
      <c r="E268" s="23" t="s">
        <v>833</v>
      </c>
      <c r="F268" s="8" t="str">
        <f>IFERROR(VLOOKUP(E268,'G3'!$A$2:$B$95,2,FALSE),"")</f>
        <v>Screw Driver Star</v>
      </c>
      <c r="G268" s="23" t="s">
        <v>803</v>
      </c>
      <c r="H268" s="8" t="str">
        <f>IFERROR(VLOOKUP(G268,'G4'!$A$2:$B$195,2,FALSE),"")</f>
        <v>5"</v>
      </c>
      <c r="I268" s="23" t="s">
        <v>26</v>
      </c>
      <c r="J268" s="8" t="str">
        <f>IFERROR(VLOOKUP(I268,'G5'!$A$2:$B$45,2,FALSE),"")</f>
        <v/>
      </c>
      <c r="K268" s="10" t="s">
        <v>27</v>
      </c>
      <c r="L268" s="11" t="str">
        <f>IFERROR(VLOOKUP(K268,'G6'!$A$2:$B$45,2,FALSE),"")</f>
        <v/>
      </c>
      <c r="M268" s="25" t="s">
        <v>746</v>
      </c>
      <c r="N268" s="8" t="str">
        <f>IFERROR(VLOOKUP(M268,SUPPLIERS!$A$2:$B$45,2,FALSE),"")</f>
        <v>Wemly</v>
      </c>
      <c r="O268" s="19" t="s">
        <v>42</v>
      </c>
      <c r="P268" s="13" t="str">
        <f>IFERROR(VLOOKUP(O268,UOM_GROUP!$A$2:$B$45,2,FALSE),"")</f>
        <v>Default</v>
      </c>
      <c r="Q268" s="11" t="str">
        <f t="array" ref="Q268">TEXTJOIN(",",TRUE,IF(UOM_MAPPING!A$2:A$16=O268,UOM_MAPPING!B$2:B$100,""))</f>
        <v>000</v>
      </c>
      <c r="R268" s="11" t="str">
        <f>IFERROR(__xludf.DUMMYFUNCTION("ArrayFormula(JOIN("", "", IFERROR(VLOOKUP(BASE(SPLIT(Q268,"",""),10,3),UOM!$A$2:$B$46,2,FALSE),"""")))"),"NUMBER")</f>
        <v>NUMBER</v>
      </c>
      <c r="S268" s="11" t="s">
        <v>834</v>
      </c>
      <c r="T268" s="11" t="s">
        <v>835</v>
      </c>
      <c r="U268" s="8" t="str">
        <f t="shared" si="1"/>
        <v>Tool Hand Tool Screw Driver Star 5"  </v>
      </c>
      <c r="V268" s="8" t="str">
        <f t="shared" si="2"/>
        <v>Tool &gt; Hand Tool &gt; Screw Driver Star &gt; 5" &gt; [ N/A ] &gt; [ N/A ]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ht="12.75" customHeight="1">
      <c r="A269" s="22" t="s">
        <v>743</v>
      </c>
      <c r="B269" s="17" t="str">
        <f>IFERROR(VLOOKUP(A269,'G1'!$A$2:$B$45,2,FALSE),"")</f>
        <v>Tool</v>
      </c>
      <c r="C269" s="28" t="s">
        <v>749</v>
      </c>
      <c r="D269" s="8" t="str">
        <f>IFERROR(VLOOKUP(C269,'G2'!$A$2:$B$45,2,FALSE),"")</f>
        <v>Hand Tool</v>
      </c>
      <c r="E269" s="23" t="s">
        <v>836</v>
      </c>
      <c r="F269" s="8" t="str">
        <f>IFERROR(VLOOKUP(E269,'G3'!$A$2:$B$95,2,FALSE),"")</f>
        <v>Adjustable Wrench </v>
      </c>
      <c r="G269" s="23" t="s">
        <v>837</v>
      </c>
      <c r="H269" s="8" t="str">
        <f>IFERROR(VLOOKUP(G269,'G4'!$A$2:$B$195,2,FALSE),"")</f>
        <v>6"</v>
      </c>
      <c r="I269" s="22" t="s">
        <v>838</v>
      </c>
      <c r="J269" s="8" t="str">
        <f>IFERROR(VLOOKUP(I269,'G5'!$A$2:$B$45,2,FALSE),"")</f>
        <v>Froget Iron</v>
      </c>
      <c r="K269" s="10" t="s">
        <v>27</v>
      </c>
      <c r="L269" s="11" t="str">
        <f>IFERROR(VLOOKUP(K269,'G6'!$A$2:$B$45,2,FALSE),"")</f>
        <v/>
      </c>
      <c r="M269" s="25" t="s">
        <v>746</v>
      </c>
      <c r="N269" s="8" t="str">
        <f>IFERROR(VLOOKUP(M269,SUPPLIERS!$A$2:$B$45,2,FALSE),"")</f>
        <v>Wemly</v>
      </c>
      <c r="O269" s="19" t="s">
        <v>42</v>
      </c>
      <c r="P269" s="13" t="str">
        <f>IFERROR(VLOOKUP(O269,UOM_GROUP!$A$2:$B$45,2,FALSE),"")</f>
        <v>Default</v>
      </c>
      <c r="Q269" s="11" t="str">
        <f t="array" ref="Q269">TEXTJOIN(",",TRUE,IF(UOM_MAPPING!A$2:A$16=O269,UOM_MAPPING!B$2:B$100,""))</f>
        <v>000</v>
      </c>
      <c r="R269" s="11" t="str">
        <f>IFERROR(__xludf.DUMMYFUNCTION("ArrayFormula(JOIN("", "", IFERROR(VLOOKUP(BASE(SPLIT(Q269,"",""),10,3),UOM!$A$2:$B$46,2,FALSE),"""")))"),"NUMBER")</f>
        <v>NUMBER</v>
      </c>
      <c r="S269" s="11" t="s">
        <v>839</v>
      </c>
      <c r="T269" s="11" t="s">
        <v>839</v>
      </c>
      <c r="U269" s="8" t="str">
        <f t="shared" si="1"/>
        <v>Tool Hand Tool Adjustable Wrench  6" Froget Iron </v>
      </c>
      <c r="V269" s="8" t="str">
        <f t="shared" si="2"/>
        <v>Tool &gt; Hand Tool &gt; Adjustable Wrench  &gt; 6" &gt; Froget Iron &gt; [ N/A ]</v>
      </c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ht="12.75" customHeight="1">
      <c r="A270" s="22" t="s">
        <v>743</v>
      </c>
      <c r="B270" s="17" t="str">
        <f>IFERROR(VLOOKUP(A270,'G1'!$A$2:$B$45,2,FALSE),"")</f>
        <v>Tool</v>
      </c>
      <c r="C270" s="28" t="s">
        <v>749</v>
      </c>
      <c r="D270" s="8" t="str">
        <f>IFERROR(VLOOKUP(C270,'G2'!$A$2:$B$45,2,FALSE),"")</f>
        <v>Hand Tool</v>
      </c>
      <c r="E270" s="23" t="s">
        <v>840</v>
      </c>
      <c r="F270" s="8" t="str">
        <f>IFERROR(VLOOKUP(E270,'G3'!$A$2:$B$95,2,FALSE),"")</f>
        <v>Hammer</v>
      </c>
      <c r="G270" s="23" t="s">
        <v>841</v>
      </c>
      <c r="H270" s="8" t="str">
        <f>IFERROR(VLOOKUP(G270,'G4'!$A$2:$B$195,2,FALSE),"")</f>
        <v>Claw </v>
      </c>
      <c r="I270" s="22" t="s">
        <v>842</v>
      </c>
      <c r="J270" s="8" t="str">
        <f>IFERROR(VLOOKUP(I270,'G5'!$A$2:$B$45,2,FALSE),"")</f>
        <v>Starex</v>
      </c>
      <c r="K270" s="23" t="s">
        <v>809</v>
      </c>
      <c r="L270" s="11" t="str">
        <f>IFERROR(VLOOKUP(K270,'G6'!$A$2:$B$45,2,FALSE),"")</f>
        <v>Rubber Handle</v>
      </c>
      <c r="M270" s="25" t="s">
        <v>746</v>
      </c>
      <c r="N270" s="8" t="str">
        <f>IFERROR(VLOOKUP(M270,SUPPLIERS!$A$2:$B$45,2,FALSE),"")</f>
        <v>Wemly</v>
      </c>
      <c r="O270" s="19" t="s">
        <v>42</v>
      </c>
      <c r="P270" s="13" t="str">
        <f>IFERROR(VLOOKUP(O270,UOM_GROUP!$A$2:$B$45,2,FALSE),"")</f>
        <v>Default</v>
      </c>
      <c r="Q270" s="11" t="str">
        <f t="array" ref="Q270">TEXTJOIN(",",TRUE,IF(UOM_MAPPING!A$2:A$16=O270,UOM_MAPPING!B$2:B$100,""))</f>
        <v>000</v>
      </c>
      <c r="R270" s="11" t="str">
        <f>IFERROR(__xludf.DUMMYFUNCTION("ArrayFormula(JOIN("", "", IFERROR(VLOOKUP(BASE(SPLIT(Q270,"",""),10,3),UOM!$A$2:$B$46,2,FALSE),"""")))"),"NUMBER")</f>
        <v>NUMBER</v>
      </c>
      <c r="S270" s="11" t="s">
        <v>843</v>
      </c>
      <c r="T270" s="11" t="s">
        <v>844</v>
      </c>
      <c r="U270" s="8" t="str">
        <f t="shared" si="1"/>
        <v>Tool Hand Tool Hammer Claw  Starex Rubber Handle</v>
      </c>
      <c r="V270" s="8" t="str">
        <f t="shared" si="2"/>
        <v>Tool &gt; Hand Tool &gt; Hammer &gt; Claw  &gt; Starex &gt; Rubber Handle</v>
      </c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ht="12.75" customHeight="1">
      <c r="A271" s="22" t="s">
        <v>743</v>
      </c>
      <c r="B271" s="17" t="str">
        <f>IFERROR(VLOOKUP(A271,'G1'!$A$2:$B$45,2,FALSE),"")</f>
        <v>Tool</v>
      </c>
      <c r="C271" s="28" t="s">
        <v>749</v>
      </c>
      <c r="D271" s="8" t="str">
        <f>IFERROR(VLOOKUP(C271,'G2'!$A$2:$B$45,2,FALSE),"")</f>
        <v>Hand Tool</v>
      </c>
      <c r="E271" s="23" t="s">
        <v>840</v>
      </c>
      <c r="F271" s="8" t="str">
        <f>IFERROR(VLOOKUP(E271,'G3'!$A$2:$B$95,2,FALSE),"")</f>
        <v>Hammer</v>
      </c>
      <c r="G271" s="23" t="s">
        <v>841</v>
      </c>
      <c r="H271" s="8" t="str">
        <f>IFERROR(VLOOKUP(G271,'G4'!$A$2:$B$195,2,FALSE),"")</f>
        <v>Claw </v>
      </c>
      <c r="I271" s="23" t="s">
        <v>26</v>
      </c>
      <c r="J271" s="8" t="str">
        <f>IFERROR(VLOOKUP(I271,'G5'!$A$2:$B$45,2,FALSE),"")</f>
        <v/>
      </c>
      <c r="K271" s="23" t="s">
        <v>809</v>
      </c>
      <c r="L271" s="11" t="str">
        <f>IFERROR(VLOOKUP(K271,'G6'!$A$2:$B$45,2,FALSE),"")</f>
        <v>Rubber Handle</v>
      </c>
      <c r="M271" s="25" t="s">
        <v>746</v>
      </c>
      <c r="N271" s="8" t="str">
        <f>IFERROR(VLOOKUP(M271,SUPPLIERS!$A$2:$B$45,2,FALSE),"")</f>
        <v>Wemly</v>
      </c>
      <c r="O271" s="19" t="s">
        <v>42</v>
      </c>
      <c r="P271" s="13" t="str">
        <f>IFERROR(VLOOKUP(O271,UOM_GROUP!$A$2:$B$45,2,FALSE),"")</f>
        <v>Default</v>
      </c>
      <c r="Q271" s="11" t="str">
        <f t="array" ref="Q271">TEXTJOIN(",",TRUE,IF(UOM_MAPPING!A$2:A$16=O271,UOM_MAPPING!B$2:B$100,""))</f>
        <v>000</v>
      </c>
      <c r="R271" s="11" t="str">
        <f>IFERROR(__xludf.DUMMYFUNCTION("ArrayFormula(JOIN("", "", IFERROR(VLOOKUP(BASE(SPLIT(Q271,"",""),10,3),UOM!$A$2:$B$46,2,FALSE),"""")))"),"NUMBER")</f>
        <v>NUMBER</v>
      </c>
      <c r="S271" s="11" t="s">
        <v>845</v>
      </c>
      <c r="T271" s="11" t="s">
        <v>846</v>
      </c>
      <c r="U271" s="8" t="str">
        <f t="shared" si="1"/>
        <v>Tool Hand Tool Hammer Claw   Rubber Handle</v>
      </c>
      <c r="V271" s="8" t="str">
        <f t="shared" si="2"/>
        <v>Tool &gt; Hand Tool &gt; Hammer &gt; Claw  &gt; [ N/A ] &gt; Rubber Handle</v>
      </c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ht="12.75" customHeight="1">
      <c r="A272" s="22" t="s">
        <v>743</v>
      </c>
      <c r="B272" s="17" t="str">
        <f>IFERROR(VLOOKUP(A272,'G1'!$A$2:$B$45,2,FALSE),"")</f>
        <v>Tool</v>
      </c>
      <c r="C272" s="28" t="s">
        <v>749</v>
      </c>
      <c r="D272" s="8" t="str">
        <f>IFERROR(VLOOKUP(C272,'G2'!$A$2:$B$45,2,FALSE),"")</f>
        <v>Hand Tool</v>
      </c>
      <c r="E272" s="23" t="s">
        <v>840</v>
      </c>
      <c r="F272" s="8" t="str">
        <f>IFERROR(VLOOKUP(E272,'G3'!$A$2:$B$95,2,FALSE),"")</f>
        <v>Hammer</v>
      </c>
      <c r="G272" s="23" t="s">
        <v>841</v>
      </c>
      <c r="H272" s="8" t="str">
        <f>IFERROR(VLOOKUP(G272,'G4'!$A$2:$B$195,2,FALSE),"")</f>
        <v>Claw </v>
      </c>
      <c r="I272" s="22" t="s">
        <v>847</v>
      </c>
      <c r="J272" s="8" t="str">
        <f>IFERROR(VLOOKUP(I272,'G5'!$A$2:$B$45,2,FALSE),"")</f>
        <v>BMC</v>
      </c>
      <c r="K272" s="23" t="s">
        <v>794</v>
      </c>
      <c r="L272" s="11" t="str">
        <f>IFERROR(VLOOKUP(K272,'G6'!$A$2:$B$45,2,FALSE),"")</f>
        <v>Wood Handle </v>
      </c>
      <c r="M272" s="25" t="s">
        <v>746</v>
      </c>
      <c r="N272" s="8" t="str">
        <f>IFERROR(VLOOKUP(M272,SUPPLIERS!$A$2:$B$45,2,FALSE),"")</f>
        <v>Wemly</v>
      </c>
      <c r="O272" s="19" t="s">
        <v>42</v>
      </c>
      <c r="P272" s="13" t="str">
        <f>IFERROR(VLOOKUP(O272,UOM_GROUP!$A$2:$B$45,2,FALSE),"")</f>
        <v>Default</v>
      </c>
      <c r="Q272" s="11" t="str">
        <f t="array" ref="Q272">TEXTJOIN(",",TRUE,IF(UOM_MAPPING!A$2:A$16=O272,UOM_MAPPING!B$2:B$100,""))</f>
        <v>000</v>
      </c>
      <c r="R272" s="11" t="str">
        <f>IFERROR(__xludf.DUMMYFUNCTION("ArrayFormula(JOIN("", "", IFERROR(VLOOKUP(BASE(SPLIT(Q272,"",""),10,3),UOM!$A$2:$B$46,2,FALSE),"""")))"),"NUMBER")</f>
        <v>NUMBER</v>
      </c>
      <c r="S272" s="11" t="s">
        <v>848</v>
      </c>
      <c r="T272" s="11" t="s">
        <v>849</v>
      </c>
      <c r="U272" s="8" t="str">
        <f t="shared" si="1"/>
        <v>Tool Hand Tool Hammer Claw  BMC Wood Handle </v>
      </c>
      <c r="V272" s="8" t="str">
        <f t="shared" si="2"/>
        <v>Tool &gt; Hand Tool &gt; Hammer &gt; Claw  &gt; BMC &gt; Wood Handle </v>
      </c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ht="12.75" customHeight="1">
      <c r="A273" s="22" t="s">
        <v>743</v>
      </c>
      <c r="B273" s="17" t="str">
        <f>IFERROR(VLOOKUP(A273,'G1'!$A$2:$B$45,2,FALSE),"")</f>
        <v>Tool</v>
      </c>
      <c r="C273" s="28" t="s">
        <v>749</v>
      </c>
      <c r="D273" s="8" t="str">
        <f>IFERROR(VLOOKUP(C273,'G2'!$A$2:$B$45,2,FALSE),"")</f>
        <v>Hand Tool</v>
      </c>
      <c r="E273" s="23" t="s">
        <v>840</v>
      </c>
      <c r="F273" s="8" t="str">
        <f>IFERROR(VLOOKUP(E273,'G3'!$A$2:$B$95,2,FALSE),"")</f>
        <v>Hammer</v>
      </c>
      <c r="G273" s="23" t="s">
        <v>850</v>
      </c>
      <c r="H273" s="8" t="str">
        <f>IFERROR(VLOOKUP(G273,'G4'!$A$2:$B$195,2,FALSE),"")</f>
        <v>Rubber </v>
      </c>
      <c r="I273" s="23" t="s">
        <v>26</v>
      </c>
      <c r="J273" s="8" t="str">
        <f>IFERROR(VLOOKUP(I273,'G5'!$A$2:$B$45,2,FALSE),"")</f>
        <v/>
      </c>
      <c r="K273" s="23" t="s">
        <v>794</v>
      </c>
      <c r="L273" s="11" t="str">
        <f>IFERROR(VLOOKUP(K273,'G6'!$A$2:$B$45,2,FALSE),"")</f>
        <v>Wood Handle </v>
      </c>
      <c r="M273" s="25" t="s">
        <v>746</v>
      </c>
      <c r="N273" s="8" t="str">
        <f>IFERROR(VLOOKUP(M273,SUPPLIERS!$A$2:$B$45,2,FALSE),"")</f>
        <v>Wemly</v>
      </c>
      <c r="O273" s="19" t="s">
        <v>42</v>
      </c>
      <c r="P273" s="13" t="str">
        <f>IFERROR(VLOOKUP(O273,UOM_GROUP!$A$2:$B$45,2,FALSE),"")</f>
        <v>Default</v>
      </c>
      <c r="Q273" s="11" t="str">
        <f t="array" ref="Q273">TEXTJOIN(",",TRUE,IF(UOM_MAPPING!A$2:A$16=O273,UOM_MAPPING!B$2:B$100,""))</f>
        <v>000</v>
      </c>
      <c r="R273" s="11" t="str">
        <f>IFERROR(__xludf.DUMMYFUNCTION("ArrayFormula(JOIN("", "", IFERROR(VLOOKUP(BASE(SPLIT(Q273,"",""),10,3),UOM!$A$2:$B$46,2,FALSE),"""")))"),"NUMBER")</f>
        <v>NUMBER</v>
      </c>
      <c r="S273" s="11" t="s">
        <v>851</v>
      </c>
      <c r="T273" s="11" t="s">
        <v>852</v>
      </c>
      <c r="U273" s="8" t="str">
        <f t="shared" si="1"/>
        <v>Tool Hand Tool Hammer Rubber   Wood Handle </v>
      </c>
      <c r="V273" s="8" t="str">
        <f t="shared" si="2"/>
        <v>Tool &gt; Hand Tool &gt; Hammer &gt; Rubber  &gt; [ N/A ] &gt; Wood Handle </v>
      </c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ht="12.75" customHeight="1">
      <c r="A274" s="22" t="s">
        <v>743</v>
      </c>
      <c r="B274" s="17" t="str">
        <f>IFERROR(VLOOKUP(A274,'G1'!$A$2:$B$45,2,FALSE),"")</f>
        <v>Tool</v>
      </c>
      <c r="C274" s="28" t="s">
        <v>749</v>
      </c>
      <c r="D274" s="8" t="str">
        <f>IFERROR(VLOOKUP(C274,'G2'!$A$2:$B$45,2,FALSE),"")</f>
        <v>Hand Tool</v>
      </c>
      <c r="E274" s="23" t="s">
        <v>853</v>
      </c>
      <c r="F274" s="8" t="str">
        <f>IFERROR(VLOOKUP(E274,'G3'!$A$2:$B$95,2,FALSE),"")</f>
        <v>Steel Shovel</v>
      </c>
      <c r="G274" s="22" t="s">
        <v>40</v>
      </c>
      <c r="H274" s="8" t="str">
        <f>IFERROR(VLOOKUP(G274,'G4'!$A$2:$B$195,2,FALSE),"")</f>
        <v/>
      </c>
      <c r="I274" s="23" t="s">
        <v>26</v>
      </c>
      <c r="J274" s="8" t="str">
        <f>IFERROR(VLOOKUP(I274,'G5'!$A$2:$B$45,2,FALSE),"")</f>
        <v/>
      </c>
      <c r="K274" s="10" t="s">
        <v>27</v>
      </c>
      <c r="L274" s="11" t="str">
        <f>IFERROR(VLOOKUP(K274,'G6'!$A$2:$B$45,2,FALSE),"")</f>
        <v/>
      </c>
      <c r="M274" s="11" t="s">
        <v>41</v>
      </c>
      <c r="N274" s="8" t="str">
        <f>IFERROR(VLOOKUP(M274,SUPPLIERS!$A$2:$B$45,2,FALSE),"")</f>
        <v>Default</v>
      </c>
      <c r="O274" s="19" t="s">
        <v>42</v>
      </c>
      <c r="P274" s="13" t="str">
        <f>IFERROR(VLOOKUP(O274,UOM_GROUP!$A$2:$B$45,2,FALSE),"")</f>
        <v>Default</v>
      </c>
      <c r="Q274" s="11" t="str">
        <f t="array" ref="Q274">TEXTJOIN(",",TRUE,IF(UOM_MAPPING!A$2:A$16=O274,UOM_MAPPING!B$2:B$100,""))</f>
        <v>000</v>
      </c>
      <c r="R274" s="11" t="str">
        <f>IFERROR(__xludf.DUMMYFUNCTION("ArrayFormula(JOIN("", "", IFERROR(VLOOKUP(BASE(SPLIT(Q274,"",""),10,3),UOM!$A$2:$B$46,2,FALSE),"""")))"),"NUMBER")</f>
        <v>NUMBER</v>
      </c>
      <c r="S274" s="11" t="s">
        <v>854</v>
      </c>
      <c r="T274" s="11" t="s">
        <v>855</v>
      </c>
      <c r="U274" s="8" t="str">
        <f t="shared" si="1"/>
        <v>Tool Hand Tool Steel Shovel   </v>
      </c>
      <c r="V274" s="8" t="str">
        <f t="shared" si="2"/>
        <v>Tool &gt; Hand Tool &gt; Steel Shovel &gt; [ N/A ] &gt; [ N/A ] &gt; [ N/A ]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ht="12.75" customHeight="1">
      <c r="A275" s="22" t="s">
        <v>743</v>
      </c>
      <c r="B275" s="17" t="str">
        <f>IFERROR(VLOOKUP(A275,'G1'!$A$2:$B$45,2,FALSE),"")</f>
        <v>Tool</v>
      </c>
      <c r="C275" s="28" t="s">
        <v>749</v>
      </c>
      <c r="D275" s="8" t="str">
        <f>IFERROR(VLOOKUP(C275,'G2'!$A$2:$B$45,2,FALSE),"")</f>
        <v>Hand Tool</v>
      </c>
      <c r="E275" s="23" t="s">
        <v>856</v>
      </c>
      <c r="F275" s="8" t="str">
        <f>IFERROR(VLOOKUP(E275,'G3'!$A$2:$B$95,2,FALSE),"")</f>
        <v>Chisel</v>
      </c>
      <c r="G275" s="23" t="s">
        <v>857</v>
      </c>
      <c r="H275" s="8" t="str">
        <f>IFERROR(VLOOKUP(G275,'G4'!$A$2:$B$195,2,FALSE),"")</f>
        <v>Flat Head</v>
      </c>
      <c r="I275" s="23" t="s">
        <v>26</v>
      </c>
      <c r="J275" s="8" t="str">
        <f>IFERROR(VLOOKUP(I275,'G5'!$A$2:$B$45,2,FALSE),"")</f>
        <v/>
      </c>
      <c r="K275" s="23" t="s">
        <v>761</v>
      </c>
      <c r="L275" s="11" t="str">
        <f>IFERROR(VLOOKUP(K275,'G6'!$A$2:$B$45,2,FALSE),"")</f>
        <v>8"</v>
      </c>
      <c r="M275" s="25" t="s">
        <v>746</v>
      </c>
      <c r="N275" s="8" t="str">
        <f>IFERROR(VLOOKUP(M275,SUPPLIERS!$A$2:$B$45,2,FALSE),"")</f>
        <v>Wemly</v>
      </c>
      <c r="O275" s="19" t="s">
        <v>42</v>
      </c>
      <c r="P275" s="13" t="str">
        <f>IFERROR(VLOOKUP(O275,UOM_GROUP!$A$2:$B$45,2,FALSE),"")</f>
        <v>Default</v>
      </c>
      <c r="Q275" s="11" t="str">
        <f t="array" ref="Q275">TEXTJOIN(",",TRUE,IF(UOM_MAPPING!A$2:A$16=O275,UOM_MAPPING!B$2:B$100,""))</f>
        <v>000</v>
      </c>
      <c r="R275" s="11" t="str">
        <f>IFERROR(__xludf.DUMMYFUNCTION("ArrayFormula(JOIN("", "", IFERROR(VLOOKUP(BASE(SPLIT(Q275,"",""),10,3),UOM!$A$2:$B$46,2,FALSE),"""")))"),"NUMBER")</f>
        <v>NUMBER</v>
      </c>
      <c r="S275" s="11" t="s">
        <v>858</v>
      </c>
      <c r="T275" s="11" t="s">
        <v>859</v>
      </c>
      <c r="U275" s="8" t="str">
        <f t="shared" si="1"/>
        <v>Tool Hand Tool Chisel Flat Head  8"</v>
      </c>
      <c r="V275" s="8" t="str">
        <f t="shared" si="2"/>
        <v>Tool &gt; Hand Tool &gt; Chisel &gt; Flat Head &gt; [ N/A ] &gt; 8"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ht="12.75" customHeight="1">
      <c r="A276" s="22" t="s">
        <v>743</v>
      </c>
      <c r="B276" s="17" t="str">
        <f>IFERROR(VLOOKUP(A276,'G1'!$A$2:$B$45,2,FALSE),"")</f>
        <v>Tool</v>
      </c>
      <c r="C276" s="28" t="s">
        <v>749</v>
      </c>
      <c r="D276" s="8" t="str">
        <f>IFERROR(VLOOKUP(C276,'G2'!$A$2:$B$45,2,FALSE),"")</f>
        <v>Hand Tool</v>
      </c>
      <c r="E276" s="23" t="s">
        <v>856</v>
      </c>
      <c r="F276" s="8" t="str">
        <f>IFERROR(VLOOKUP(E276,'G3'!$A$2:$B$95,2,FALSE),"")</f>
        <v>Chisel</v>
      </c>
      <c r="G276" s="23" t="s">
        <v>860</v>
      </c>
      <c r="H276" s="8" t="str">
        <f>IFERROR(VLOOKUP(G276,'G4'!$A$2:$B$195,2,FALSE),"")</f>
        <v>Pointed Head</v>
      </c>
      <c r="I276" s="23" t="s">
        <v>26</v>
      </c>
      <c r="J276" s="8" t="str">
        <f>IFERROR(VLOOKUP(I276,'G5'!$A$2:$B$45,2,FALSE),"")</f>
        <v/>
      </c>
      <c r="K276" s="23" t="s">
        <v>761</v>
      </c>
      <c r="L276" s="11" t="str">
        <f>IFERROR(VLOOKUP(K276,'G6'!$A$2:$B$45,2,FALSE),"")</f>
        <v>8"</v>
      </c>
      <c r="M276" s="25" t="s">
        <v>746</v>
      </c>
      <c r="N276" s="8" t="str">
        <f>IFERROR(VLOOKUP(M276,SUPPLIERS!$A$2:$B$45,2,FALSE),"")</f>
        <v>Wemly</v>
      </c>
      <c r="O276" s="19" t="s">
        <v>42</v>
      </c>
      <c r="P276" s="13" t="str">
        <f>IFERROR(VLOOKUP(O276,UOM_GROUP!$A$2:$B$45,2,FALSE),"")</f>
        <v>Default</v>
      </c>
      <c r="Q276" s="11" t="str">
        <f t="array" ref="Q276">TEXTJOIN(",",TRUE,IF(UOM_MAPPING!A$2:A$16=O276,UOM_MAPPING!B$2:B$100,""))</f>
        <v>000</v>
      </c>
      <c r="R276" s="11" t="str">
        <f>IFERROR(__xludf.DUMMYFUNCTION("ArrayFormula(JOIN("", "", IFERROR(VLOOKUP(BASE(SPLIT(Q276,"",""),10,3),UOM!$A$2:$B$46,2,FALSE),"""")))"),"NUMBER")</f>
        <v>NUMBER</v>
      </c>
      <c r="S276" s="11" t="s">
        <v>861</v>
      </c>
      <c r="T276" s="11" t="s">
        <v>862</v>
      </c>
      <c r="U276" s="8" t="str">
        <f t="shared" si="1"/>
        <v>Tool Hand Tool Chisel Pointed Head  8"</v>
      </c>
      <c r="V276" s="8" t="str">
        <f t="shared" si="2"/>
        <v>Tool &gt; Hand Tool &gt; Chisel &gt; Pointed Head &gt; [ N/A ] &gt; 8"</v>
      </c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ht="12.75" customHeight="1">
      <c r="A277" s="22" t="s">
        <v>743</v>
      </c>
      <c r="B277" s="17" t="str">
        <f>IFERROR(VLOOKUP(A277,'G1'!$A$2:$B$45,2,FALSE),"")</f>
        <v>Tool</v>
      </c>
      <c r="C277" s="28" t="s">
        <v>749</v>
      </c>
      <c r="D277" s="8" t="str">
        <f>IFERROR(VLOOKUP(C277,'G2'!$A$2:$B$45,2,FALSE),"")</f>
        <v>Hand Tool</v>
      </c>
      <c r="E277" s="23" t="s">
        <v>863</v>
      </c>
      <c r="F277" s="8" t="str">
        <f>IFERROR(VLOOKUP(E277,'G3'!$A$2:$B$95,2,FALSE),"")</f>
        <v>Combination Spanner Set - 14 Pcs</v>
      </c>
      <c r="G277" s="22" t="s">
        <v>40</v>
      </c>
      <c r="H277" s="8" t="str">
        <f>IFERROR(VLOOKUP(G277,'G4'!$A$2:$B$195,2,FALSE),"")</f>
        <v/>
      </c>
      <c r="I277" s="23" t="s">
        <v>26</v>
      </c>
      <c r="J277" s="8" t="str">
        <f>IFERROR(VLOOKUP(I277,'G5'!$A$2:$B$45,2,FALSE),"")</f>
        <v/>
      </c>
      <c r="K277" s="10" t="s">
        <v>27</v>
      </c>
      <c r="L277" s="11" t="str">
        <f>IFERROR(VLOOKUP(K277,'G6'!$A$2:$B$45,2,FALSE),"")</f>
        <v/>
      </c>
      <c r="M277" s="25" t="s">
        <v>746</v>
      </c>
      <c r="N277" s="8" t="str">
        <f>IFERROR(VLOOKUP(M277,SUPPLIERS!$A$2:$B$45,2,FALSE),"")</f>
        <v>Wemly</v>
      </c>
      <c r="O277" s="19" t="s">
        <v>42</v>
      </c>
      <c r="P277" s="13" t="str">
        <f>IFERROR(VLOOKUP(O277,UOM_GROUP!$A$2:$B$45,2,FALSE),"")</f>
        <v>Default</v>
      </c>
      <c r="Q277" s="11" t="str">
        <f t="array" ref="Q277">TEXTJOIN(",",TRUE,IF(UOM_MAPPING!A$2:A$16=O277,UOM_MAPPING!B$2:B$100,""))</f>
        <v>000</v>
      </c>
      <c r="R277" s="11" t="str">
        <f>IFERROR(__xludf.DUMMYFUNCTION("ArrayFormula(JOIN("", "", IFERROR(VLOOKUP(BASE(SPLIT(Q277,"",""),10,3),UOM!$A$2:$B$46,2,FALSE),"""")))"),"NUMBER")</f>
        <v>NUMBER</v>
      </c>
      <c r="S277" s="11" t="s">
        <v>864</v>
      </c>
      <c r="T277" s="11" t="s">
        <v>865</v>
      </c>
      <c r="U277" s="8" t="str">
        <f t="shared" si="1"/>
        <v>Tool Hand Tool Combination Spanner Set - 14 Pcs   </v>
      </c>
      <c r="V277" s="8" t="str">
        <f t="shared" si="2"/>
        <v>Tool &gt; Hand Tool &gt; Combination Spanner Set - 14 Pcs &gt; [ N/A ] &gt; [ N/A ] &gt; [ N/A ]</v>
      </c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ht="12.75" customHeight="1">
      <c r="A278" s="22" t="s">
        <v>743</v>
      </c>
      <c r="B278" s="17" t="str">
        <f>IFERROR(VLOOKUP(A278,'G1'!$A$2:$B$45,2,FALSE),"")</f>
        <v>Tool</v>
      </c>
      <c r="C278" s="28" t="s">
        <v>749</v>
      </c>
      <c r="D278" s="8" t="str">
        <f>IFERROR(VLOOKUP(C278,'G2'!$A$2:$B$45,2,FALSE),"")</f>
        <v>Hand Tool</v>
      </c>
      <c r="E278" s="23" t="s">
        <v>866</v>
      </c>
      <c r="F278" s="8" t="str">
        <f>IFERROR(VLOOKUP(E278,'G3'!$A$2:$B$95,2,FALSE),"")</f>
        <v>Piler</v>
      </c>
      <c r="G278" s="23" t="s">
        <v>867</v>
      </c>
      <c r="H278" s="8" t="str">
        <f>IFERROR(VLOOKUP(G278,'G4'!$A$2:$B$195,2,FALSE),"")</f>
        <v>Combination</v>
      </c>
      <c r="I278" s="23" t="s">
        <v>26</v>
      </c>
      <c r="J278" s="8" t="str">
        <f>IFERROR(VLOOKUP(I278,'G5'!$A$2:$B$45,2,FALSE),"")</f>
        <v/>
      </c>
      <c r="K278" s="23" t="s">
        <v>761</v>
      </c>
      <c r="L278" s="11" t="str">
        <f>IFERROR(VLOOKUP(K278,'G6'!$A$2:$B$45,2,FALSE),"")</f>
        <v>8"</v>
      </c>
      <c r="M278" s="25" t="s">
        <v>746</v>
      </c>
      <c r="N278" s="8" t="str">
        <f>IFERROR(VLOOKUP(M278,SUPPLIERS!$A$2:$B$45,2,FALSE),"")</f>
        <v>Wemly</v>
      </c>
      <c r="O278" s="19" t="s">
        <v>42</v>
      </c>
      <c r="P278" s="13" t="str">
        <f>IFERROR(VLOOKUP(O278,UOM_GROUP!$A$2:$B$45,2,FALSE),"")</f>
        <v>Default</v>
      </c>
      <c r="Q278" s="11" t="str">
        <f t="array" ref="Q278">TEXTJOIN(",",TRUE,IF(UOM_MAPPING!A$2:A$16=O278,UOM_MAPPING!B$2:B$100,""))</f>
        <v>000</v>
      </c>
      <c r="R278" s="11" t="str">
        <f>IFERROR(__xludf.DUMMYFUNCTION("ArrayFormula(JOIN("", "", IFERROR(VLOOKUP(BASE(SPLIT(Q278,"",""),10,3),UOM!$A$2:$B$46,2,FALSE),"""")))"),"NUMBER")</f>
        <v>NUMBER</v>
      </c>
      <c r="S278" s="11" t="s">
        <v>868</v>
      </c>
      <c r="T278" s="11" t="s">
        <v>869</v>
      </c>
      <c r="U278" s="8" t="str">
        <f t="shared" si="1"/>
        <v>Tool Hand Tool Piler Combination  8"</v>
      </c>
      <c r="V278" s="8" t="str">
        <f t="shared" si="2"/>
        <v>Tool &gt; Hand Tool &gt; Piler &gt; Combination &gt; [ N/A ] &gt; 8"</v>
      </c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ht="12.75" customHeight="1">
      <c r="A279" s="22" t="s">
        <v>743</v>
      </c>
      <c r="B279" s="17" t="str">
        <f>IFERROR(VLOOKUP(A279,'G1'!$A$2:$B$45,2,FALSE),"")</f>
        <v>Tool</v>
      </c>
      <c r="C279" s="28" t="s">
        <v>749</v>
      </c>
      <c r="D279" s="8" t="str">
        <f>IFERROR(VLOOKUP(C279,'G2'!$A$2:$B$45,2,FALSE),"")</f>
        <v>Hand Tool</v>
      </c>
      <c r="E279" s="23" t="s">
        <v>866</v>
      </c>
      <c r="F279" s="8" t="str">
        <f>IFERROR(VLOOKUP(E279,'G3'!$A$2:$B$95,2,FALSE),"")</f>
        <v>Piler</v>
      </c>
      <c r="G279" s="23" t="s">
        <v>870</v>
      </c>
      <c r="H279" s="8" t="str">
        <f>IFERROR(VLOOKUP(G279,'G4'!$A$2:$B$195,2,FALSE),"")</f>
        <v>Insulator Long Nose</v>
      </c>
      <c r="I279" s="23" t="s">
        <v>26</v>
      </c>
      <c r="J279" s="8" t="str">
        <f>IFERROR(VLOOKUP(I279,'G5'!$A$2:$B$45,2,FALSE),"")</f>
        <v/>
      </c>
      <c r="K279" s="23" t="s">
        <v>761</v>
      </c>
      <c r="L279" s="11" t="str">
        <f>IFERROR(VLOOKUP(K279,'G6'!$A$2:$B$45,2,FALSE),"")</f>
        <v>8"</v>
      </c>
      <c r="M279" s="25" t="s">
        <v>746</v>
      </c>
      <c r="N279" s="8" t="str">
        <f>IFERROR(VLOOKUP(M279,SUPPLIERS!$A$2:$B$45,2,FALSE),"")</f>
        <v>Wemly</v>
      </c>
      <c r="O279" s="19" t="s">
        <v>42</v>
      </c>
      <c r="P279" s="13" t="str">
        <f>IFERROR(VLOOKUP(O279,UOM_GROUP!$A$2:$B$45,2,FALSE),"")</f>
        <v>Default</v>
      </c>
      <c r="Q279" s="11" t="str">
        <f t="array" ref="Q279">TEXTJOIN(",",TRUE,IF(UOM_MAPPING!A$2:A$16=O279,UOM_MAPPING!B$2:B$100,""))</f>
        <v>000</v>
      </c>
      <c r="R279" s="11" t="str">
        <f>IFERROR(__xludf.DUMMYFUNCTION("ArrayFormula(JOIN("", "", IFERROR(VLOOKUP(BASE(SPLIT(Q279,"",""),10,3),UOM!$A$2:$B$46,2,FALSE),"""")))"),"NUMBER")</f>
        <v>NUMBER</v>
      </c>
      <c r="S279" s="11" t="s">
        <v>871</v>
      </c>
      <c r="T279" s="11" t="s">
        <v>872</v>
      </c>
      <c r="U279" s="8" t="str">
        <f t="shared" si="1"/>
        <v>Tool Hand Tool Piler Insulator Long Nose  8"</v>
      </c>
      <c r="V279" s="8" t="str">
        <f t="shared" si="2"/>
        <v>Tool &gt; Hand Tool &gt; Piler &gt; Insulator Long Nose &gt; [ N/A ] &gt; 8"</v>
      </c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ht="12.75" customHeight="1">
      <c r="A280" s="22" t="s">
        <v>743</v>
      </c>
      <c r="B280" s="17" t="str">
        <f>IFERROR(VLOOKUP(A280,'G1'!$A$2:$B$45,2,FALSE),"")</f>
        <v>Tool</v>
      </c>
      <c r="C280" s="28" t="s">
        <v>749</v>
      </c>
      <c r="D280" s="8" t="str">
        <f>IFERROR(VLOOKUP(C280,'G2'!$A$2:$B$45,2,FALSE),"")</f>
        <v>Hand Tool</v>
      </c>
      <c r="E280" s="23" t="s">
        <v>866</v>
      </c>
      <c r="F280" s="8" t="str">
        <f>IFERROR(VLOOKUP(E280,'G3'!$A$2:$B$95,2,FALSE),"")</f>
        <v>Piler</v>
      </c>
      <c r="G280" s="23" t="s">
        <v>873</v>
      </c>
      <c r="H280" s="8" t="str">
        <f>IFERROR(VLOOKUP(G280,'G4'!$A$2:$B$195,2,FALSE),"")</f>
        <v>Cutting</v>
      </c>
      <c r="I280" s="23" t="s">
        <v>26</v>
      </c>
      <c r="J280" s="8" t="str">
        <f>IFERROR(VLOOKUP(I280,'G5'!$A$2:$B$45,2,FALSE),"")</f>
        <v/>
      </c>
      <c r="K280" s="23" t="s">
        <v>761</v>
      </c>
      <c r="L280" s="11" t="str">
        <f>IFERROR(VLOOKUP(K280,'G6'!$A$2:$B$45,2,FALSE),"")</f>
        <v>8"</v>
      </c>
      <c r="M280" s="25" t="s">
        <v>746</v>
      </c>
      <c r="N280" s="8" t="str">
        <f>IFERROR(VLOOKUP(M280,SUPPLIERS!$A$2:$B$45,2,FALSE),"")</f>
        <v>Wemly</v>
      </c>
      <c r="O280" s="19" t="s">
        <v>42</v>
      </c>
      <c r="P280" s="13" t="str">
        <f>IFERROR(VLOOKUP(O280,UOM_GROUP!$A$2:$B$45,2,FALSE),"")</f>
        <v>Default</v>
      </c>
      <c r="Q280" s="11" t="str">
        <f t="array" ref="Q280">TEXTJOIN(",",TRUE,IF(UOM_MAPPING!A$2:A$16=O280,UOM_MAPPING!B$2:B$100,""))</f>
        <v>000</v>
      </c>
      <c r="R280" s="11" t="str">
        <f>IFERROR(__xludf.DUMMYFUNCTION("ArrayFormula(JOIN("", "", IFERROR(VLOOKUP(BASE(SPLIT(Q280,"",""),10,3),UOM!$A$2:$B$46,2,FALSE),"""")))"),"NUMBER")</f>
        <v>NUMBER</v>
      </c>
      <c r="S280" s="11" t="s">
        <v>874</v>
      </c>
      <c r="T280" s="11" t="s">
        <v>875</v>
      </c>
      <c r="U280" s="8" t="str">
        <f t="shared" si="1"/>
        <v>Tool Hand Tool Piler Cutting  8"</v>
      </c>
      <c r="V280" s="8" t="str">
        <f t="shared" si="2"/>
        <v>Tool &gt; Hand Tool &gt; Piler &gt; Cutting &gt; [ N/A ] &gt; 8"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ht="12.75" customHeight="1">
      <c r="A281" s="22" t="s">
        <v>743</v>
      </c>
      <c r="B281" s="17" t="str">
        <f>IFERROR(VLOOKUP(A281,'G1'!$A$2:$B$45,2,FALSE),"")</f>
        <v>Tool</v>
      </c>
      <c r="C281" s="28" t="s">
        <v>749</v>
      </c>
      <c r="D281" s="8" t="str">
        <f>IFERROR(VLOOKUP(C281,'G2'!$A$2:$B$45,2,FALSE),"")</f>
        <v>Hand Tool</v>
      </c>
      <c r="E281" s="23" t="s">
        <v>866</v>
      </c>
      <c r="F281" s="8" t="str">
        <f>IFERROR(VLOOKUP(E281,'G3'!$A$2:$B$95,2,FALSE),"")</f>
        <v>Piler</v>
      </c>
      <c r="G281" s="23" t="s">
        <v>867</v>
      </c>
      <c r="H281" s="8" t="str">
        <f>IFERROR(VLOOKUP(G281,'G4'!$A$2:$B$195,2,FALSE),"")</f>
        <v>Combination</v>
      </c>
      <c r="I281" s="23" t="s">
        <v>26</v>
      </c>
      <c r="J281" s="8" t="str">
        <f>IFERROR(VLOOKUP(I281,'G5'!$A$2:$B$45,2,FALSE),"")</f>
        <v/>
      </c>
      <c r="K281" s="23" t="s">
        <v>755</v>
      </c>
      <c r="L281" s="11" t="str">
        <f>IFERROR(VLOOKUP(K281,'G6'!$A$2:$B$45,2,FALSE),"")</f>
        <v>6"</v>
      </c>
      <c r="M281" s="25" t="s">
        <v>746</v>
      </c>
      <c r="N281" s="8" t="str">
        <f>IFERROR(VLOOKUP(M281,SUPPLIERS!$A$2:$B$45,2,FALSE),"")</f>
        <v>Wemly</v>
      </c>
      <c r="O281" s="19" t="s">
        <v>42</v>
      </c>
      <c r="P281" s="13" t="str">
        <f>IFERROR(VLOOKUP(O281,UOM_GROUP!$A$2:$B$45,2,FALSE),"")</f>
        <v>Default</v>
      </c>
      <c r="Q281" s="11" t="str">
        <f t="array" ref="Q281">TEXTJOIN(",",TRUE,IF(UOM_MAPPING!A$2:A$16=O281,UOM_MAPPING!B$2:B$100,""))</f>
        <v>000</v>
      </c>
      <c r="R281" s="11" t="str">
        <f>IFERROR(__xludf.DUMMYFUNCTION("ArrayFormula(JOIN("", "", IFERROR(VLOOKUP(BASE(SPLIT(Q281,"",""),10,3),UOM!$A$2:$B$46,2,FALSE),"""")))"),"NUMBER")</f>
        <v>NUMBER</v>
      </c>
      <c r="S281" s="11" t="s">
        <v>876</v>
      </c>
      <c r="T281" s="11" t="s">
        <v>877</v>
      </c>
      <c r="U281" s="8" t="str">
        <f t="shared" si="1"/>
        <v>Tool Hand Tool Piler Combination  6"</v>
      </c>
      <c r="V281" s="8" t="str">
        <f t="shared" si="2"/>
        <v>Tool &gt; Hand Tool &gt; Piler &gt; Combination &gt; [ N/A ] &gt; 6"</v>
      </c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ht="12.75" customHeight="1">
      <c r="A282" s="22" t="s">
        <v>743</v>
      </c>
      <c r="B282" s="17" t="str">
        <f>IFERROR(VLOOKUP(A282,'G1'!$A$2:$B$45,2,FALSE),"")</f>
        <v>Tool</v>
      </c>
      <c r="C282" s="28" t="s">
        <v>749</v>
      </c>
      <c r="D282" s="8" t="str">
        <f>IFERROR(VLOOKUP(C282,'G2'!$A$2:$B$45,2,FALSE),"")</f>
        <v>Hand Tool</v>
      </c>
      <c r="E282" s="23" t="s">
        <v>866</v>
      </c>
      <c r="F282" s="8" t="str">
        <f>IFERROR(VLOOKUP(E282,'G3'!$A$2:$B$95,2,FALSE),"")</f>
        <v>Piler</v>
      </c>
      <c r="G282" s="23" t="s">
        <v>870</v>
      </c>
      <c r="H282" s="8" t="str">
        <f>IFERROR(VLOOKUP(G282,'G4'!$A$2:$B$195,2,FALSE),"")</f>
        <v>Insulator Long Nose</v>
      </c>
      <c r="I282" s="23" t="s">
        <v>26</v>
      </c>
      <c r="J282" s="8" t="str">
        <f>IFERROR(VLOOKUP(I282,'G5'!$A$2:$B$45,2,FALSE),"")</f>
        <v/>
      </c>
      <c r="K282" s="23" t="s">
        <v>755</v>
      </c>
      <c r="L282" s="11" t="str">
        <f>IFERROR(VLOOKUP(K282,'G6'!$A$2:$B$45,2,FALSE),"")</f>
        <v>6"</v>
      </c>
      <c r="M282" s="25" t="s">
        <v>746</v>
      </c>
      <c r="N282" s="8" t="str">
        <f>IFERROR(VLOOKUP(M282,SUPPLIERS!$A$2:$B$45,2,FALSE),"")</f>
        <v>Wemly</v>
      </c>
      <c r="O282" s="19" t="s">
        <v>42</v>
      </c>
      <c r="P282" s="13" t="str">
        <f>IFERROR(VLOOKUP(O282,UOM_GROUP!$A$2:$B$45,2,FALSE),"")</f>
        <v>Default</v>
      </c>
      <c r="Q282" s="11" t="str">
        <f t="array" ref="Q282">TEXTJOIN(",",TRUE,IF(UOM_MAPPING!A$2:A$16=O282,UOM_MAPPING!B$2:B$100,""))</f>
        <v>000</v>
      </c>
      <c r="R282" s="11" t="str">
        <f>IFERROR(__xludf.DUMMYFUNCTION("ArrayFormula(JOIN("", "", IFERROR(VLOOKUP(BASE(SPLIT(Q282,"",""),10,3),UOM!$A$2:$B$46,2,FALSE),"""")))"),"NUMBER")</f>
        <v>NUMBER</v>
      </c>
      <c r="S282" s="11" t="s">
        <v>878</v>
      </c>
      <c r="T282" s="11" t="s">
        <v>879</v>
      </c>
      <c r="U282" s="8" t="str">
        <f t="shared" si="1"/>
        <v>Tool Hand Tool Piler Insulator Long Nose  6"</v>
      </c>
      <c r="V282" s="8" t="str">
        <f t="shared" si="2"/>
        <v>Tool &gt; Hand Tool &gt; Piler &gt; Insulator Long Nose &gt; [ N/A ] &gt; 6"</v>
      </c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ht="12.75" customHeight="1">
      <c r="A283" s="22" t="s">
        <v>743</v>
      </c>
      <c r="B283" s="17" t="str">
        <f>IFERROR(VLOOKUP(A283,'G1'!$A$2:$B$45,2,FALSE),"")</f>
        <v>Tool</v>
      </c>
      <c r="C283" s="28" t="s">
        <v>749</v>
      </c>
      <c r="D283" s="8" t="str">
        <f>IFERROR(VLOOKUP(C283,'G2'!$A$2:$B$45,2,FALSE),"")</f>
        <v>Hand Tool</v>
      </c>
      <c r="E283" s="23" t="s">
        <v>866</v>
      </c>
      <c r="F283" s="8" t="str">
        <f>IFERROR(VLOOKUP(E283,'G3'!$A$2:$B$95,2,FALSE),"")</f>
        <v>Piler</v>
      </c>
      <c r="G283" s="23" t="s">
        <v>873</v>
      </c>
      <c r="H283" s="8" t="str">
        <f>IFERROR(VLOOKUP(G283,'G4'!$A$2:$B$195,2,FALSE),"")</f>
        <v>Cutting</v>
      </c>
      <c r="I283" s="23" t="s">
        <v>26</v>
      </c>
      <c r="J283" s="8" t="str">
        <f>IFERROR(VLOOKUP(I283,'G5'!$A$2:$B$45,2,FALSE),"")</f>
        <v/>
      </c>
      <c r="K283" s="23" t="s">
        <v>755</v>
      </c>
      <c r="L283" s="11" t="str">
        <f>IFERROR(VLOOKUP(K283,'G6'!$A$2:$B$45,2,FALSE),"")</f>
        <v>6"</v>
      </c>
      <c r="M283" s="25" t="s">
        <v>746</v>
      </c>
      <c r="N283" s="8" t="str">
        <f>IFERROR(VLOOKUP(M283,SUPPLIERS!$A$2:$B$45,2,FALSE),"")</f>
        <v>Wemly</v>
      </c>
      <c r="O283" s="19" t="s">
        <v>42</v>
      </c>
      <c r="P283" s="13" t="str">
        <f>IFERROR(VLOOKUP(O283,UOM_GROUP!$A$2:$B$45,2,FALSE),"")</f>
        <v>Default</v>
      </c>
      <c r="Q283" s="11" t="str">
        <f t="array" ref="Q283">TEXTJOIN(",",TRUE,IF(UOM_MAPPING!A$2:A$16=O283,UOM_MAPPING!B$2:B$100,""))</f>
        <v>000</v>
      </c>
      <c r="R283" s="11" t="str">
        <f>IFERROR(__xludf.DUMMYFUNCTION("ArrayFormula(JOIN("", "", IFERROR(VLOOKUP(BASE(SPLIT(Q283,"",""),10,3),UOM!$A$2:$B$46,2,FALSE),"""")))"),"NUMBER")</f>
        <v>NUMBER</v>
      </c>
      <c r="S283" s="11" t="s">
        <v>880</v>
      </c>
      <c r="T283" s="11" t="s">
        <v>881</v>
      </c>
      <c r="U283" s="8" t="str">
        <f t="shared" si="1"/>
        <v>Tool Hand Tool Piler Cutting  6"</v>
      </c>
      <c r="V283" s="8" t="str">
        <f t="shared" si="2"/>
        <v>Tool &gt; Hand Tool &gt; Piler &gt; Cutting &gt; [ N/A ] &gt; 6"</v>
      </c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ht="12.75" customHeight="1">
      <c r="A284" s="22" t="s">
        <v>743</v>
      </c>
      <c r="B284" s="17" t="str">
        <f>IFERROR(VLOOKUP(A284,'G1'!$A$2:$B$45,2,FALSE),"")</f>
        <v>Tool</v>
      </c>
      <c r="C284" s="28" t="s">
        <v>749</v>
      </c>
      <c r="D284" s="8" t="str">
        <f>IFERROR(VLOOKUP(C284,'G2'!$A$2:$B$45,2,FALSE),"")</f>
        <v>Hand Tool</v>
      </c>
      <c r="E284" s="23" t="s">
        <v>882</v>
      </c>
      <c r="F284" s="8" t="str">
        <f>IFERROR(VLOOKUP(E284,'G3'!$A$2:$B$95,2,FALSE),"")</f>
        <v>Testers</v>
      </c>
      <c r="G284" s="23" t="s">
        <v>883</v>
      </c>
      <c r="H284" s="8" t="str">
        <f>IFERROR(VLOOKUP(G284,'G4'!$A$2:$B$195,2,FALSE),"")</f>
        <v>Small</v>
      </c>
      <c r="I284" s="23" t="s">
        <v>26</v>
      </c>
      <c r="J284" s="8" t="str">
        <f>IFERROR(VLOOKUP(I284,'G5'!$A$2:$B$45,2,FALSE),"")</f>
        <v/>
      </c>
      <c r="K284" s="10" t="s">
        <v>27</v>
      </c>
      <c r="L284" s="11" t="str">
        <f>IFERROR(VLOOKUP(K284,'G6'!$A$2:$B$45,2,FALSE),"")</f>
        <v/>
      </c>
      <c r="M284" s="25" t="s">
        <v>746</v>
      </c>
      <c r="N284" s="8" t="str">
        <f>IFERROR(VLOOKUP(M284,SUPPLIERS!$A$2:$B$45,2,FALSE),"")</f>
        <v>Wemly</v>
      </c>
      <c r="O284" s="19" t="s">
        <v>42</v>
      </c>
      <c r="P284" s="13" t="str">
        <f>IFERROR(VLOOKUP(O284,UOM_GROUP!$A$2:$B$45,2,FALSE),"")</f>
        <v>Default</v>
      </c>
      <c r="Q284" s="11" t="str">
        <f t="array" ref="Q284">TEXTJOIN(",",TRUE,IF(UOM_MAPPING!A$2:A$16=O284,UOM_MAPPING!B$2:B$100,""))</f>
        <v>000</v>
      </c>
      <c r="R284" s="11" t="str">
        <f>IFERROR(__xludf.DUMMYFUNCTION("ArrayFormula(JOIN("", "", IFERROR(VLOOKUP(BASE(SPLIT(Q284,"",""),10,3),UOM!$A$2:$B$46,2,FALSE),"""")))"),"NUMBER")</f>
        <v>NUMBER</v>
      </c>
      <c r="S284" s="11" t="s">
        <v>884</v>
      </c>
      <c r="T284" s="11" t="s">
        <v>885</v>
      </c>
      <c r="U284" s="8" t="str">
        <f t="shared" si="1"/>
        <v>Tool Hand Tool Testers Small  </v>
      </c>
      <c r="V284" s="8" t="str">
        <f t="shared" si="2"/>
        <v>Tool &gt; Hand Tool &gt; Testers &gt; Small &gt; [ N/A ] &gt; [ N/A ]</v>
      </c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ht="12.75" customHeight="1">
      <c r="A285" s="22" t="s">
        <v>743</v>
      </c>
      <c r="B285" s="17" t="str">
        <f>IFERROR(VLOOKUP(A285,'G1'!$A$2:$B$45,2,FALSE),"")</f>
        <v>Tool</v>
      </c>
      <c r="C285" s="28" t="s">
        <v>749</v>
      </c>
      <c r="D285" s="8" t="str">
        <f>IFERROR(VLOOKUP(C285,'G2'!$A$2:$B$45,2,FALSE),"")</f>
        <v>Hand Tool</v>
      </c>
      <c r="E285" s="23" t="s">
        <v>882</v>
      </c>
      <c r="F285" s="8" t="str">
        <f>IFERROR(VLOOKUP(E285,'G3'!$A$2:$B$95,2,FALSE),"")</f>
        <v>Testers</v>
      </c>
      <c r="G285" s="23" t="s">
        <v>886</v>
      </c>
      <c r="H285" s="8" t="str">
        <f>IFERROR(VLOOKUP(G285,'G4'!$A$2:$B$195,2,FALSE),"")</f>
        <v>Large</v>
      </c>
      <c r="I285" s="23" t="s">
        <v>26</v>
      </c>
      <c r="J285" s="8" t="str">
        <f>IFERROR(VLOOKUP(I285,'G5'!$A$2:$B$45,2,FALSE),"")</f>
        <v/>
      </c>
      <c r="K285" s="10" t="s">
        <v>27</v>
      </c>
      <c r="L285" s="11" t="str">
        <f>IFERROR(VLOOKUP(K285,'G6'!$A$2:$B$45,2,FALSE),"")</f>
        <v/>
      </c>
      <c r="M285" s="25" t="s">
        <v>746</v>
      </c>
      <c r="N285" s="8" t="str">
        <f>IFERROR(VLOOKUP(M285,SUPPLIERS!$A$2:$B$45,2,FALSE),"")</f>
        <v>Wemly</v>
      </c>
      <c r="O285" s="19" t="s">
        <v>42</v>
      </c>
      <c r="P285" s="13" t="str">
        <f>IFERROR(VLOOKUP(O285,UOM_GROUP!$A$2:$B$45,2,FALSE),"")</f>
        <v>Default</v>
      </c>
      <c r="Q285" s="11" t="str">
        <f t="array" ref="Q285">TEXTJOIN(",",TRUE,IF(UOM_MAPPING!A$2:A$16=O285,UOM_MAPPING!B$2:B$100,""))</f>
        <v>000</v>
      </c>
      <c r="R285" s="11" t="str">
        <f>IFERROR(__xludf.DUMMYFUNCTION("ArrayFormula(JOIN("", "", IFERROR(VLOOKUP(BASE(SPLIT(Q285,"",""),10,3),UOM!$A$2:$B$46,2,FALSE),"""")))"),"NUMBER")</f>
        <v>NUMBER</v>
      </c>
      <c r="S285" s="11" t="s">
        <v>887</v>
      </c>
      <c r="T285" s="11" t="s">
        <v>888</v>
      </c>
      <c r="U285" s="8" t="str">
        <f t="shared" si="1"/>
        <v>Tool Hand Tool Testers Large  </v>
      </c>
      <c r="V285" s="8" t="str">
        <f t="shared" si="2"/>
        <v>Tool &gt; Hand Tool &gt; Testers &gt; Large &gt; [ N/A ] &gt; [ N/A ]</v>
      </c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ht="12.75" customHeight="1">
      <c r="A286" s="22" t="s">
        <v>743</v>
      </c>
      <c r="B286" s="17" t="str">
        <f>IFERROR(VLOOKUP(A286,'G1'!$A$2:$B$45,2,FALSE),"")</f>
        <v>Tool</v>
      </c>
      <c r="C286" s="28" t="s">
        <v>749</v>
      </c>
      <c r="D286" s="8" t="str">
        <f>IFERROR(VLOOKUP(C286,'G2'!$A$2:$B$45,2,FALSE),"")</f>
        <v>Hand Tool</v>
      </c>
      <c r="E286" s="23" t="s">
        <v>889</v>
      </c>
      <c r="F286" s="8" t="str">
        <f>IFERROR(VLOOKUP(E286,'G3'!$A$2:$B$95,2,FALSE),"")</f>
        <v>Hand Saw</v>
      </c>
      <c r="G286" s="23" t="s">
        <v>890</v>
      </c>
      <c r="H286" s="8" t="str">
        <f>IFERROR(VLOOKUP(G286,'G4'!$A$2:$B$195,2,FALSE),"")</f>
        <v>18"</v>
      </c>
      <c r="I286" s="23" t="s">
        <v>26</v>
      </c>
      <c r="J286" s="8" t="str">
        <f>IFERROR(VLOOKUP(I286,'G5'!$A$2:$B$45,2,FALSE),"")</f>
        <v/>
      </c>
      <c r="K286" s="10" t="s">
        <v>27</v>
      </c>
      <c r="L286" s="11" t="str">
        <f>IFERROR(VLOOKUP(K286,'G6'!$A$2:$B$45,2,FALSE),"")</f>
        <v/>
      </c>
      <c r="M286" s="25" t="s">
        <v>746</v>
      </c>
      <c r="N286" s="8" t="str">
        <f>IFERROR(VLOOKUP(M286,SUPPLIERS!$A$2:$B$45,2,FALSE),"")</f>
        <v>Wemly</v>
      </c>
      <c r="O286" s="19" t="s">
        <v>42</v>
      </c>
      <c r="P286" s="13" t="str">
        <f>IFERROR(VLOOKUP(O286,UOM_GROUP!$A$2:$B$45,2,FALSE),"")</f>
        <v>Default</v>
      </c>
      <c r="Q286" s="11" t="str">
        <f t="array" ref="Q286">TEXTJOIN(",",TRUE,IF(UOM_MAPPING!A$2:A$16=O286,UOM_MAPPING!B$2:B$100,""))</f>
        <v>000</v>
      </c>
      <c r="R286" s="11" t="str">
        <f>IFERROR(__xludf.DUMMYFUNCTION("ArrayFormula(JOIN("", "", IFERROR(VLOOKUP(BASE(SPLIT(Q286,"",""),10,3),UOM!$A$2:$B$46,2,FALSE),"""")))"),"NUMBER")</f>
        <v>NUMBER</v>
      </c>
      <c r="S286" s="11" t="s">
        <v>891</v>
      </c>
      <c r="T286" s="11" t="s">
        <v>892</v>
      </c>
      <c r="U286" s="8" t="str">
        <f t="shared" si="1"/>
        <v>Tool Hand Tool Hand Saw 18"  </v>
      </c>
      <c r="V286" s="8" t="str">
        <f t="shared" si="2"/>
        <v>Tool &gt; Hand Tool &gt; Hand Saw &gt; 18" &gt; [ N/A ] &gt; [ N/A ]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ht="12.75" customHeight="1">
      <c r="A287" s="22" t="s">
        <v>743</v>
      </c>
      <c r="B287" s="17" t="str">
        <f>IFERROR(VLOOKUP(A287,'G1'!$A$2:$B$45,2,FALSE),"")</f>
        <v>Tool</v>
      </c>
      <c r="C287" s="28" t="s">
        <v>749</v>
      </c>
      <c r="D287" s="8" t="str">
        <f>IFERROR(VLOOKUP(C287,'G2'!$A$2:$B$45,2,FALSE),"")</f>
        <v>Hand Tool</v>
      </c>
      <c r="E287" s="23" t="s">
        <v>889</v>
      </c>
      <c r="F287" s="8" t="str">
        <f>IFERROR(VLOOKUP(E287,'G3'!$A$2:$B$95,2,FALSE),"")</f>
        <v>Hand Saw</v>
      </c>
      <c r="G287" s="23" t="s">
        <v>893</v>
      </c>
      <c r="H287" s="8" t="str">
        <f>IFERROR(VLOOKUP(G287,'G4'!$A$2:$B$195,2,FALSE),"")</f>
        <v>20"</v>
      </c>
      <c r="I287" s="23" t="s">
        <v>26</v>
      </c>
      <c r="J287" s="8" t="str">
        <f>IFERROR(VLOOKUP(I287,'G5'!$A$2:$B$45,2,FALSE),"")</f>
        <v/>
      </c>
      <c r="K287" s="10" t="s">
        <v>27</v>
      </c>
      <c r="L287" s="11" t="str">
        <f>IFERROR(VLOOKUP(K287,'G6'!$A$2:$B$45,2,FALSE),"")</f>
        <v/>
      </c>
      <c r="M287" s="25" t="s">
        <v>746</v>
      </c>
      <c r="N287" s="8" t="str">
        <f>IFERROR(VLOOKUP(M287,SUPPLIERS!$A$2:$B$45,2,FALSE),"")</f>
        <v>Wemly</v>
      </c>
      <c r="O287" s="19" t="s">
        <v>42</v>
      </c>
      <c r="P287" s="13" t="str">
        <f>IFERROR(VLOOKUP(O287,UOM_GROUP!$A$2:$B$45,2,FALSE),"")</f>
        <v>Default</v>
      </c>
      <c r="Q287" s="11" t="str">
        <f t="array" ref="Q287">TEXTJOIN(",",TRUE,IF(UOM_MAPPING!A$2:A$16=O287,UOM_MAPPING!B$2:B$100,""))</f>
        <v>000</v>
      </c>
      <c r="R287" s="11" t="str">
        <f>IFERROR(__xludf.DUMMYFUNCTION("ArrayFormula(JOIN("", "", IFERROR(VLOOKUP(BASE(SPLIT(Q287,"",""),10,3),UOM!$A$2:$B$46,2,FALSE),"""")))"),"NUMBER")</f>
        <v>NUMBER</v>
      </c>
      <c r="S287" s="11" t="s">
        <v>894</v>
      </c>
      <c r="T287" s="11" t="s">
        <v>895</v>
      </c>
      <c r="U287" s="8" t="str">
        <f t="shared" si="1"/>
        <v>Tool Hand Tool Hand Saw 20"  </v>
      </c>
      <c r="V287" s="8" t="str">
        <f t="shared" si="2"/>
        <v>Tool &gt; Hand Tool &gt; Hand Saw &gt; 20" &gt; [ N/A ] &gt; [ N/A ]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ht="12.75" customHeight="1">
      <c r="A288" s="22" t="s">
        <v>743</v>
      </c>
      <c r="B288" s="17" t="str">
        <f>IFERROR(VLOOKUP(A288,'G1'!$A$2:$B$45,2,FALSE),"")</f>
        <v>Tool</v>
      </c>
      <c r="C288" s="28" t="s">
        <v>744</v>
      </c>
      <c r="D288" s="8" t="str">
        <f>IFERROR(VLOOKUP(C288,'G2'!$A$2:$B$45,2,FALSE),"")</f>
        <v>Measuring Tool</v>
      </c>
      <c r="E288" s="23" t="s">
        <v>896</v>
      </c>
      <c r="F288" s="8" t="str">
        <f>IFERROR(VLOOKUP(E288,'G3'!$A$2:$B$95,2,FALSE),"")</f>
        <v>Steel Tape</v>
      </c>
      <c r="G288" s="23" t="s">
        <v>897</v>
      </c>
      <c r="H288" s="8" t="str">
        <f>IFERROR(VLOOKUP(G288,'G4'!$A$2:$B$195,2,FALSE),"")</f>
        <v>3m</v>
      </c>
      <c r="I288" s="22" t="s">
        <v>898</v>
      </c>
      <c r="J288" s="8" t="str">
        <f>IFERROR(VLOOKUP(I288,'G5'!$A$2:$B$45,2,FALSE),"")</f>
        <v>K-TE</v>
      </c>
      <c r="K288" s="23" t="s">
        <v>27</v>
      </c>
      <c r="L288" s="11" t="str">
        <f>IFERROR(VLOOKUP(K288,'G6'!$A$2:$B$45,2,FALSE),"")</f>
        <v/>
      </c>
      <c r="M288" s="25" t="s">
        <v>242</v>
      </c>
      <c r="N288" s="8" t="str">
        <f>IFERROR(VLOOKUP(M288,SUPPLIERS!$A$2:$B$45,2,FALSE),"")</f>
        <v>JJ Lanka</v>
      </c>
      <c r="O288" s="19" t="s">
        <v>42</v>
      </c>
      <c r="P288" s="13" t="str">
        <f>IFERROR(VLOOKUP(O288,UOM_GROUP!$A$2:$B$45,2,FALSE),"")</f>
        <v>Default</v>
      </c>
      <c r="Q288" s="11" t="str">
        <f t="array" ref="Q288">TEXTJOIN(",",TRUE,IF(UOM_MAPPING!A$2:A$16=O288,UOM_MAPPING!B$2:B$100,""))</f>
        <v>000</v>
      </c>
      <c r="R288" s="11" t="str">
        <f>IFERROR(__xludf.DUMMYFUNCTION("ArrayFormula(JOIN("", "", IFERROR(VLOOKUP(BASE(SPLIT(Q288,"",""),10,3),UOM!$A$2:$B$46,2,FALSE),"""")))"),"NUMBER")</f>
        <v>NUMBER</v>
      </c>
      <c r="S288" s="11" t="s">
        <v>899</v>
      </c>
      <c r="T288" s="11" t="s">
        <v>900</v>
      </c>
      <c r="U288" s="8" t="str">
        <f t="shared" si="1"/>
        <v>Tool Measuring Tool Steel Tape 3m K-TE </v>
      </c>
      <c r="V288" s="8" t="str">
        <f t="shared" si="2"/>
        <v>Tool &gt; Measuring Tool &gt; Steel Tape &gt; 3m &gt; K-TE &gt; [ N/A ]</v>
      </c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ht="12.75" customHeight="1">
      <c r="A289" s="22" t="s">
        <v>743</v>
      </c>
      <c r="B289" s="17" t="str">
        <f>IFERROR(VLOOKUP(A289,'G1'!$A$2:$B$45,2,FALSE),"")</f>
        <v>Tool</v>
      </c>
      <c r="C289" s="28" t="s">
        <v>744</v>
      </c>
      <c r="D289" s="8" t="str">
        <f>IFERROR(VLOOKUP(C289,'G2'!$A$2:$B$45,2,FALSE),"")</f>
        <v>Measuring Tool</v>
      </c>
      <c r="E289" s="23" t="s">
        <v>896</v>
      </c>
      <c r="F289" s="8" t="str">
        <f>IFERROR(VLOOKUP(E289,'G3'!$A$2:$B$95,2,FALSE),"")</f>
        <v>Steel Tape</v>
      </c>
      <c r="G289" s="23" t="s">
        <v>901</v>
      </c>
      <c r="H289" s="8" t="str">
        <f>IFERROR(VLOOKUP(G289,'G4'!$A$2:$B$195,2,FALSE),"")</f>
        <v>5m</v>
      </c>
      <c r="I289" s="22" t="s">
        <v>898</v>
      </c>
      <c r="J289" s="8" t="str">
        <f>IFERROR(VLOOKUP(I289,'G5'!$A$2:$B$45,2,FALSE),"")</f>
        <v>K-TE</v>
      </c>
      <c r="K289" s="23" t="s">
        <v>27</v>
      </c>
      <c r="L289" s="11" t="str">
        <f>IFERROR(VLOOKUP(K289,'G6'!$A$2:$B$45,2,FALSE),"")</f>
        <v/>
      </c>
      <c r="M289" s="25" t="s">
        <v>242</v>
      </c>
      <c r="N289" s="8" t="str">
        <f>IFERROR(VLOOKUP(M289,SUPPLIERS!$A$2:$B$45,2,FALSE),"")</f>
        <v>JJ Lanka</v>
      </c>
      <c r="O289" s="19" t="s">
        <v>42</v>
      </c>
      <c r="P289" s="13" t="str">
        <f>IFERROR(VLOOKUP(O289,UOM_GROUP!$A$2:$B$45,2,FALSE),"")</f>
        <v>Default</v>
      </c>
      <c r="Q289" s="11" t="str">
        <f t="array" ref="Q289">TEXTJOIN(",",TRUE,IF(UOM_MAPPING!A$2:A$16=O289,UOM_MAPPING!B$2:B$100,""))</f>
        <v>000</v>
      </c>
      <c r="R289" s="11" t="str">
        <f>IFERROR(__xludf.DUMMYFUNCTION("ArrayFormula(JOIN("", "", IFERROR(VLOOKUP(BASE(SPLIT(Q289,"",""),10,3),UOM!$A$2:$B$46,2,FALSE),"""")))"),"NUMBER")</f>
        <v>NUMBER</v>
      </c>
      <c r="S289" s="11" t="s">
        <v>902</v>
      </c>
      <c r="T289" s="11" t="s">
        <v>903</v>
      </c>
      <c r="U289" s="8" t="str">
        <f t="shared" si="1"/>
        <v>Tool Measuring Tool Steel Tape 5m K-TE </v>
      </c>
      <c r="V289" s="8" t="str">
        <f t="shared" si="2"/>
        <v>Tool &gt; Measuring Tool &gt; Steel Tape &gt; 5m &gt; K-TE &gt; [ N/A ]</v>
      </c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ht="12.75" customHeight="1">
      <c r="A290" s="22" t="s">
        <v>743</v>
      </c>
      <c r="B290" s="17" t="str">
        <f>IFERROR(VLOOKUP(A290,'G1'!$A$2:$B$45,2,FALSE),"")</f>
        <v>Tool</v>
      </c>
      <c r="C290" s="28" t="s">
        <v>744</v>
      </c>
      <c r="D290" s="8" t="str">
        <f>IFERROR(VLOOKUP(C290,'G2'!$A$2:$B$45,2,FALSE),"")</f>
        <v>Measuring Tool</v>
      </c>
      <c r="E290" s="23" t="s">
        <v>896</v>
      </c>
      <c r="F290" s="8" t="str">
        <f>IFERROR(VLOOKUP(E290,'G3'!$A$2:$B$95,2,FALSE),"")</f>
        <v>Steel Tape</v>
      </c>
      <c r="G290" s="23" t="s">
        <v>901</v>
      </c>
      <c r="H290" s="8" t="str">
        <f>IFERROR(VLOOKUP(G290,'G4'!$A$2:$B$195,2,FALSE),"")</f>
        <v>5m</v>
      </c>
      <c r="I290" s="22" t="s">
        <v>904</v>
      </c>
      <c r="J290" s="8" t="str">
        <f>IFERROR(VLOOKUP(I290,'G5'!$A$2:$B$45,2,FALSE),"")</f>
        <v>Slon</v>
      </c>
      <c r="K290" s="23" t="s">
        <v>27</v>
      </c>
      <c r="L290" s="11" t="str">
        <f>IFERROR(VLOOKUP(K290,'G6'!$A$2:$B$45,2,FALSE),"")</f>
        <v/>
      </c>
      <c r="M290" s="25" t="s">
        <v>905</v>
      </c>
      <c r="N290" s="8" t="str">
        <f>IFERROR(VLOOKUP(M290,SUPPLIERS!$A$2:$B$45,2,FALSE),"")</f>
        <v>PE+</v>
      </c>
      <c r="O290" s="19" t="s">
        <v>42</v>
      </c>
      <c r="P290" s="13" t="str">
        <f>IFERROR(VLOOKUP(O290,UOM_GROUP!$A$2:$B$45,2,FALSE),"")</f>
        <v>Default</v>
      </c>
      <c r="Q290" s="11" t="str">
        <f t="array" ref="Q290">TEXTJOIN(",",TRUE,IF(UOM_MAPPING!A$2:A$16=O290,UOM_MAPPING!B$2:B$100,""))</f>
        <v>000</v>
      </c>
      <c r="R290" s="11" t="str">
        <f>IFERROR(__xludf.DUMMYFUNCTION("ArrayFormula(JOIN("", "", IFERROR(VLOOKUP(BASE(SPLIT(Q290,"",""),10,3),UOM!$A$2:$B$46,2,FALSE),"""")))"),"NUMBER")</f>
        <v>NUMBER</v>
      </c>
      <c r="S290" s="11" t="s">
        <v>906</v>
      </c>
      <c r="T290" s="11" t="s">
        <v>907</v>
      </c>
      <c r="U290" s="8" t="str">
        <f t="shared" si="1"/>
        <v>Tool Measuring Tool Steel Tape 5m Slon </v>
      </c>
      <c r="V290" s="8" t="str">
        <f t="shared" si="2"/>
        <v>Tool &gt; Measuring Tool &gt; Steel Tape &gt; 5m &gt; Slon &gt; [ N/A ]</v>
      </c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ht="12.75" customHeight="1">
      <c r="A291" s="22" t="s">
        <v>743</v>
      </c>
      <c r="B291" s="17" t="str">
        <f>IFERROR(VLOOKUP(A291,'G1'!$A$2:$B$45,2,FALSE),"")</f>
        <v>Tool</v>
      </c>
      <c r="C291" s="28" t="s">
        <v>744</v>
      </c>
      <c r="D291" s="8" t="str">
        <f>IFERROR(VLOOKUP(C291,'G2'!$A$2:$B$45,2,FALSE),"")</f>
        <v>Measuring Tool</v>
      </c>
      <c r="E291" s="23" t="s">
        <v>896</v>
      </c>
      <c r="F291" s="8" t="str">
        <f>IFERROR(VLOOKUP(E291,'G3'!$A$2:$B$95,2,FALSE),"")</f>
        <v>Steel Tape</v>
      </c>
      <c r="G291" s="23" t="s">
        <v>908</v>
      </c>
      <c r="H291" s="8" t="str">
        <f>IFERROR(VLOOKUP(G291,'G4'!$A$2:$B$195,2,FALSE),"")</f>
        <v>7.5m</v>
      </c>
      <c r="I291" s="22" t="s">
        <v>904</v>
      </c>
      <c r="J291" s="8" t="str">
        <f>IFERROR(VLOOKUP(I291,'G5'!$A$2:$B$45,2,FALSE),"")</f>
        <v>Slon</v>
      </c>
      <c r="K291" s="23" t="s">
        <v>27</v>
      </c>
      <c r="L291" s="11" t="str">
        <f>IFERROR(VLOOKUP(K291,'G6'!$A$2:$B$45,2,FALSE),"")</f>
        <v/>
      </c>
      <c r="M291" s="25" t="s">
        <v>905</v>
      </c>
      <c r="N291" s="8" t="str">
        <f>IFERROR(VLOOKUP(M291,SUPPLIERS!$A$2:$B$45,2,FALSE),"")</f>
        <v>PE+</v>
      </c>
      <c r="O291" s="19" t="s">
        <v>42</v>
      </c>
      <c r="P291" s="13" t="str">
        <f>IFERROR(VLOOKUP(O291,UOM_GROUP!$A$2:$B$45,2,FALSE),"")</f>
        <v>Default</v>
      </c>
      <c r="Q291" s="11" t="str">
        <f t="array" ref="Q291">TEXTJOIN(",",TRUE,IF(UOM_MAPPING!A$2:A$16=O291,UOM_MAPPING!B$2:B$100,""))</f>
        <v>000</v>
      </c>
      <c r="R291" s="11" t="str">
        <f>IFERROR(__xludf.DUMMYFUNCTION("ArrayFormula(JOIN("", "", IFERROR(VLOOKUP(BASE(SPLIT(Q291,"",""),10,3),UOM!$A$2:$B$46,2,FALSE),"""")))"),"NUMBER")</f>
        <v>NUMBER</v>
      </c>
      <c r="S291" s="11" t="s">
        <v>909</v>
      </c>
      <c r="T291" s="11" t="s">
        <v>910</v>
      </c>
      <c r="U291" s="8" t="str">
        <f t="shared" si="1"/>
        <v>Tool Measuring Tool Steel Tape 7.5m Slon </v>
      </c>
      <c r="V291" s="8" t="str">
        <f t="shared" si="2"/>
        <v>Tool &gt; Measuring Tool &gt; Steel Tape &gt; 7.5m &gt; Slon &gt; [ N/A ]</v>
      </c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ht="12.75" customHeight="1">
      <c r="A292" s="22" t="s">
        <v>743</v>
      </c>
      <c r="B292" s="17" t="str">
        <f>IFERROR(VLOOKUP(A292,'G1'!$A$2:$B$45,2,FALSE),"")</f>
        <v>Tool</v>
      </c>
      <c r="C292" s="28" t="s">
        <v>744</v>
      </c>
      <c r="D292" s="8" t="str">
        <f>IFERROR(VLOOKUP(C292,'G2'!$A$2:$B$45,2,FALSE),"")</f>
        <v>Measuring Tool</v>
      </c>
      <c r="E292" s="23" t="s">
        <v>911</v>
      </c>
      <c r="F292" s="8" t="str">
        <f>IFERROR(VLOOKUP(E292,'G3'!$A$2:$B$95,2,FALSE),"")</f>
        <v>Water Level (Clear Hose)</v>
      </c>
      <c r="G292" s="22" t="s">
        <v>40</v>
      </c>
      <c r="H292" s="8" t="str">
        <f>IFERROR(VLOOKUP(G292,'G4'!$A$2:$B$195,2,FALSE),"")</f>
        <v/>
      </c>
      <c r="I292" s="22" t="s">
        <v>912</v>
      </c>
      <c r="J292" s="8" t="str">
        <f>IFERROR(VLOOKUP(I292,'G5'!$A$2:$B$45,2,FALSE),"")</f>
        <v>Glorya Lanka</v>
      </c>
      <c r="K292" s="23" t="s">
        <v>913</v>
      </c>
      <c r="L292" s="11" t="str">
        <f>IFERROR(VLOOKUP(K292,'G6'!$A$2:$B$45,2,FALSE),"")</f>
        <v>5/16"</v>
      </c>
      <c r="M292" s="25" t="s">
        <v>746</v>
      </c>
      <c r="N292" s="8" t="str">
        <f>IFERROR(VLOOKUP(M292,SUPPLIERS!$A$2:$B$45,2,FALSE),"")</f>
        <v>Wemly</v>
      </c>
      <c r="O292" s="18" t="s">
        <v>424</v>
      </c>
      <c r="P292" s="13" t="str">
        <f>IFERROR(VLOOKUP(O292,UOM_GROUP!$A$2:$B$45,2,FALSE),"")</f>
        <v>Metre Only</v>
      </c>
      <c r="Q292" s="11" t="str">
        <f t="array" ref="Q292">TEXTJOIN(",",TRUE,IF(UOM_MAPPING!A$2:A$16=O292,UOM_MAPPING!B$2:B$100,""))</f>
        <v>006</v>
      </c>
      <c r="R292" s="11" t="str">
        <f>IFERROR(__xludf.DUMMYFUNCTION("ArrayFormula(JOIN("", "", IFERROR(VLOOKUP(BASE(SPLIT(Q292,"",""),10,3),UOM!$A$2:$B$46,2,FALSE),"""")))"),"METRE")</f>
        <v>METRE</v>
      </c>
      <c r="S292" s="11" t="s">
        <v>914</v>
      </c>
      <c r="T292" s="11" t="s">
        <v>915</v>
      </c>
      <c r="U292" s="8" t="str">
        <f t="shared" si="1"/>
        <v>Tool Measuring Tool Water Level (Clear Hose)  Glorya Lanka 5/16"</v>
      </c>
      <c r="V292" s="8" t="str">
        <f t="shared" si="2"/>
        <v>Tool &gt; Measuring Tool &gt; Water Level (Clear Hose) &gt; [ N/A ] &gt; Glorya Lanka &gt; 5/16"</v>
      </c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ht="12.75" customHeight="1">
      <c r="A293" s="22" t="s">
        <v>743</v>
      </c>
      <c r="B293" s="17" t="str">
        <f>IFERROR(VLOOKUP(A293,'G1'!$A$2:$B$45,2,FALSE),"")</f>
        <v>Tool</v>
      </c>
      <c r="C293" s="28" t="s">
        <v>916</v>
      </c>
      <c r="D293" s="8" t="str">
        <f>IFERROR(VLOOKUP(C293,'G2'!$A$2:$B$45,2,FALSE),"")</f>
        <v>Power Tool Accessories </v>
      </c>
      <c r="E293" s="23" t="s">
        <v>917</v>
      </c>
      <c r="F293" s="8" t="str">
        <f>IFERROR(VLOOKUP(E293,'G3'!$A$2:$B$95,2,FALSE),"")</f>
        <v>Slim Metal Cutter</v>
      </c>
      <c r="G293" s="23" t="s">
        <v>800</v>
      </c>
      <c r="H293" s="8" t="str">
        <f>IFERROR(VLOOKUP(G293,'G4'!$A$2:$B$195,2,FALSE),"")</f>
        <v>4"</v>
      </c>
      <c r="I293" s="22" t="s">
        <v>904</v>
      </c>
      <c r="J293" s="8" t="str">
        <f>IFERROR(VLOOKUP(I293,'G5'!$A$2:$B$45,2,FALSE),"")</f>
        <v>Slon</v>
      </c>
      <c r="K293" s="23" t="s">
        <v>27</v>
      </c>
      <c r="L293" s="11" t="str">
        <f>IFERROR(VLOOKUP(K293,'G6'!$A$2:$B$45,2,FALSE),"")</f>
        <v/>
      </c>
      <c r="M293" s="25" t="s">
        <v>905</v>
      </c>
      <c r="N293" s="8" t="str">
        <f>IFERROR(VLOOKUP(M293,SUPPLIERS!$A$2:$B$45,2,FALSE),"")</f>
        <v>PE+</v>
      </c>
      <c r="O293" s="19" t="s">
        <v>42</v>
      </c>
      <c r="P293" s="13" t="str">
        <f>IFERROR(VLOOKUP(O293,UOM_GROUP!$A$2:$B$45,2,FALSE),"")</f>
        <v>Default</v>
      </c>
      <c r="Q293" s="11" t="str">
        <f t="array" ref="Q293">TEXTJOIN(",",TRUE,IF(UOM_MAPPING!A$2:A$16=O293,UOM_MAPPING!B$2:B$100,""))</f>
        <v>000</v>
      </c>
      <c r="R293" s="11" t="str">
        <f>IFERROR(__xludf.DUMMYFUNCTION("ArrayFormula(JOIN("", "", IFERROR(VLOOKUP(BASE(SPLIT(Q293,"",""),10,3),UOM!$A$2:$B$46,2,FALSE),"""")))"),"NUMBER")</f>
        <v>NUMBER</v>
      </c>
      <c r="S293" s="11" t="s">
        <v>918</v>
      </c>
      <c r="T293" s="11" t="s">
        <v>919</v>
      </c>
      <c r="U293" s="8" t="str">
        <f t="shared" si="1"/>
        <v>Tool Power Tool Accessories  Slim Metal Cutter 4" Slon </v>
      </c>
      <c r="V293" s="8" t="str">
        <f t="shared" si="2"/>
        <v>Tool &gt; Power Tool Accessories  &gt; Slim Metal Cutter &gt; 4" &gt; Slon &gt; [ N/A ]</v>
      </c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ht="12.75" customHeight="1">
      <c r="A294" s="22" t="s">
        <v>743</v>
      </c>
      <c r="B294" s="17" t="str">
        <f>IFERROR(VLOOKUP(A294,'G1'!$A$2:$B$45,2,FALSE),"")</f>
        <v>Tool</v>
      </c>
      <c r="C294" s="28" t="s">
        <v>916</v>
      </c>
      <c r="D294" s="8" t="str">
        <f>IFERROR(VLOOKUP(C294,'G2'!$A$2:$B$45,2,FALSE),"")</f>
        <v>Power Tool Accessories </v>
      </c>
      <c r="E294" s="23" t="s">
        <v>917</v>
      </c>
      <c r="F294" s="8" t="str">
        <f>IFERROR(VLOOKUP(E294,'G3'!$A$2:$B$95,2,FALSE),"")</f>
        <v>Slim Metal Cutter</v>
      </c>
      <c r="G294" s="23" t="s">
        <v>920</v>
      </c>
      <c r="H294" s="8" t="str">
        <f>IFERROR(VLOOKUP(G294,'G4'!$A$2:$B$195,2,FALSE),"")</f>
        <v>4.5"</v>
      </c>
      <c r="I294" s="22" t="s">
        <v>904</v>
      </c>
      <c r="J294" s="8" t="str">
        <f>IFERROR(VLOOKUP(I294,'G5'!$A$2:$B$45,2,FALSE),"")</f>
        <v>Slon</v>
      </c>
      <c r="K294" s="23" t="s">
        <v>27</v>
      </c>
      <c r="L294" s="11" t="str">
        <f>IFERROR(VLOOKUP(K294,'G6'!$A$2:$B$45,2,FALSE),"")</f>
        <v/>
      </c>
      <c r="M294" s="25" t="s">
        <v>905</v>
      </c>
      <c r="N294" s="8" t="str">
        <f>IFERROR(VLOOKUP(M294,SUPPLIERS!$A$2:$B$45,2,FALSE),"")</f>
        <v>PE+</v>
      </c>
      <c r="O294" s="19" t="s">
        <v>42</v>
      </c>
      <c r="P294" s="13" t="str">
        <f>IFERROR(VLOOKUP(O294,UOM_GROUP!$A$2:$B$45,2,FALSE),"")</f>
        <v>Default</v>
      </c>
      <c r="Q294" s="11" t="str">
        <f t="array" ref="Q294">TEXTJOIN(",",TRUE,IF(UOM_MAPPING!A$2:A$16=O294,UOM_MAPPING!B$2:B$100,""))</f>
        <v>000</v>
      </c>
      <c r="R294" s="11" t="str">
        <f>IFERROR(__xludf.DUMMYFUNCTION("ArrayFormula(JOIN("", "", IFERROR(VLOOKUP(BASE(SPLIT(Q294,"",""),10,3),UOM!$A$2:$B$46,2,FALSE),"""")))"),"NUMBER")</f>
        <v>NUMBER</v>
      </c>
      <c r="S294" s="11" t="s">
        <v>921</v>
      </c>
      <c r="T294" s="11" t="s">
        <v>922</v>
      </c>
      <c r="U294" s="8" t="str">
        <f t="shared" si="1"/>
        <v>Tool Power Tool Accessories  Slim Metal Cutter 4.5" Slon </v>
      </c>
      <c r="V294" s="8" t="str">
        <f t="shared" si="2"/>
        <v>Tool &gt; Power Tool Accessories  &gt; Slim Metal Cutter &gt; 4.5" &gt; Slon &gt; [ N/A ]</v>
      </c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ht="12.75" customHeight="1">
      <c r="A295" s="22" t="s">
        <v>743</v>
      </c>
      <c r="B295" s="17" t="str">
        <f>IFERROR(VLOOKUP(A295,'G1'!$A$2:$B$45,2,FALSE),"")</f>
        <v>Tool</v>
      </c>
      <c r="C295" s="28" t="s">
        <v>916</v>
      </c>
      <c r="D295" s="8" t="str">
        <f>IFERROR(VLOOKUP(C295,'G2'!$A$2:$B$45,2,FALSE),"")</f>
        <v>Power Tool Accessories </v>
      </c>
      <c r="E295" s="23" t="s">
        <v>917</v>
      </c>
      <c r="F295" s="8" t="str">
        <f>IFERROR(VLOOKUP(E295,'G3'!$A$2:$B$95,2,FALSE),"")</f>
        <v>Slim Metal Cutter</v>
      </c>
      <c r="G295" s="23" t="s">
        <v>800</v>
      </c>
      <c r="H295" s="8" t="str">
        <f>IFERROR(VLOOKUP(G295,'G4'!$A$2:$B$195,2,FALSE),"")</f>
        <v>4"</v>
      </c>
      <c r="I295" s="22" t="s">
        <v>923</v>
      </c>
      <c r="J295" s="8" t="str">
        <f>IFERROR(VLOOKUP(I295,'G5'!$A$2:$B$45,2,FALSE),"")</f>
        <v>Branca</v>
      </c>
      <c r="K295" s="23" t="s">
        <v>27</v>
      </c>
      <c r="L295" s="11" t="str">
        <f>IFERROR(VLOOKUP(K295,'G6'!$A$2:$B$45,2,FALSE),"")</f>
        <v/>
      </c>
      <c r="M295" s="25" t="s">
        <v>242</v>
      </c>
      <c r="N295" s="8" t="str">
        <f>IFERROR(VLOOKUP(M295,SUPPLIERS!$A$2:$B$45,2,FALSE),"")</f>
        <v>JJ Lanka</v>
      </c>
      <c r="O295" s="19" t="s">
        <v>42</v>
      </c>
      <c r="P295" s="13" t="str">
        <f>IFERROR(VLOOKUP(O295,UOM_GROUP!$A$2:$B$45,2,FALSE),"")</f>
        <v>Default</v>
      </c>
      <c r="Q295" s="11" t="str">
        <f t="array" ref="Q295">TEXTJOIN(",",TRUE,IF(UOM_MAPPING!A$2:A$16=O295,UOM_MAPPING!B$2:B$100,""))</f>
        <v>000</v>
      </c>
      <c r="R295" s="11" t="str">
        <f>IFERROR(__xludf.DUMMYFUNCTION("ArrayFormula(JOIN("", "", IFERROR(VLOOKUP(BASE(SPLIT(Q295,"",""),10,3),UOM!$A$2:$B$46,2,FALSE),"""")))"),"NUMBER")</f>
        <v>NUMBER</v>
      </c>
      <c r="S295" s="11" t="s">
        <v>924</v>
      </c>
      <c r="T295" s="11" t="s">
        <v>925</v>
      </c>
      <c r="U295" s="8" t="str">
        <f t="shared" si="1"/>
        <v>Tool Power Tool Accessories  Slim Metal Cutter 4" Branca </v>
      </c>
      <c r="V295" s="8" t="str">
        <f t="shared" si="2"/>
        <v>Tool &gt; Power Tool Accessories  &gt; Slim Metal Cutter &gt; 4" &gt; Branca &gt; [ N/A ]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ht="12.75" customHeight="1">
      <c r="A296" s="22" t="s">
        <v>743</v>
      </c>
      <c r="B296" s="17" t="str">
        <f>IFERROR(VLOOKUP(A296,'G1'!$A$2:$B$45,2,FALSE),"")</f>
        <v>Tool</v>
      </c>
      <c r="C296" s="28" t="s">
        <v>916</v>
      </c>
      <c r="D296" s="8" t="str">
        <f>IFERROR(VLOOKUP(C296,'G2'!$A$2:$B$45,2,FALSE),"")</f>
        <v>Power Tool Accessories </v>
      </c>
      <c r="E296" s="23" t="s">
        <v>917</v>
      </c>
      <c r="F296" s="8" t="str">
        <f>IFERROR(VLOOKUP(E296,'G3'!$A$2:$B$95,2,FALSE),"")</f>
        <v>Slim Metal Cutter</v>
      </c>
      <c r="G296" s="23" t="s">
        <v>920</v>
      </c>
      <c r="H296" s="8" t="str">
        <f>IFERROR(VLOOKUP(G296,'G4'!$A$2:$B$195,2,FALSE),"")</f>
        <v>4.5"</v>
      </c>
      <c r="I296" s="22" t="s">
        <v>923</v>
      </c>
      <c r="J296" s="8" t="str">
        <f>IFERROR(VLOOKUP(I296,'G5'!$A$2:$B$45,2,FALSE),"")</f>
        <v>Branca</v>
      </c>
      <c r="K296" s="23" t="s">
        <v>27</v>
      </c>
      <c r="L296" s="11" t="str">
        <f>IFERROR(VLOOKUP(K296,'G6'!$A$2:$B$45,2,FALSE),"")</f>
        <v/>
      </c>
      <c r="M296" s="25" t="s">
        <v>242</v>
      </c>
      <c r="N296" s="8" t="str">
        <f>IFERROR(VLOOKUP(M296,SUPPLIERS!$A$2:$B$45,2,FALSE),"")</f>
        <v>JJ Lanka</v>
      </c>
      <c r="O296" s="19" t="s">
        <v>42</v>
      </c>
      <c r="P296" s="13" t="str">
        <f>IFERROR(VLOOKUP(O296,UOM_GROUP!$A$2:$B$45,2,FALSE),"")</f>
        <v>Default</v>
      </c>
      <c r="Q296" s="11" t="str">
        <f t="array" ref="Q296">TEXTJOIN(",",TRUE,IF(UOM_MAPPING!A$2:A$16=O296,UOM_MAPPING!B$2:B$100,""))</f>
        <v>000</v>
      </c>
      <c r="R296" s="11" t="str">
        <f>IFERROR(__xludf.DUMMYFUNCTION("ArrayFormula(JOIN("", "", IFERROR(VLOOKUP(BASE(SPLIT(Q296,"",""),10,3),UOM!$A$2:$B$46,2,FALSE),"""")))"),"NUMBER")</f>
        <v>NUMBER</v>
      </c>
      <c r="S296" s="11" t="s">
        <v>926</v>
      </c>
      <c r="T296" s="11" t="s">
        <v>927</v>
      </c>
      <c r="U296" s="8" t="str">
        <f t="shared" si="1"/>
        <v>Tool Power Tool Accessories  Slim Metal Cutter 4.5" Branca </v>
      </c>
      <c r="V296" s="8" t="str">
        <f t="shared" si="2"/>
        <v>Tool &gt; Power Tool Accessories  &gt; Slim Metal Cutter &gt; 4.5" &gt; Branca &gt; [ N/A ]</v>
      </c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ht="12.75" customHeight="1">
      <c r="A297" s="22" t="s">
        <v>743</v>
      </c>
      <c r="B297" s="17" t="str">
        <f>IFERROR(VLOOKUP(A297,'G1'!$A$2:$B$45,2,FALSE),"")</f>
        <v>Tool</v>
      </c>
      <c r="C297" s="28" t="s">
        <v>916</v>
      </c>
      <c r="D297" s="8" t="str">
        <f>IFERROR(VLOOKUP(C297,'G2'!$A$2:$B$45,2,FALSE),"")</f>
        <v>Power Tool Accessories </v>
      </c>
      <c r="E297" s="23" t="s">
        <v>928</v>
      </c>
      <c r="F297" s="8" t="str">
        <f>IFERROR(VLOOKUP(E297,'G3'!$A$2:$B$95,2,FALSE),"")</f>
        <v>Flap Disc</v>
      </c>
      <c r="G297" s="23" t="s">
        <v>800</v>
      </c>
      <c r="H297" s="8" t="str">
        <f>IFERROR(VLOOKUP(G297,'G4'!$A$2:$B$195,2,FALSE),"")</f>
        <v>4"</v>
      </c>
      <c r="I297" s="23" t="s">
        <v>26</v>
      </c>
      <c r="J297" s="8" t="str">
        <f>IFERROR(VLOOKUP(I297,'G5'!$A$2:$B$45,2,FALSE),"")</f>
        <v/>
      </c>
      <c r="K297" s="23" t="s">
        <v>929</v>
      </c>
      <c r="L297" s="11" t="str">
        <f>IFERROR(VLOOKUP(K297,'G6'!$A$2:$B$45,2,FALSE),"")</f>
        <v>P60</v>
      </c>
      <c r="M297" s="25" t="s">
        <v>746</v>
      </c>
      <c r="N297" s="8" t="str">
        <f>IFERROR(VLOOKUP(M297,SUPPLIERS!$A$2:$B$45,2,FALSE),"")</f>
        <v>Wemly</v>
      </c>
      <c r="O297" s="19" t="s">
        <v>42</v>
      </c>
      <c r="P297" s="13" t="str">
        <f>IFERROR(VLOOKUP(O297,UOM_GROUP!$A$2:$B$45,2,FALSE),"")</f>
        <v>Default</v>
      </c>
      <c r="Q297" s="11" t="str">
        <f t="array" ref="Q297">TEXTJOIN(",",TRUE,IF(UOM_MAPPING!A$2:A$16=O297,UOM_MAPPING!B$2:B$100,""))</f>
        <v>000</v>
      </c>
      <c r="R297" s="11" t="str">
        <f>IFERROR(__xludf.DUMMYFUNCTION("ArrayFormula(JOIN("", "", IFERROR(VLOOKUP(BASE(SPLIT(Q297,"",""),10,3),UOM!$A$2:$B$46,2,FALSE),"""")))"),"NUMBER")</f>
        <v>NUMBER</v>
      </c>
      <c r="S297" s="11" t="s">
        <v>930</v>
      </c>
      <c r="T297" s="11" t="s">
        <v>931</v>
      </c>
      <c r="U297" s="8" t="str">
        <f t="shared" si="1"/>
        <v>Tool Power Tool Accessories  Flap Disc 4"  P60</v>
      </c>
      <c r="V297" s="8" t="str">
        <f t="shared" si="2"/>
        <v>Tool &gt; Power Tool Accessories  &gt; Flap Disc &gt; 4" &gt; [ N/A ] &gt; P60</v>
      </c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ht="12.75" customHeight="1">
      <c r="A298" s="22" t="s">
        <v>743</v>
      </c>
      <c r="B298" s="17" t="str">
        <f>IFERROR(VLOOKUP(A298,'G1'!$A$2:$B$45,2,FALSE),"")</f>
        <v>Tool</v>
      </c>
      <c r="C298" s="28" t="s">
        <v>916</v>
      </c>
      <c r="D298" s="8" t="str">
        <f>IFERROR(VLOOKUP(C298,'G2'!$A$2:$B$45,2,FALSE),"")</f>
        <v>Power Tool Accessories </v>
      </c>
      <c r="E298" s="23" t="s">
        <v>928</v>
      </c>
      <c r="F298" s="8" t="str">
        <f>IFERROR(VLOOKUP(E298,'G3'!$A$2:$B$95,2,FALSE),"")</f>
        <v>Flap Disc</v>
      </c>
      <c r="G298" s="23" t="s">
        <v>920</v>
      </c>
      <c r="H298" s="8" t="str">
        <f>IFERROR(VLOOKUP(G298,'G4'!$A$2:$B$195,2,FALSE),"")</f>
        <v>4.5"</v>
      </c>
      <c r="I298" s="23" t="s">
        <v>26</v>
      </c>
      <c r="J298" s="8" t="str">
        <f>IFERROR(VLOOKUP(I298,'G5'!$A$2:$B$45,2,FALSE),"")</f>
        <v/>
      </c>
      <c r="K298" s="23" t="s">
        <v>929</v>
      </c>
      <c r="L298" s="11" t="str">
        <f>IFERROR(VLOOKUP(K298,'G6'!$A$2:$B$45,2,FALSE),"")</f>
        <v>P60</v>
      </c>
      <c r="M298" s="25" t="s">
        <v>746</v>
      </c>
      <c r="N298" s="8" t="str">
        <f>IFERROR(VLOOKUP(M298,SUPPLIERS!$A$2:$B$45,2,FALSE),"")</f>
        <v>Wemly</v>
      </c>
      <c r="O298" s="19" t="s">
        <v>42</v>
      </c>
      <c r="P298" s="13" t="str">
        <f>IFERROR(VLOOKUP(O298,UOM_GROUP!$A$2:$B$45,2,FALSE),"")</f>
        <v>Default</v>
      </c>
      <c r="Q298" s="11" t="str">
        <f t="array" ref="Q298">TEXTJOIN(",",TRUE,IF(UOM_MAPPING!A$2:A$16=O298,UOM_MAPPING!B$2:B$100,""))</f>
        <v>000</v>
      </c>
      <c r="R298" s="11" t="str">
        <f>IFERROR(__xludf.DUMMYFUNCTION("ArrayFormula(JOIN("", "", IFERROR(VLOOKUP(BASE(SPLIT(Q298,"",""),10,3),UOM!$A$2:$B$46,2,FALSE),"""")))"),"NUMBER")</f>
        <v>NUMBER</v>
      </c>
      <c r="S298" s="11" t="s">
        <v>932</v>
      </c>
      <c r="T298" s="11" t="s">
        <v>933</v>
      </c>
      <c r="U298" s="8" t="str">
        <f t="shared" si="1"/>
        <v>Tool Power Tool Accessories  Flap Disc 4.5"  P60</v>
      </c>
      <c r="V298" s="8" t="str">
        <f t="shared" si="2"/>
        <v>Tool &gt; Power Tool Accessories  &gt; Flap Disc &gt; 4.5" &gt; [ N/A ] &gt; P60</v>
      </c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ht="12.75" customHeight="1">
      <c r="A299" s="22" t="s">
        <v>743</v>
      </c>
      <c r="B299" s="17" t="str">
        <f>IFERROR(VLOOKUP(A299,'G1'!$A$2:$B$45,2,FALSE),"")</f>
        <v>Tool</v>
      </c>
      <c r="C299" s="28" t="s">
        <v>916</v>
      </c>
      <c r="D299" s="8" t="str">
        <f>IFERROR(VLOOKUP(C299,'G2'!$A$2:$B$45,2,FALSE),"")</f>
        <v>Power Tool Accessories </v>
      </c>
      <c r="E299" s="23" t="s">
        <v>928</v>
      </c>
      <c r="F299" s="8" t="str">
        <f>IFERROR(VLOOKUP(E299,'G3'!$A$2:$B$95,2,FALSE),"")</f>
        <v>Flap Disc</v>
      </c>
      <c r="G299" s="23" t="s">
        <v>800</v>
      </c>
      <c r="H299" s="8" t="str">
        <f>IFERROR(VLOOKUP(G299,'G4'!$A$2:$B$195,2,FALSE),"")</f>
        <v>4"</v>
      </c>
      <c r="I299" s="23" t="s">
        <v>26</v>
      </c>
      <c r="J299" s="8" t="str">
        <f>IFERROR(VLOOKUP(I299,'G5'!$A$2:$B$45,2,FALSE),"")</f>
        <v/>
      </c>
      <c r="K299" s="23" t="s">
        <v>934</v>
      </c>
      <c r="L299" s="11" t="str">
        <f>IFERROR(VLOOKUP(K299,'G6'!$A$2:$B$45,2,FALSE),"")</f>
        <v>P120</v>
      </c>
      <c r="M299" s="25" t="s">
        <v>746</v>
      </c>
      <c r="N299" s="8" t="str">
        <f>IFERROR(VLOOKUP(M299,SUPPLIERS!$A$2:$B$45,2,FALSE),"")</f>
        <v>Wemly</v>
      </c>
      <c r="O299" s="19" t="s">
        <v>42</v>
      </c>
      <c r="P299" s="13" t="str">
        <f>IFERROR(VLOOKUP(O299,UOM_GROUP!$A$2:$B$45,2,FALSE),"")</f>
        <v>Default</v>
      </c>
      <c r="Q299" s="11" t="str">
        <f t="array" ref="Q299">TEXTJOIN(",",TRUE,IF(UOM_MAPPING!A$2:A$16=O299,UOM_MAPPING!B$2:B$100,""))</f>
        <v>000</v>
      </c>
      <c r="R299" s="11" t="str">
        <f>IFERROR(__xludf.DUMMYFUNCTION("ArrayFormula(JOIN("", "", IFERROR(VLOOKUP(BASE(SPLIT(Q299,"",""),10,3),UOM!$A$2:$B$46,2,FALSE),"""")))"),"NUMBER")</f>
        <v>NUMBER</v>
      </c>
      <c r="S299" s="11" t="s">
        <v>935</v>
      </c>
      <c r="T299" s="11" t="s">
        <v>936</v>
      </c>
      <c r="U299" s="8" t="str">
        <f t="shared" si="1"/>
        <v>Tool Power Tool Accessories  Flap Disc 4"  P120</v>
      </c>
      <c r="V299" s="8" t="str">
        <f t="shared" si="2"/>
        <v>Tool &gt; Power Tool Accessories  &gt; Flap Disc &gt; 4" &gt; [ N/A ] &gt; P120</v>
      </c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ht="12.75" customHeight="1">
      <c r="A300" s="22" t="s">
        <v>743</v>
      </c>
      <c r="B300" s="17" t="str">
        <f>IFERROR(VLOOKUP(A300,'G1'!$A$2:$B$45,2,FALSE),"")</f>
        <v>Tool</v>
      </c>
      <c r="C300" s="28" t="s">
        <v>916</v>
      </c>
      <c r="D300" s="8" t="str">
        <f>IFERROR(VLOOKUP(C300,'G2'!$A$2:$B$45,2,FALSE),"")</f>
        <v>Power Tool Accessories </v>
      </c>
      <c r="E300" s="23" t="s">
        <v>928</v>
      </c>
      <c r="F300" s="8" t="str">
        <f>IFERROR(VLOOKUP(E300,'G3'!$A$2:$B$95,2,FALSE),"")</f>
        <v>Flap Disc</v>
      </c>
      <c r="G300" s="23" t="s">
        <v>920</v>
      </c>
      <c r="H300" s="8" t="str">
        <f>IFERROR(VLOOKUP(G300,'G4'!$A$2:$B$195,2,FALSE),"")</f>
        <v>4.5"</v>
      </c>
      <c r="I300" s="23" t="s">
        <v>26</v>
      </c>
      <c r="J300" s="8" t="str">
        <f>IFERROR(VLOOKUP(I300,'G5'!$A$2:$B$45,2,FALSE),"")</f>
        <v/>
      </c>
      <c r="K300" s="23" t="s">
        <v>934</v>
      </c>
      <c r="L300" s="11" t="str">
        <f>IFERROR(VLOOKUP(K300,'G6'!$A$2:$B$45,2,FALSE),"")</f>
        <v>P120</v>
      </c>
      <c r="M300" s="25" t="s">
        <v>746</v>
      </c>
      <c r="N300" s="8" t="str">
        <f>IFERROR(VLOOKUP(M300,SUPPLIERS!$A$2:$B$45,2,FALSE),"")</f>
        <v>Wemly</v>
      </c>
      <c r="O300" s="19" t="s">
        <v>42</v>
      </c>
      <c r="P300" s="13" t="str">
        <f>IFERROR(VLOOKUP(O300,UOM_GROUP!$A$2:$B$45,2,FALSE),"")</f>
        <v>Default</v>
      </c>
      <c r="Q300" s="11" t="str">
        <f t="array" ref="Q300">TEXTJOIN(",",TRUE,IF(UOM_MAPPING!A$2:A$16=O300,UOM_MAPPING!B$2:B$100,""))</f>
        <v>000</v>
      </c>
      <c r="R300" s="11" t="str">
        <f>IFERROR(__xludf.DUMMYFUNCTION("ArrayFormula(JOIN("", "", IFERROR(VLOOKUP(BASE(SPLIT(Q300,"",""),10,3),UOM!$A$2:$B$46,2,FALSE),"""")))"),"NUMBER")</f>
        <v>NUMBER</v>
      </c>
      <c r="S300" s="11" t="s">
        <v>937</v>
      </c>
      <c r="T300" s="11" t="s">
        <v>938</v>
      </c>
      <c r="U300" s="8" t="str">
        <f t="shared" si="1"/>
        <v>Tool Power Tool Accessories  Flap Disc 4.5"  P120</v>
      </c>
      <c r="V300" s="8" t="str">
        <f t="shared" si="2"/>
        <v>Tool &gt; Power Tool Accessories  &gt; Flap Disc &gt; 4.5" &gt; [ N/A ] &gt; P120</v>
      </c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ht="12.75" customHeight="1">
      <c r="A301" s="22" t="s">
        <v>743</v>
      </c>
      <c r="B301" s="17" t="str">
        <f>IFERROR(VLOOKUP(A301,'G1'!$A$2:$B$45,2,FALSE),"")</f>
        <v>Tool</v>
      </c>
      <c r="C301" s="28" t="s">
        <v>916</v>
      </c>
      <c r="D301" s="8" t="str">
        <f>IFERROR(VLOOKUP(C301,'G2'!$A$2:$B$45,2,FALSE),"")</f>
        <v>Power Tool Accessories </v>
      </c>
      <c r="E301" s="23" t="s">
        <v>939</v>
      </c>
      <c r="F301" s="8" t="str">
        <f>IFERROR(VLOOKUP(E301,'G3'!$A$2:$B$95,2,FALSE),"")</f>
        <v>Velcro Disc</v>
      </c>
      <c r="G301" s="23" t="s">
        <v>800</v>
      </c>
      <c r="H301" s="8" t="str">
        <f>IFERROR(VLOOKUP(G301,'G4'!$A$2:$B$195,2,FALSE),"")</f>
        <v>4"</v>
      </c>
      <c r="I301" s="23" t="s">
        <v>26</v>
      </c>
      <c r="J301" s="8" t="str">
        <f>IFERROR(VLOOKUP(I301,'G5'!$A$2:$B$45,2,FALSE),"")</f>
        <v/>
      </c>
      <c r="K301" s="23" t="s">
        <v>929</v>
      </c>
      <c r="L301" s="11" t="str">
        <f>IFERROR(VLOOKUP(K301,'G6'!$A$2:$B$45,2,FALSE),"")</f>
        <v>P60</v>
      </c>
      <c r="M301" s="25" t="s">
        <v>746</v>
      </c>
      <c r="N301" s="8" t="str">
        <f>IFERROR(VLOOKUP(M301,SUPPLIERS!$A$2:$B$45,2,FALSE),"")</f>
        <v>Wemly</v>
      </c>
      <c r="O301" s="19" t="s">
        <v>42</v>
      </c>
      <c r="P301" s="13" t="str">
        <f>IFERROR(VLOOKUP(O301,UOM_GROUP!$A$2:$B$45,2,FALSE),"")</f>
        <v>Default</v>
      </c>
      <c r="Q301" s="11" t="str">
        <f t="array" ref="Q301">TEXTJOIN(",",TRUE,IF(UOM_MAPPING!A$2:A$16=O301,UOM_MAPPING!B$2:B$100,""))</f>
        <v>000</v>
      </c>
      <c r="R301" s="11" t="str">
        <f>IFERROR(__xludf.DUMMYFUNCTION("ArrayFormula(JOIN("", "", IFERROR(VLOOKUP(BASE(SPLIT(Q301,"",""),10,3),UOM!$A$2:$B$46,2,FALSE),"""")))"),"NUMBER")</f>
        <v>NUMBER</v>
      </c>
      <c r="S301" s="11" t="s">
        <v>940</v>
      </c>
      <c r="T301" s="11" t="s">
        <v>941</v>
      </c>
      <c r="U301" s="8" t="str">
        <f t="shared" si="1"/>
        <v>Tool Power Tool Accessories  Velcro Disc 4"  P60</v>
      </c>
      <c r="V301" s="8" t="str">
        <f t="shared" si="2"/>
        <v>Tool &gt; Power Tool Accessories  &gt; Velcro Disc &gt; 4" &gt; [ N/A ] &gt; P60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ht="12.75" customHeight="1">
      <c r="A302" s="22" t="s">
        <v>743</v>
      </c>
      <c r="B302" s="17" t="str">
        <f>IFERROR(VLOOKUP(A302,'G1'!$A$2:$B$45,2,FALSE),"")</f>
        <v>Tool</v>
      </c>
      <c r="C302" s="28" t="s">
        <v>916</v>
      </c>
      <c r="D302" s="8" t="str">
        <f>IFERROR(VLOOKUP(C302,'G2'!$A$2:$B$45,2,FALSE),"")</f>
        <v>Power Tool Accessories </v>
      </c>
      <c r="E302" s="23" t="s">
        <v>939</v>
      </c>
      <c r="F302" s="8" t="str">
        <f>IFERROR(VLOOKUP(E302,'G3'!$A$2:$B$95,2,FALSE),"")</f>
        <v>Velcro Disc</v>
      </c>
      <c r="G302" s="23" t="s">
        <v>920</v>
      </c>
      <c r="H302" s="8" t="str">
        <f>IFERROR(VLOOKUP(G302,'G4'!$A$2:$B$195,2,FALSE),"")</f>
        <v>4.5"</v>
      </c>
      <c r="I302" s="23" t="s">
        <v>26</v>
      </c>
      <c r="J302" s="8" t="str">
        <f>IFERROR(VLOOKUP(I302,'G5'!$A$2:$B$45,2,FALSE),"")</f>
        <v/>
      </c>
      <c r="K302" s="23" t="s">
        <v>929</v>
      </c>
      <c r="L302" s="11" t="str">
        <f>IFERROR(VLOOKUP(K302,'G6'!$A$2:$B$45,2,FALSE),"")</f>
        <v>P60</v>
      </c>
      <c r="M302" s="25" t="s">
        <v>746</v>
      </c>
      <c r="N302" s="8" t="str">
        <f>IFERROR(VLOOKUP(M302,SUPPLIERS!$A$2:$B$45,2,FALSE),"")</f>
        <v>Wemly</v>
      </c>
      <c r="O302" s="19" t="s">
        <v>42</v>
      </c>
      <c r="P302" s="13" t="str">
        <f>IFERROR(VLOOKUP(O302,UOM_GROUP!$A$2:$B$45,2,FALSE),"")</f>
        <v>Default</v>
      </c>
      <c r="Q302" s="11" t="str">
        <f t="array" ref="Q302">TEXTJOIN(",",TRUE,IF(UOM_MAPPING!A$2:A$16=O302,UOM_MAPPING!B$2:B$100,""))</f>
        <v>000</v>
      </c>
      <c r="R302" s="11" t="str">
        <f>IFERROR(__xludf.DUMMYFUNCTION("ArrayFormula(JOIN("", "", IFERROR(VLOOKUP(BASE(SPLIT(Q302,"",""),10,3),UOM!$A$2:$B$46,2,FALSE),"""")))"),"NUMBER")</f>
        <v>NUMBER</v>
      </c>
      <c r="S302" s="11" t="s">
        <v>942</v>
      </c>
      <c r="T302" s="11" t="s">
        <v>943</v>
      </c>
      <c r="U302" s="8" t="str">
        <f t="shared" si="1"/>
        <v>Tool Power Tool Accessories  Velcro Disc 4.5"  P60</v>
      </c>
      <c r="V302" s="8" t="str">
        <f t="shared" si="2"/>
        <v>Tool &gt; Power Tool Accessories  &gt; Velcro Disc &gt; 4.5" &gt; [ N/A ] &gt; P60</v>
      </c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ht="12.75" customHeight="1">
      <c r="A303" s="22" t="s">
        <v>743</v>
      </c>
      <c r="B303" s="17" t="str">
        <f>IFERROR(VLOOKUP(A303,'G1'!$A$2:$B$45,2,FALSE),"")</f>
        <v>Tool</v>
      </c>
      <c r="C303" s="28" t="s">
        <v>916</v>
      </c>
      <c r="D303" s="8" t="str">
        <f>IFERROR(VLOOKUP(C303,'G2'!$A$2:$B$45,2,FALSE),"")</f>
        <v>Power Tool Accessories </v>
      </c>
      <c r="E303" s="23" t="s">
        <v>939</v>
      </c>
      <c r="F303" s="8" t="str">
        <f>IFERROR(VLOOKUP(E303,'G3'!$A$2:$B$95,2,FALSE),"")</f>
        <v>Velcro Disc</v>
      </c>
      <c r="G303" s="23" t="s">
        <v>800</v>
      </c>
      <c r="H303" s="8" t="str">
        <f>IFERROR(VLOOKUP(G303,'G4'!$A$2:$B$195,2,FALSE),"")</f>
        <v>4"</v>
      </c>
      <c r="I303" s="23" t="s">
        <v>26</v>
      </c>
      <c r="J303" s="8" t="str">
        <f>IFERROR(VLOOKUP(I303,'G5'!$A$2:$B$45,2,FALSE),"")</f>
        <v/>
      </c>
      <c r="K303" s="23" t="s">
        <v>934</v>
      </c>
      <c r="L303" s="11" t="str">
        <f>IFERROR(VLOOKUP(K303,'G6'!$A$2:$B$45,2,FALSE),"")</f>
        <v>P120</v>
      </c>
      <c r="M303" s="25" t="s">
        <v>746</v>
      </c>
      <c r="N303" s="8" t="str">
        <f>IFERROR(VLOOKUP(M303,SUPPLIERS!$A$2:$B$45,2,FALSE),"")</f>
        <v>Wemly</v>
      </c>
      <c r="O303" s="19" t="s">
        <v>42</v>
      </c>
      <c r="P303" s="13" t="str">
        <f>IFERROR(VLOOKUP(O303,UOM_GROUP!$A$2:$B$45,2,FALSE),"")</f>
        <v>Default</v>
      </c>
      <c r="Q303" s="11" t="str">
        <f t="array" ref="Q303">TEXTJOIN(",",TRUE,IF(UOM_MAPPING!A$2:A$16=O303,UOM_MAPPING!B$2:B$100,""))</f>
        <v>000</v>
      </c>
      <c r="R303" s="11" t="str">
        <f>IFERROR(__xludf.DUMMYFUNCTION("ArrayFormula(JOIN("", "", IFERROR(VLOOKUP(BASE(SPLIT(Q303,"",""),10,3),UOM!$A$2:$B$46,2,FALSE),"""")))"),"NUMBER")</f>
        <v>NUMBER</v>
      </c>
      <c r="S303" s="11" t="s">
        <v>944</v>
      </c>
      <c r="T303" s="11" t="s">
        <v>945</v>
      </c>
      <c r="U303" s="8" t="str">
        <f t="shared" si="1"/>
        <v>Tool Power Tool Accessories  Velcro Disc 4"  P120</v>
      </c>
      <c r="V303" s="8" t="str">
        <f t="shared" si="2"/>
        <v>Tool &gt; Power Tool Accessories  &gt; Velcro Disc &gt; 4" &gt; [ N/A ] &gt; P120</v>
      </c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ht="12.75" customHeight="1">
      <c r="A304" s="22" t="s">
        <v>743</v>
      </c>
      <c r="B304" s="17" t="str">
        <f>IFERROR(VLOOKUP(A304,'G1'!$A$2:$B$45,2,FALSE),"")</f>
        <v>Tool</v>
      </c>
      <c r="C304" s="28" t="s">
        <v>916</v>
      </c>
      <c r="D304" s="8" t="str">
        <f>IFERROR(VLOOKUP(C304,'G2'!$A$2:$B$45,2,FALSE),"")</f>
        <v>Power Tool Accessories </v>
      </c>
      <c r="E304" s="23" t="s">
        <v>939</v>
      </c>
      <c r="F304" s="8" t="str">
        <f>IFERROR(VLOOKUP(E304,'G3'!$A$2:$B$95,2,FALSE),"")</f>
        <v>Velcro Disc</v>
      </c>
      <c r="G304" s="23" t="s">
        <v>920</v>
      </c>
      <c r="H304" s="8" t="str">
        <f>IFERROR(VLOOKUP(G304,'G4'!$A$2:$B$195,2,FALSE),"")</f>
        <v>4.5"</v>
      </c>
      <c r="I304" s="23" t="s">
        <v>26</v>
      </c>
      <c r="J304" s="8" t="str">
        <f>IFERROR(VLOOKUP(I304,'G5'!$A$2:$B$45,2,FALSE),"")</f>
        <v/>
      </c>
      <c r="K304" s="23" t="s">
        <v>934</v>
      </c>
      <c r="L304" s="11" t="str">
        <f>IFERROR(VLOOKUP(K304,'G6'!$A$2:$B$45,2,FALSE),"")</f>
        <v>P120</v>
      </c>
      <c r="M304" s="25" t="s">
        <v>746</v>
      </c>
      <c r="N304" s="8" t="str">
        <f>IFERROR(VLOOKUP(M304,SUPPLIERS!$A$2:$B$45,2,FALSE),"")</f>
        <v>Wemly</v>
      </c>
      <c r="O304" s="19" t="s">
        <v>42</v>
      </c>
      <c r="P304" s="13" t="str">
        <f>IFERROR(VLOOKUP(O304,UOM_GROUP!$A$2:$B$45,2,FALSE),"")</f>
        <v>Default</v>
      </c>
      <c r="Q304" s="11" t="str">
        <f t="array" ref="Q304">TEXTJOIN(",",TRUE,IF(UOM_MAPPING!A$2:A$16=O304,UOM_MAPPING!B$2:B$100,""))</f>
        <v>000</v>
      </c>
      <c r="R304" s="11" t="str">
        <f>IFERROR(__xludf.DUMMYFUNCTION("ArrayFormula(JOIN("", "", IFERROR(VLOOKUP(BASE(SPLIT(Q304,"",""),10,3),UOM!$A$2:$B$46,2,FALSE),"""")))"),"NUMBER")</f>
        <v>NUMBER</v>
      </c>
      <c r="S304" s="11" t="s">
        <v>946</v>
      </c>
      <c r="T304" s="11" t="s">
        <v>947</v>
      </c>
      <c r="U304" s="8" t="str">
        <f t="shared" si="1"/>
        <v>Tool Power Tool Accessories  Velcro Disc 4.5"  P120</v>
      </c>
      <c r="V304" s="8" t="str">
        <f t="shared" si="2"/>
        <v>Tool &gt; Power Tool Accessories  &gt; Velcro Disc &gt; 4.5" &gt; [ N/A ] &gt; P120</v>
      </c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ht="12.75" customHeight="1">
      <c r="A305" s="22" t="s">
        <v>743</v>
      </c>
      <c r="B305" s="17" t="str">
        <f>IFERROR(VLOOKUP(A305,'G1'!$A$2:$B$45,2,FALSE),"")</f>
        <v>Tool</v>
      </c>
      <c r="C305" s="28" t="s">
        <v>916</v>
      </c>
      <c r="D305" s="8" t="str">
        <f>IFERROR(VLOOKUP(C305,'G2'!$A$2:$B$45,2,FALSE),"")</f>
        <v>Power Tool Accessories </v>
      </c>
      <c r="E305" s="23" t="s">
        <v>948</v>
      </c>
      <c r="F305" s="8" t="str">
        <f>IFERROR(VLOOKUP(E305,'G3'!$A$2:$B$95,2,FALSE),"")</f>
        <v>Velcro Pad</v>
      </c>
      <c r="G305" s="23" t="s">
        <v>800</v>
      </c>
      <c r="H305" s="8" t="str">
        <f>IFERROR(VLOOKUP(G305,'G4'!$A$2:$B$195,2,FALSE),"")</f>
        <v>4"</v>
      </c>
      <c r="I305" s="22" t="s">
        <v>949</v>
      </c>
      <c r="J305" s="8" t="str">
        <f>IFERROR(VLOOKUP(I305,'G5'!$A$2:$B$45,2,FALSE),"")</f>
        <v>josili</v>
      </c>
      <c r="K305" s="23" t="s">
        <v>27</v>
      </c>
      <c r="L305" s="11" t="str">
        <f>IFERROR(VLOOKUP(K305,'G6'!$A$2:$B$45,2,FALSE),"")</f>
        <v/>
      </c>
      <c r="M305" s="25" t="s">
        <v>746</v>
      </c>
      <c r="N305" s="8" t="str">
        <f>IFERROR(VLOOKUP(M305,SUPPLIERS!$A$2:$B$45,2,FALSE),"")</f>
        <v>Wemly</v>
      </c>
      <c r="O305" s="19" t="s">
        <v>42</v>
      </c>
      <c r="P305" s="13" t="str">
        <f>IFERROR(VLOOKUP(O305,UOM_GROUP!$A$2:$B$45,2,FALSE),"")</f>
        <v>Default</v>
      </c>
      <c r="Q305" s="11" t="str">
        <f t="array" ref="Q305">TEXTJOIN(",",TRUE,IF(UOM_MAPPING!A$2:A$16=O305,UOM_MAPPING!B$2:B$100,""))</f>
        <v>000</v>
      </c>
      <c r="R305" s="11" t="str">
        <f>IFERROR(__xludf.DUMMYFUNCTION("ArrayFormula(JOIN("", "", IFERROR(VLOOKUP(BASE(SPLIT(Q305,"",""),10,3),UOM!$A$2:$B$46,2,FALSE),"""")))"),"NUMBER")</f>
        <v>NUMBER</v>
      </c>
      <c r="S305" s="11" t="s">
        <v>950</v>
      </c>
      <c r="T305" s="11" t="s">
        <v>951</v>
      </c>
      <c r="U305" s="8" t="str">
        <f t="shared" si="1"/>
        <v>Tool Power Tool Accessories  Velcro Pad 4" josili </v>
      </c>
      <c r="V305" s="8" t="str">
        <f t="shared" si="2"/>
        <v>Tool &gt; Power Tool Accessories  &gt; Velcro Pad &gt; 4" &gt; josili &gt; [ N/A ]</v>
      </c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ht="12.75" customHeight="1">
      <c r="A306" s="22" t="s">
        <v>743</v>
      </c>
      <c r="B306" s="17" t="str">
        <f>IFERROR(VLOOKUP(A306,'G1'!$A$2:$B$45,2,FALSE),"")</f>
        <v>Tool</v>
      </c>
      <c r="C306" s="28" t="s">
        <v>916</v>
      </c>
      <c r="D306" s="8" t="str">
        <f>IFERROR(VLOOKUP(C306,'G2'!$A$2:$B$45,2,FALSE),"")</f>
        <v>Power Tool Accessories </v>
      </c>
      <c r="E306" s="23" t="s">
        <v>948</v>
      </c>
      <c r="F306" s="8" t="str">
        <f>IFERROR(VLOOKUP(E306,'G3'!$A$2:$B$95,2,FALSE),"")</f>
        <v>Velcro Pad</v>
      </c>
      <c r="G306" s="23" t="s">
        <v>920</v>
      </c>
      <c r="H306" s="8" t="str">
        <f>IFERROR(VLOOKUP(G306,'G4'!$A$2:$B$195,2,FALSE),"")</f>
        <v>4.5"</v>
      </c>
      <c r="I306" s="22" t="s">
        <v>949</v>
      </c>
      <c r="J306" s="8" t="str">
        <f>IFERROR(VLOOKUP(I306,'G5'!$A$2:$B$45,2,FALSE),"")</f>
        <v>josili</v>
      </c>
      <c r="K306" s="23" t="s">
        <v>27</v>
      </c>
      <c r="L306" s="11" t="str">
        <f>IFERROR(VLOOKUP(K306,'G6'!$A$2:$B$45,2,FALSE),"")</f>
        <v/>
      </c>
      <c r="M306" s="25" t="s">
        <v>746</v>
      </c>
      <c r="N306" s="8" t="str">
        <f>IFERROR(VLOOKUP(M306,SUPPLIERS!$A$2:$B$45,2,FALSE),"")</f>
        <v>Wemly</v>
      </c>
      <c r="O306" s="19" t="s">
        <v>42</v>
      </c>
      <c r="P306" s="13" t="str">
        <f>IFERROR(VLOOKUP(O306,UOM_GROUP!$A$2:$B$45,2,FALSE),"")</f>
        <v>Default</v>
      </c>
      <c r="Q306" s="11" t="str">
        <f t="array" ref="Q306">TEXTJOIN(",",TRUE,IF(UOM_MAPPING!A$2:A$16=O306,UOM_MAPPING!B$2:B$100,""))</f>
        <v>000</v>
      </c>
      <c r="R306" s="11" t="str">
        <f>IFERROR(__xludf.DUMMYFUNCTION("ArrayFormula(JOIN("", "", IFERROR(VLOOKUP(BASE(SPLIT(Q306,"",""),10,3),UOM!$A$2:$B$46,2,FALSE),"""")))"),"NUMBER")</f>
        <v>NUMBER</v>
      </c>
      <c r="S306" s="11" t="s">
        <v>952</v>
      </c>
      <c r="T306" s="11" t="s">
        <v>953</v>
      </c>
      <c r="U306" s="8" t="str">
        <f t="shared" si="1"/>
        <v>Tool Power Tool Accessories  Velcro Pad 4.5" josili </v>
      </c>
      <c r="V306" s="8" t="str">
        <f t="shared" si="2"/>
        <v>Tool &gt; Power Tool Accessories  &gt; Velcro Pad &gt; 4.5" &gt; josili &gt; [ N/A ]</v>
      </c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ht="12.75" customHeight="1">
      <c r="A307" s="22" t="s">
        <v>743</v>
      </c>
      <c r="B307" s="17" t="str">
        <f>IFERROR(VLOOKUP(A307,'G1'!$A$2:$B$45,2,FALSE),"")</f>
        <v>Tool</v>
      </c>
      <c r="C307" s="28" t="s">
        <v>916</v>
      </c>
      <c r="D307" s="8" t="str">
        <f>IFERROR(VLOOKUP(C307,'G2'!$A$2:$B$45,2,FALSE),"")</f>
        <v>Power Tool Accessories </v>
      </c>
      <c r="E307" s="23" t="s">
        <v>954</v>
      </c>
      <c r="F307" s="8" t="str">
        <f>IFERROR(VLOOKUP(E307,'G3'!$A$2:$B$95,2,FALSE),"")</f>
        <v>Grinder Disc</v>
      </c>
      <c r="G307" s="23" t="s">
        <v>800</v>
      </c>
      <c r="H307" s="8" t="str">
        <f>IFERROR(VLOOKUP(G307,'G4'!$A$2:$B$195,2,FALSE),"")</f>
        <v>4"</v>
      </c>
      <c r="I307" s="22" t="s">
        <v>904</v>
      </c>
      <c r="J307" s="8" t="str">
        <f>IFERROR(VLOOKUP(I307,'G5'!$A$2:$B$45,2,FALSE),"")</f>
        <v>Slon</v>
      </c>
      <c r="K307" s="23" t="s">
        <v>27</v>
      </c>
      <c r="L307" s="11" t="str">
        <f>IFERROR(VLOOKUP(K307,'G6'!$A$2:$B$45,2,FALSE),"")</f>
        <v/>
      </c>
      <c r="M307" s="25" t="s">
        <v>905</v>
      </c>
      <c r="N307" s="8" t="str">
        <f>IFERROR(VLOOKUP(M307,SUPPLIERS!$A$2:$B$45,2,FALSE),"")</f>
        <v>PE+</v>
      </c>
      <c r="O307" s="19" t="s">
        <v>42</v>
      </c>
      <c r="P307" s="13" t="str">
        <f>IFERROR(VLOOKUP(O307,UOM_GROUP!$A$2:$B$45,2,FALSE),"")</f>
        <v>Default</v>
      </c>
      <c r="Q307" s="11" t="str">
        <f t="array" ref="Q307">TEXTJOIN(",",TRUE,IF(UOM_MAPPING!A$2:A$16=O307,UOM_MAPPING!B$2:B$100,""))</f>
        <v>000</v>
      </c>
      <c r="R307" s="11" t="str">
        <f>IFERROR(__xludf.DUMMYFUNCTION("ArrayFormula(JOIN("", "", IFERROR(VLOOKUP(BASE(SPLIT(Q307,"",""),10,3),UOM!$A$2:$B$46,2,FALSE),"""")))"),"NUMBER")</f>
        <v>NUMBER</v>
      </c>
      <c r="S307" s="11" t="s">
        <v>955</v>
      </c>
      <c r="T307" s="11" t="s">
        <v>956</v>
      </c>
      <c r="U307" s="8" t="str">
        <f t="shared" si="1"/>
        <v>Tool Power Tool Accessories  Grinder Disc 4" Slon </v>
      </c>
      <c r="V307" s="8" t="str">
        <f t="shared" si="2"/>
        <v>Tool &gt; Power Tool Accessories  &gt; Grinder Disc &gt; 4" &gt; Slon &gt; [ N/A ]</v>
      </c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ht="12.75" customHeight="1">
      <c r="A308" s="22" t="s">
        <v>743</v>
      </c>
      <c r="B308" s="17" t="str">
        <f>IFERROR(VLOOKUP(A308,'G1'!$A$2:$B$45,2,FALSE),"")</f>
        <v>Tool</v>
      </c>
      <c r="C308" s="28" t="s">
        <v>916</v>
      </c>
      <c r="D308" s="8" t="str">
        <f>IFERROR(VLOOKUP(C308,'G2'!$A$2:$B$45,2,FALSE),"")</f>
        <v>Power Tool Accessories </v>
      </c>
      <c r="E308" s="23" t="s">
        <v>954</v>
      </c>
      <c r="F308" s="8" t="str">
        <f>IFERROR(VLOOKUP(E308,'G3'!$A$2:$B$95,2,FALSE),"")</f>
        <v>Grinder Disc</v>
      </c>
      <c r="G308" s="23" t="s">
        <v>920</v>
      </c>
      <c r="H308" s="8" t="str">
        <f>IFERROR(VLOOKUP(G308,'G4'!$A$2:$B$195,2,FALSE),"")</f>
        <v>4.5"</v>
      </c>
      <c r="I308" s="22" t="s">
        <v>904</v>
      </c>
      <c r="J308" s="8" t="str">
        <f>IFERROR(VLOOKUP(I308,'G5'!$A$2:$B$45,2,FALSE),"")</f>
        <v>Slon</v>
      </c>
      <c r="K308" s="23" t="s">
        <v>27</v>
      </c>
      <c r="L308" s="11" t="str">
        <f>IFERROR(VLOOKUP(K308,'G6'!$A$2:$B$45,2,FALSE),"")</f>
        <v/>
      </c>
      <c r="M308" s="25" t="s">
        <v>905</v>
      </c>
      <c r="N308" s="8" t="str">
        <f>IFERROR(VLOOKUP(M308,SUPPLIERS!$A$2:$B$45,2,FALSE),"")</f>
        <v>PE+</v>
      </c>
      <c r="O308" s="19" t="s">
        <v>42</v>
      </c>
      <c r="P308" s="13" t="str">
        <f>IFERROR(VLOOKUP(O308,UOM_GROUP!$A$2:$B$45,2,FALSE),"")</f>
        <v>Default</v>
      </c>
      <c r="Q308" s="11" t="str">
        <f t="array" ref="Q308">TEXTJOIN(",",TRUE,IF(UOM_MAPPING!A$2:A$16=O308,UOM_MAPPING!B$2:B$100,""))</f>
        <v>000</v>
      </c>
      <c r="R308" s="11" t="str">
        <f>IFERROR(__xludf.DUMMYFUNCTION("ArrayFormula(JOIN("", "", IFERROR(VLOOKUP(BASE(SPLIT(Q308,"",""),10,3),UOM!$A$2:$B$46,2,FALSE),"""")))"),"NUMBER")</f>
        <v>NUMBER</v>
      </c>
      <c r="S308" s="11" t="s">
        <v>957</v>
      </c>
      <c r="T308" s="11" t="s">
        <v>958</v>
      </c>
      <c r="U308" s="8" t="str">
        <f t="shared" si="1"/>
        <v>Tool Power Tool Accessories  Grinder Disc 4.5" Slon </v>
      </c>
      <c r="V308" s="8" t="str">
        <f t="shared" si="2"/>
        <v>Tool &gt; Power Tool Accessories  &gt; Grinder Disc &gt; 4.5" &gt; Slon &gt; [ N/A ]</v>
      </c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ht="12.75" customHeight="1">
      <c r="A309" s="22" t="s">
        <v>743</v>
      </c>
      <c r="B309" s="17" t="str">
        <f>IFERROR(VLOOKUP(A309,'G1'!$A$2:$B$45,2,FALSE),"")</f>
        <v>Tool</v>
      </c>
      <c r="C309" s="28" t="s">
        <v>916</v>
      </c>
      <c r="D309" s="8" t="str">
        <f>IFERROR(VLOOKUP(C309,'G2'!$A$2:$B$45,2,FALSE),"")</f>
        <v>Power Tool Accessories </v>
      </c>
      <c r="E309" s="23" t="s">
        <v>954</v>
      </c>
      <c r="F309" s="8" t="str">
        <f>IFERROR(VLOOKUP(E309,'G3'!$A$2:$B$95,2,FALSE),"")</f>
        <v>Grinder Disc</v>
      </c>
      <c r="G309" s="23" t="s">
        <v>800</v>
      </c>
      <c r="H309" s="8" t="str">
        <f>IFERROR(VLOOKUP(G309,'G4'!$A$2:$B$195,2,FALSE),"")</f>
        <v>4"</v>
      </c>
      <c r="I309" s="23" t="s">
        <v>26</v>
      </c>
      <c r="J309" s="8" t="str">
        <f>IFERROR(VLOOKUP(I309,'G5'!$A$2:$B$45,2,FALSE),"")</f>
        <v/>
      </c>
      <c r="K309" s="23" t="s">
        <v>27</v>
      </c>
      <c r="L309" s="11" t="str">
        <f>IFERROR(VLOOKUP(K309,'G6'!$A$2:$B$45,2,FALSE),"")</f>
        <v/>
      </c>
      <c r="M309" s="25" t="s">
        <v>746</v>
      </c>
      <c r="N309" s="8" t="str">
        <f>IFERROR(VLOOKUP(M309,SUPPLIERS!$A$2:$B$45,2,FALSE),"")</f>
        <v>Wemly</v>
      </c>
      <c r="O309" s="19" t="s">
        <v>42</v>
      </c>
      <c r="P309" s="13" t="str">
        <f>IFERROR(VLOOKUP(O309,UOM_GROUP!$A$2:$B$45,2,FALSE),"")</f>
        <v>Default</v>
      </c>
      <c r="Q309" s="11" t="str">
        <f t="array" ref="Q309">TEXTJOIN(",",TRUE,IF(UOM_MAPPING!A$2:A$16=O309,UOM_MAPPING!B$2:B$100,""))</f>
        <v>000</v>
      </c>
      <c r="R309" s="11" t="str">
        <f>IFERROR(__xludf.DUMMYFUNCTION("ArrayFormula(JOIN("", "", IFERROR(VLOOKUP(BASE(SPLIT(Q309,"",""),10,3),UOM!$A$2:$B$46,2,FALSE),"""")))"),"NUMBER")</f>
        <v>NUMBER</v>
      </c>
      <c r="S309" s="11" t="s">
        <v>959</v>
      </c>
      <c r="T309" s="11" t="s">
        <v>960</v>
      </c>
      <c r="U309" s="8" t="str">
        <f t="shared" si="1"/>
        <v>Tool Power Tool Accessories  Grinder Disc 4"  </v>
      </c>
      <c r="V309" s="8" t="str">
        <f t="shared" si="2"/>
        <v>Tool &gt; Power Tool Accessories  &gt; Grinder Disc &gt; 4" &gt; [ N/A ] &gt; [ N/A ]</v>
      </c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ht="12.75" customHeight="1">
      <c r="A310" s="22" t="s">
        <v>743</v>
      </c>
      <c r="B310" s="17" t="str">
        <f>IFERROR(VLOOKUP(A310,'G1'!$A$2:$B$45,2,FALSE),"")</f>
        <v>Tool</v>
      </c>
      <c r="C310" s="28" t="s">
        <v>916</v>
      </c>
      <c r="D310" s="8" t="str">
        <f>IFERROR(VLOOKUP(C310,'G2'!$A$2:$B$45,2,FALSE),"")</f>
        <v>Power Tool Accessories </v>
      </c>
      <c r="E310" s="23" t="s">
        <v>954</v>
      </c>
      <c r="F310" s="8" t="str">
        <f>IFERROR(VLOOKUP(E310,'G3'!$A$2:$B$95,2,FALSE),"")</f>
        <v>Grinder Disc</v>
      </c>
      <c r="G310" s="23" t="s">
        <v>920</v>
      </c>
      <c r="H310" s="8" t="str">
        <f>IFERROR(VLOOKUP(G310,'G4'!$A$2:$B$195,2,FALSE),"")</f>
        <v>4.5"</v>
      </c>
      <c r="I310" s="23" t="s">
        <v>26</v>
      </c>
      <c r="J310" s="8" t="str">
        <f>IFERROR(VLOOKUP(I310,'G5'!$A$2:$B$45,2,FALSE),"")</f>
        <v/>
      </c>
      <c r="K310" s="23" t="s">
        <v>27</v>
      </c>
      <c r="L310" s="11" t="str">
        <f>IFERROR(VLOOKUP(K310,'G6'!$A$2:$B$45,2,FALSE),"")</f>
        <v/>
      </c>
      <c r="M310" s="25" t="s">
        <v>746</v>
      </c>
      <c r="N310" s="8" t="str">
        <f>IFERROR(VLOOKUP(M310,SUPPLIERS!$A$2:$B$45,2,FALSE),"")</f>
        <v>Wemly</v>
      </c>
      <c r="O310" s="19" t="s">
        <v>42</v>
      </c>
      <c r="P310" s="13" t="str">
        <f>IFERROR(VLOOKUP(O310,UOM_GROUP!$A$2:$B$45,2,FALSE),"")</f>
        <v>Default</v>
      </c>
      <c r="Q310" s="11" t="str">
        <f t="array" ref="Q310">TEXTJOIN(",",TRUE,IF(UOM_MAPPING!A$2:A$16=O310,UOM_MAPPING!B$2:B$100,""))</f>
        <v>000</v>
      </c>
      <c r="R310" s="11" t="str">
        <f>IFERROR(__xludf.DUMMYFUNCTION("ArrayFormula(JOIN("", "", IFERROR(VLOOKUP(BASE(SPLIT(Q310,"",""),10,3),UOM!$A$2:$B$46,2,FALSE),"""")))"),"NUMBER")</f>
        <v>NUMBER</v>
      </c>
      <c r="S310" s="11" t="s">
        <v>961</v>
      </c>
      <c r="T310" s="11" t="s">
        <v>962</v>
      </c>
      <c r="U310" s="8" t="str">
        <f t="shared" si="1"/>
        <v>Tool Power Tool Accessories  Grinder Disc 4.5"  </v>
      </c>
      <c r="V310" s="8" t="str">
        <f t="shared" si="2"/>
        <v>Tool &gt; Power Tool Accessories  &gt; Grinder Disc &gt; 4.5" &gt; [ N/A ] &gt; [ N/A ]</v>
      </c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ht="12.75" customHeight="1">
      <c r="A311" s="22" t="s">
        <v>743</v>
      </c>
      <c r="B311" s="17" t="str">
        <f>IFERROR(VLOOKUP(A311,'G1'!$A$2:$B$45,2,FALSE),"")</f>
        <v>Tool</v>
      </c>
      <c r="C311" s="28" t="s">
        <v>916</v>
      </c>
      <c r="D311" s="8" t="str">
        <f>IFERROR(VLOOKUP(C311,'G2'!$A$2:$B$45,2,FALSE),"")</f>
        <v>Power Tool Accessories </v>
      </c>
      <c r="E311" s="23" t="s">
        <v>963</v>
      </c>
      <c r="F311" s="8" t="str">
        <f>IFERROR(VLOOKUP(E311,'G3'!$A$2:$B$95,2,FALSE),"")</f>
        <v>Cup Brush</v>
      </c>
      <c r="G311" s="23" t="s">
        <v>800</v>
      </c>
      <c r="H311" s="8" t="str">
        <f>IFERROR(VLOOKUP(G311,'G4'!$A$2:$B$195,2,FALSE),"")</f>
        <v>4"</v>
      </c>
      <c r="I311" s="23" t="s">
        <v>26</v>
      </c>
      <c r="J311" s="8" t="str">
        <f>IFERROR(VLOOKUP(I311,'G5'!$A$2:$B$45,2,FALSE),"")</f>
        <v/>
      </c>
      <c r="K311" s="23" t="s">
        <v>964</v>
      </c>
      <c r="L311" s="11" t="str">
        <f>IFERROR(VLOOKUP(K311,'G6'!$A$2:$B$45,2,FALSE),"")</f>
        <v>Iron</v>
      </c>
      <c r="M311" s="25" t="s">
        <v>746</v>
      </c>
      <c r="N311" s="8" t="str">
        <f>IFERROR(VLOOKUP(M311,SUPPLIERS!$A$2:$B$45,2,FALSE),"")</f>
        <v>Wemly</v>
      </c>
      <c r="O311" s="19" t="s">
        <v>42</v>
      </c>
      <c r="P311" s="13" t="str">
        <f>IFERROR(VLOOKUP(O311,UOM_GROUP!$A$2:$B$45,2,FALSE),"")</f>
        <v>Default</v>
      </c>
      <c r="Q311" s="11" t="str">
        <f t="array" ref="Q311">TEXTJOIN(",",TRUE,IF(UOM_MAPPING!A$2:A$16=O311,UOM_MAPPING!B$2:B$100,""))</f>
        <v>000</v>
      </c>
      <c r="R311" s="11" t="str">
        <f>IFERROR(__xludf.DUMMYFUNCTION("ArrayFormula(JOIN("", "", IFERROR(VLOOKUP(BASE(SPLIT(Q311,"",""),10,3),UOM!$A$2:$B$46,2,FALSE),"""")))"),"NUMBER")</f>
        <v>NUMBER</v>
      </c>
      <c r="S311" s="11" t="s">
        <v>965</v>
      </c>
      <c r="T311" s="11" t="s">
        <v>966</v>
      </c>
      <c r="U311" s="8" t="str">
        <f t="shared" si="1"/>
        <v>Tool Power Tool Accessories  Cup Brush 4"  Iron</v>
      </c>
      <c r="V311" s="8" t="str">
        <f t="shared" si="2"/>
        <v>Tool &gt; Power Tool Accessories  &gt; Cup Brush &gt; 4" &gt; [ N/A ] &gt; Iron</v>
      </c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ht="12.75" customHeight="1">
      <c r="A312" s="22" t="s">
        <v>743</v>
      </c>
      <c r="B312" s="17" t="str">
        <f>IFERROR(VLOOKUP(A312,'G1'!$A$2:$B$45,2,FALSE),"")</f>
        <v>Tool</v>
      </c>
      <c r="C312" s="28" t="s">
        <v>916</v>
      </c>
      <c r="D312" s="8" t="str">
        <f>IFERROR(VLOOKUP(C312,'G2'!$A$2:$B$45,2,FALSE),"")</f>
        <v>Power Tool Accessories </v>
      </c>
      <c r="E312" s="23" t="s">
        <v>963</v>
      </c>
      <c r="F312" s="8" t="str">
        <f>IFERROR(VLOOKUP(E312,'G3'!$A$2:$B$95,2,FALSE),"")</f>
        <v>Cup Brush</v>
      </c>
      <c r="G312" s="23" t="s">
        <v>920</v>
      </c>
      <c r="H312" s="8" t="str">
        <f>IFERROR(VLOOKUP(G312,'G4'!$A$2:$B$195,2,FALSE),"")</f>
        <v>4.5"</v>
      </c>
      <c r="I312" s="23" t="s">
        <v>26</v>
      </c>
      <c r="J312" s="8" t="str">
        <f>IFERROR(VLOOKUP(I312,'G5'!$A$2:$B$45,2,FALSE),"")</f>
        <v/>
      </c>
      <c r="K312" s="23" t="s">
        <v>964</v>
      </c>
      <c r="L312" s="11" t="str">
        <f>IFERROR(VLOOKUP(K312,'G6'!$A$2:$B$45,2,FALSE),"")</f>
        <v>Iron</v>
      </c>
      <c r="M312" s="25" t="s">
        <v>746</v>
      </c>
      <c r="N312" s="8" t="str">
        <f>IFERROR(VLOOKUP(M312,SUPPLIERS!$A$2:$B$45,2,FALSE),"")</f>
        <v>Wemly</v>
      </c>
      <c r="O312" s="19" t="s">
        <v>42</v>
      </c>
      <c r="P312" s="13" t="str">
        <f>IFERROR(VLOOKUP(O312,UOM_GROUP!$A$2:$B$45,2,FALSE),"")</f>
        <v>Default</v>
      </c>
      <c r="Q312" s="11" t="str">
        <f t="array" ref="Q312">TEXTJOIN(",",TRUE,IF(UOM_MAPPING!A$2:A$16=O312,UOM_MAPPING!B$2:B$100,""))</f>
        <v>000</v>
      </c>
      <c r="R312" s="11" t="str">
        <f>IFERROR(__xludf.DUMMYFUNCTION("ArrayFormula(JOIN("", "", IFERROR(VLOOKUP(BASE(SPLIT(Q312,"",""),10,3),UOM!$A$2:$B$46,2,FALSE),"""")))"),"NUMBER")</f>
        <v>NUMBER</v>
      </c>
      <c r="S312" s="11" t="s">
        <v>967</v>
      </c>
      <c r="T312" s="11" t="s">
        <v>968</v>
      </c>
      <c r="U312" s="8" t="str">
        <f t="shared" si="1"/>
        <v>Tool Power Tool Accessories  Cup Brush 4.5"  Iron</v>
      </c>
      <c r="V312" s="8" t="str">
        <f t="shared" si="2"/>
        <v>Tool &gt; Power Tool Accessories  &gt; Cup Brush &gt; 4.5" &gt; [ N/A ] &gt; Iron</v>
      </c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ht="12.75" customHeight="1">
      <c r="A313" s="22" t="s">
        <v>743</v>
      </c>
      <c r="B313" s="17" t="str">
        <f>IFERROR(VLOOKUP(A313,'G1'!$A$2:$B$45,2,FALSE),"")</f>
        <v>Tool</v>
      </c>
      <c r="C313" s="28" t="s">
        <v>916</v>
      </c>
      <c r="D313" s="8" t="str">
        <f>IFERROR(VLOOKUP(C313,'G2'!$A$2:$B$45,2,FALSE),"")</f>
        <v>Power Tool Accessories </v>
      </c>
      <c r="E313" s="23" t="s">
        <v>963</v>
      </c>
      <c r="F313" s="8" t="str">
        <f>IFERROR(VLOOKUP(E313,'G3'!$A$2:$B$95,2,FALSE),"")</f>
        <v>Cup Brush</v>
      </c>
      <c r="G313" s="23" t="s">
        <v>800</v>
      </c>
      <c r="H313" s="8" t="str">
        <f>IFERROR(VLOOKUP(G313,'G4'!$A$2:$B$195,2,FALSE),"")</f>
        <v>4"</v>
      </c>
      <c r="I313" s="23" t="s">
        <v>26</v>
      </c>
      <c r="J313" s="8" t="str">
        <f>IFERROR(VLOOKUP(I313,'G5'!$A$2:$B$45,2,FALSE),"")</f>
        <v/>
      </c>
      <c r="K313" s="23" t="s">
        <v>969</v>
      </c>
      <c r="L313" s="11" t="str">
        <f>IFERROR(VLOOKUP(K313,'G6'!$A$2:$B$45,2,FALSE),"")</f>
        <v>Brown</v>
      </c>
      <c r="M313" s="25" t="s">
        <v>746</v>
      </c>
      <c r="N313" s="8" t="str">
        <f>IFERROR(VLOOKUP(M313,SUPPLIERS!$A$2:$B$45,2,FALSE),"")</f>
        <v>Wemly</v>
      </c>
      <c r="O313" s="19" t="s">
        <v>42</v>
      </c>
      <c r="P313" s="13" t="str">
        <f>IFERROR(VLOOKUP(O313,UOM_GROUP!$A$2:$B$45,2,FALSE),"")</f>
        <v>Default</v>
      </c>
      <c r="Q313" s="11" t="str">
        <f t="array" ref="Q313">TEXTJOIN(",",TRUE,IF(UOM_MAPPING!A$2:A$16=O313,UOM_MAPPING!B$2:B$100,""))</f>
        <v>000</v>
      </c>
      <c r="R313" s="11" t="str">
        <f>IFERROR(__xludf.DUMMYFUNCTION("ArrayFormula(JOIN("", "", IFERROR(VLOOKUP(BASE(SPLIT(Q313,"",""),10,3),UOM!$A$2:$B$46,2,FALSE),"""")))"),"NUMBER")</f>
        <v>NUMBER</v>
      </c>
      <c r="S313" s="11" t="s">
        <v>970</v>
      </c>
      <c r="T313" s="11" t="s">
        <v>971</v>
      </c>
      <c r="U313" s="8" t="str">
        <f t="shared" si="1"/>
        <v>Tool Power Tool Accessories  Cup Brush 4"  Brown</v>
      </c>
      <c r="V313" s="8" t="str">
        <f t="shared" si="2"/>
        <v>Tool &gt; Power Tool Accessories  &gt; Cup Brush &gt; 4" &gt; [ N/A ] &gt; Brown</v>
      </c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ht="12.75" customHeight="1">
      <c r="A314" s="22" t="s">
        <v>743</v>
      </c>
      <c r="B314" s="17" t="str">
        <f>IFERROR(VLOOKUP(A314,'G1'!$A$2:$B$45,2,FALSE),"")</f>
        <v>Tool</v>
      </c>
      <c r="C314" s="28" t="s">
        <v>916</v>
      </c>
      <c r="D314" s="8" t="str">
        <f>IFERROR(VLOOKUP(C314,'G2'!$A$2:$B$45,2,FALSE),"")</f>
        <v>Power Tool Accessories </v>
      </c>
      <c r="E314" s="23" t="s">
        <v>963</v>
      </c>
      <c r="F314" s="8" t="str">
        <f>IFERROR(VLOOKUP(E314,'G3'!$A$2:$B$95,2,FALSE),"")</f>
        <v>Cup Brush</v>
      </c>
      <c r="G314" s="23" t="s">
        <v>920</v>
      </c>
      <c r="H314" s="8" t="str">
        <f>IFERROR(VLOOKUP(G314,'G4'!$A$2:$B$195,2,FALSE),"")</f>
        <v>4.5"</v>
      </c>
      <c r="I314" s="23" t="s">
        <v>26</v>
      </c>
      <c r="J314" s="8" t="str">
        <f>IFERROR(VLOOKUP(I314,'G5'!$A$2:$B$45,2,FALSE),"")</f>
        <v/>
      </c>
      <c r="K314" s="23" t="s">
        <v>969</v>
      </c>
      <c r="L314" s="11" t="str">
        <f>IFERROR(VLOOKUP(K314,'G6'!$A$2:$B$45,2,FALSE),"")</f>
        <v>Brown</v>
      </c>
      <c r="M314" s="25" t="s">
        <v>746</v>
      </c>
      <c r="N314" s="8" t="str">
        <f>IFERROR(VLOOKUP(M314,SUPPLIERS!$A$2:$B$45,2,FALSE),"")</f>
        <v>Wemly</v>
      </c>
      <c r="O314" s="19" t="s">
        <v>42</v>
      </c>
      <c r="P314" s="13" t="str">
        <f>IFERROR(VLOOKUP(O314,UOM_GROUP!$A$2:$B$45,2,FALSE),"")</f>
        <v>Default</v>
      </c>
      <c r="Q314" s="11" t="str">
        <f t="array" ref="Q314">TEXTJOIN(",",TRUE,IF(UOM_MAPPING!A$2:A$16=O314,UOM_MAPPING!B$2:B$100,""))</f>
        <v>000</v>
      </c>
      <c r="R314" s="11" t="str">
        <f>IFERROR(__xludf.DUMMYFUNCTION("ArrayFormula(JOIN("", "", IFERROR(VLOOKUP(BASE(SPLIT(Q314,"",""),10,3),UOM!$A$2:$B$46,2,FALSE),"""")))"),"NUMBER")</f>
        <v>NUMBER</v>
      </c>
      <c r="S314" s="11" t="s">
        <v>972</v>
      </c>
      <c r="T314" s="11" t="s">
        <v>973</v>
      </c>
      <c r="U314" s="8" t="str">
        <f t="shared" si="1"/>
        <v>Tool Power Tool Accessories  Cup Brush 4.5"  Brown</v>
      </c>
      <c r="V314" s="8" t="str">
        <f t="shared" si="2"/>
        <v>Tool &gt; Power Tool Accessories  &gt; Cup Brush &gt; 4.5" &gt; [ N/A ] &gt; Brown</v>
      </c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ht="12.75" customHeight="1">
      <c r="A315" s="22" t="s">
        <v>743</v>
      </c>
      <c r="B315" s="17" t="str">
        <f>IFERROR(VLOOKUP(A315,'G1'!$A$2:$B$45,2,FALSE),"")</f>
        <v>Tool</v>
      </c>
      <c r="C315" s="28" t="s">
        <v>916</v>
      </c>
      <c r="D315" s="8" t="str">
        <f>IFERROR(VLOOKUP(C315,'G2'!$A$2:$B$45,2,FALSE),"")</f>
        <v>Power Tool Accessories </v>
      </c>
      <c r="E315" s="23" t="s">
        <v>974</v>
      </c>
      <c r="F315" s="8" t="str">
        <f>IFERROR(VLOOKUP(E315,'G3'!$A$2:$B$95,2,FALSE),"")</f>
        <v>Bar Cutter Disc</v>
      </c>
      <c r="G315" s="23" t="s">
        <v>975</v>
      </c>
      <c r="H315" s="8" t="str">
        <f>IFERROR(VLOOKUP(G315,'G4'!$A$2:$B$195,2,FALSE),"")</f>
        <v>14"</v>
      </c>
      <c r="I315" s="22" t="s">
        <v>904</v>
      </c>
      <c r="J315" s="8" t="str">
        <f>IFERROR(VLOOKUP(I315,'G5'!$A$2:$B$45,2,FALSE),"")</f>
        <v>Slon</v>
      </c>
      <c r="K315" s="23" t="s">
        <v>27</v>
      </c>
      <c r="L315" s="11" t="str">
        <f>IFERROR(VLOOKUP(K315,'G6'!$A$2:$B$45,2,FALSE),"")</f>
        <v/>
      </c>
      <c r="M315" s="25" t="s">
        <v>905</v>
      </c>
      <c r="N315" s="8" t="str">
        <f>IFERROR(VLOOKUP(M315,SUPPLIERS!$A$2:$B$45,2,FALSE),"")</f>
        <v>PE+</v>
      </c>
      <c r="O315" s="19" t="s">
        <v>42</v>
      </c>
      <c r="P315" s="13" t="str">
        <f>IFERROR(VLOOKUP(O315,UOM_GROUP!$A$2:$B$45,2,FALSE),"")</f>
        <v>Default</v>
      </c>
      <c r="Q315" s="11" t="str">
        <f t="array" ref="Q315">TEXTJOIN(",",TRUE,IF(UOM_MAPPING!A$2:A$16=O315,UOM_MAPPING!B$2:B$100,""))</f>
        <v>000</v>
      </c>
      <c r="R315" s="11" t="str">
        <f>IFERROR(__xludf.DUMMYFUNCTION("ArrayFormula(JOIN("", "", IFERROR(VLOOKUP(BASE(SPLIT(Q315,"",""),10,3),UOM!$A$2:$B$46,2,FALSE),"""")))"),"NUMBER")</f>
        <v>NUMBER</v>
      </c>
      <c r="S315" s="11" t="s">
        <v>976</v>
      </c>
      <c r="T315" s="11" t="s">
        <v>977</v>
      </c>
      <c r="U315" s="8" t="str">
        <f t="shared" si="1"/>
        <v>Tool Power Tool Accessories  Bar Cutter Disc 14" Slon </v>
      </c>
      <c r="V315" s="8" t="str">
        <f t="shared" si="2"/>
        <v>Tool &gt; Power Tool Accessories  &gt; Bar Cutter Disc &gt; 14" &gt; Slon &gt; [ N/A ]</v>
      </c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ht="12.75" customHeight="1">
      <c r="A316" s="22" t="s">
        <v>743</v>
      </c>
      <c r="B316" s="17" t="str">
        <f>IFERROR(VLOOKUP(A316,'G1'!$A$2:$B$45,2,FALSE),"")</f>
        <v>Tool</v>
      </c>
      <c r="C316" s="28" t="s">
        <v>916</v>
      </c>
      <c r="D316" s="8" t="str">
        <f>IFERROR(VLOOKUP(C316,'G2'!$A$2:$B$45,2,FALSE),"")</f>
        <v>Power Tool Accessories </v>
      </c>
      <c r="E316" s="23" t="s">
        <v>974</v>
      </c>
      <c r="F316" s="8" t="str">
        <f>IFERROR(VLOOKUP(E316,'G3'!$A$2:$B$95,2,FALSE),"")</f>
        <v>Bar Cutter Disc</v>
      </c>
      <c r="G316" s="23" t="s">
        <v>975</v>
      </c>
      <c r="H316" s="8" t="str">
        <f>IFERROR(VLOOKUP(G316,'G4'!$A$2:$B$195,2,FALSE),"")</f>
        <v>14"</v>
      </c>
      <c r="I316" s="23" t="s">
        <v>26</v>
      </c>
      <c r="J316" s="8" t="str">
        <f>IFERROR(VLOOKUP(I316,'G5'!$A$2:$B$45,2,FALSE),"")</f>
        <v/>
      </c>
      <c r="K316" s="23" t="s">
        <v>27</v>
      </c>
      <c r="L316" s="11" t="str">
        <f>IFERROR(VLOOKUP(K316,'G6'!$A$2:$B$45,2,FALSE),"")</f>
        <v/>
      </c>
      <c r="M316" s="25" t="s">
        <v>746</v>
      </c>
      <c r="N316" s="8" t="str">
        <f>IFERROR(VLOOKUP(M316,SUPPLIERS!$A$2:$B$45,2,FALSE),"")</f>
        <v>Wemly</v>
      </c>
      <c r="O316" s="19" t="s">
        <v>42</v>
      </c>
      <c r="P316" s="13" t="str">
        <f>IFERROR(VLOOKUP(O316,UOM_GROUP!$A$2:$B$45,2,FALSE),"")</f>
        <v>Default</v>
      </c>
      <c r="Q316" s="11" t="str">
        <f t="array" ref="Q316">TEXTJOIN(",",TRUE,IF(UOM_MAPPING!A$2:A$16=O316,UOM_MAPPING!B$2:B$100,""))</f>
        <v>000</v>
      </c>
      <c r="R316" s="11" t="str">
        <f>IFERROR(__xludf.DUMMYFUNCTION("ArrayFormula(JOIN("", "", IFERROR(VLOOKUP(BASE(SPLIT(Q316,"",""),10,3),UOM!$A$2:$B$46,2,FALSE),"""")))"),"NUMBER")</f>
        <v>NUMBER</v>
      </c>
      <c r="S316" s="11" t="s">
        <v>978</v>
      </c>
      <c r="T316" s="11" t="s">
        <v>979</v>
      </c>
      <c r="U316" s="8" t="str">
        <f t="shared" si="1"/>
        <v>Tool Power Tool Accessories  Bar Cutter Disc 14"  </v>
      </c>
      <c r="V316" s="8" t="str">
        <f t="shared" si="2"/>
        <v>Tool &gt; Power Tool Accessories  &gt; Bar Cutter Disc &gt; 14" &gt; [ N/A ] &gt; [ N/A ]</v>
      </c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ht="12.75" customHeight="1">
      <c r="A317" s="22" t="s">
        <v>743</v>
      </c>
      <c r="B317" s="17" t="str">
        <f>IFERROR(VLOOKUP(A317,'G1'!$A$2:$B$45,2,FALSE),"")</f>
        <v>Tool</v>
      </c>
      <c r="C317" s="28" t="s">
        <v>916</v>
      </c>
      <c r="D317" s="8" t="str">
        <f>IFERROR(VLOOKUP(C317,'G2'!$A$2:$B$45,2,FALSE),"")</f>
        <v>Power Tool Accessories </v>
      </c>
      <c r="E317" s="23" t="s">
        <v>980</v>
      </c>
      <c r="F317" s="8" t="str">
        <f>IFERROR(VLOOKUP(E317,'G3'!$A$2:$B$95,2,FALSE),"")</f>
        <v>Diamond Disc</v>
      </c>
      <c r="G317" s="23" t="s">
        <v>800</v>
      </c>
      <c r="H317" s="8" t="str">
        <f>IFERROR(VLOOKUP(G317,'G4'!$A$2:$B$195,2,FALSE),"")</f>
        <v>4"</v>
      </c>
      <c r="I317" s="22" t="s">
        <v>904</v>
      </c>
      <c r="J317" s="8" t="str">
        <f>IFERROR(VLOOKUP(I317,'G5'!$A$2:$B$45,2,FALSE),"")</f>
        <v>Slon</v>
      </c>
      <c r="K317" s="23" t="s">
        <v>27</v>
      </c>
      <c r="L317" s="11" t="str">
        <f>IFERROR(VLOOKUP(K317,'G6'!$A$2:$B$45,2,FALSE),"")</f>
        <v/>
      </c>
      <c r="M317" s="25" t="s">
        <v>905</v>
      </c>
      <c r="N317" s="8" t="str">
        <f>IFERROR(VLOOKUP(M317,SUPPLIERS!$A$2:$B$45,2,FALSE),"")</f>
        <v>PE+</v>
      </c>
      <c r="O317" s="19" t="s">
        <v>42</v>
      </c>
      <c r="P317" s="13" t="str">
        <f>IFERROR(VLOOKUP(O317,UOM_GROUP!$A$2:$B$45,2,FALSE),"")</f>
        <v>Default</v>
      </c>
      <c r="Q317" s="11" t="str">
        <f t="array" ref="Q317">TEXTJOIN(",",TRUE,IF(UOM_MAPPING!A$2:A$16=O317,UOM_MAPPING!B$2:B$100,""))</f>
        <v>000</v>
      </c>
      <c r="R317" s="11" t="str">
        <f>IFERROR(__xludf.DUMMYFUNCTION("ArrayFormula(JOIN("", "", IFERROR(VLOOKUP(BASE(SPLIT(Q317,"",""),10,3),UOM!$A$2:$B$46,2,FALSE),"""")))"),"NUMBER")</f>
        <v>NUMBER</v>
      </c>
      <c r="S317" s="11" t="s">
        <v>981</v>
      </c>
      <c r="T317" s="20" t="s">
        <v>982</v>
      </c>
      <c r="U317" s="8" t="str">
        <f t="shared" si="1"/>
        <v>Tool Power Tool Accessories  Diamond Disc 4" Slon </v>
      </c>
      <c r="V317" s="8" t="str">
        <f t="shared" si="2"/>
        <v>Tool &gt; Power Tool Accessories  &gt; Diamond Disc &gt; 4" &gt; Slon &gt; [ N/A ]</v>
      </c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ht="12.75" customHeight="1">
      <c r="A318" s="22" t="s">
        <v>743</v>
      </c>
      <c r="B318" s="17" t="str">
        <f>IFERROR(VLOOKUP(A318,'G1'!$A$2:$B$45,2,FALSE),"")</f>
        <v>Tool</v>
      </c>
      <c r="C318" s="28" t="s">
        <v>916</v>
      </c>
      <c r="D318" s="8" t="str">
        <f>IFERROR(VLOOKUP(C318,'G2'!$A$2:$B$45,2,FALSE),"")</f>
        <v>Power Tool Accessories </v>
      </c>
      <c r="E318" s="23" t="s">
        <v>980</v>
      </c>
      <c r="F318" s="8" t="str">
        <f>IFERROR(VLOOKUP(E318,'G3'!$A$2:$B$95,2,FALSE),"")</f>
        <v>Diamond Disc</v>
      </c>
      <c r="G318" s="23" t="s">
        <v>920</v>
      </c>
      <c r="H318" s="8" t="str">
        <f>IFERROR(VLOOKUP(G318,'G4'!$A$2:$B$195,2,FALSE),"")</f>
        <v>4.5"</v>
      </c>
      <c r="I318" s="22" t="s">
        <v>904</v>
      </c>
      <c r="J318" s="8" t="str">
        <f>IFERROR(VLOOKUP(I318,'G5'!$A$2:$B$45,2,FALSE),"")</f>
        <v>Slon</v>
      </c>
      <c r="K318" s="23" t="s">
        <v>27</v>
      </c>
      <c r="L318" s="11" t="str">
        <f>IFERROR(VLOOKUP(K318,'G6'!$A$2:$B$45,2,FALSE),"")</f>
        <v/>
      </c>
      <c r="M318" s="25" t="s">
        <v>905</v>
      </c>
      <c r="N318" s="8" t="str">
        <f>IFERROR(VLOOKUP(M318,SUPPLIERS!$A$2:$B$45,2,FALSE),"")</f>
        <v>PE+</v>
      </c>
      <c r="O318" s="19" t="s">
        <v>42</v>
      </c>
      <c r="P318" s="13" t="str">
        <f>IFERROR(VLOOKUP(O318,UOM_GROUP!$A$2:$B$45,2,FALSE),"")</f>
        <v>Default</v>
      </c>
      <c r="Q318" s="11" t="str">
        <f t="array" ref="Q318">TEXTJOIN(",",TRUE,IF(UOM_MAPPING!A$2:A$16=O318,UOM_MAPPING!B$2:B$100,""))</f>
        <v>000</v>
      </c>
      <c r="R318" s="11" t="str">
        <f>IFERROR(__xludf.DUMMYFUNCTION("ArrayFormula(JOIN("", "", IFERROR(VLOOKUP(BASE(SPLIT(Q318,"",""),10,3),UOM!$A$2:$B$46,2,FALSE),"""")))"),"NUMBER")</f>
        <v>NUMBER</v>
      </c>
      <c r="S318" s="11" t="s">
        <v>983</v>
      </c>
      <c r="T318" s="11" t="s">
        <v>984</v>
      </c>
      <c r="U318" s="8" t="str">
        <f t="shared" si="1"/>
        <v>Tool Power Tool Accessories  Diamond Disc 4.5" Slon </v>
      </c>
      <c r="V318" s="8" t="str">
        <f t="shared" si="2"/>
        <v>Tool &gt; Power Tool Accessories  &gt; Diamond Disc &gt; 4.5" &gt; Slon &gt; [ N/A ]</v>
      </c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ht="12.75" customHeight="1">
      <c r="A319" s="22" t="s">
        <v>743</v>
      </c>
      <c r="B319" s="17" t="str">
        <f>IFERROR(VLOOKUP(A319,'G1'!$A$2:$B$45,2,FALSE),"")</f>
        <v>Tool</v>
      </c>
      <c r="C319" s="28" t="s">
        <v>916</v>
      </c>
      <c r="D319" s="8" t="str">
        <f>IFERROR(VLOOKUP(C319,'G2'!$A$2:$B$45,2,FALSE),"")</f>
        <v>Power Tool Accessories </v>
      </c>
      <c r="E319" s="23" t="s">
        <v>985</v>
      </c>
      <c r="F319" s="8" t="str">
        <f>IFERROR(VLOOKUP(E319,'G3'!$A$2:$B$195,2,FALSE),"")</f>
        <v>Trubo Disc</v>
      </c>
      <c r="G319" s="23" t="s">
        <v>800</v>
      </c>
      <c r="H319" s="8" t="str">
        <f>IFERROR(VLOOKUP(G319,'G4'!$A$2:$B$195,2,FALSE),"")</f>
        <v>4"</v>
      </c>
      <c r="I319" s="22" t="s">
        <v>904</v>
      </c>
      <c r="J319" s="8" t="str">
        <f>IFERROR(VLOOKUP(I319,'G5'!$A$2:$B$45,2,FALSE),"")</f>
        <v>Slon</v>
      </c>
      <c r="K319" s="23" t="s">
        <v>27</v>
      </c>
      <c r="L319" s="11" t="str">
        <f>IFERROR(VLOOKUP(K319,'G6'!$A$2:$B$45,2,FALSE),"")</f>
        <v/>
      </c>
      <c r="M319" s="25" t="s">
        <v>905</v>
      </c>
      <c r="N319" s="8" t="str">
        <f>IFERROR(VLOOKUP(M319,SUPPLIERS!$A$2:$B$45,2,FALSE),"")</f>
        <v>PE+</v>
      </c>
      <c r="O319" s="19" t="s">
        <v>42</v>
      </c>
      <c r="P319" s="13" t="str">
        <f>IFERROR(VLOOKUP(O319,UOM_GROUP!$A$2:$B$45,2,FALSE),"")</f>
        <v>Default</v>
      </c>
      <c r="Q319" s="11" t="str">
        <f t="array" ref="Q319">TEXTJOIN(",",TRUE,IF(UOM_MAPPING!A$2:A$16=O319,UOM_MAPPING!B$2:B$100,""))</f>
        <v>000</v>
      </c>
      <c r="R319" s="11" t="str">
        <f>IFERROR(__xludf.DUMMYFUNCTION("ArrayFormula(JOIN("", "", IFERROR(VLOOKUP(BASE(SPLIT(Q319,"",""),10,3),UOM!$A$2:$B$46,2,FALSE),"""")))"),"NUMBER")</f>
        <v>NUMBER</v>
      </c>
      <c r="S319" s="11" t="s">
        <v>986</v>
      </c>
      <c r="T319" s="11" t="s">
        <v>987</v>
      </c>
      <c r="U319" s="8" t="str">
        <f t="shared" si="1"/>
        <v>Tool Power Tool Accessories  Trubo Disc 4" Slon </v>
      </c>
      <c r="V319" s="8" t="str">
        <f t="shared" si="2"/>
        <v>Tool &gt; Power Tool Accessories  &gt; Trubo Disc &gt; 4" &gt; Slon &gt; [ N/A ]</v>
      </c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ht="12.75" customHeight="1">
      <c r="A320" s="22" t="s">
        <v>743</v>
      </c>
      <c r="B320" s="17" t="str">
        <f>IFERROR(VLOOKUP(A320,'G1'!$A$2:$B$45,2,FALSE),"")</f>
        <v>Tool</v>
      </c>
      <c r="C320" s="28" t="s">
        <v>916</v>
      </c>
      <c r="D320" s="8" t="str">
        <f>IFERROR(VLOOKUP(C320,'G2'!$A$2:$B$45,2,FALSE),"")</f>
        <v>Power Tool Accessories </v>
      </c>
      <c r="E320" s="23" t="s">
        <v>985</v>
      </c>
      <c r="F320" s="8" t="str">
        <f>IFERROR(VLOOKUP(E320,'G3'!$A$2:$B$195,2,FALSE),"")</f>
        <v>Trubo Disc</v>
      </c>
      <c r="G320" s="23" t="s">
        <v>920</v>
      </c>
      <c r="H320" s="8" t="str">
        <f>IFERROR(VLOOKUP(G320,'G4'!$A$2:$B$195,2,FALSE),"")</f>
        <v>4.5"</v>
      </c>
      <c r="I320" s="22" t="s">
        <v>904</v>
      </c>
      <c r="J320" s="8" t="str">
        <f>IFERROR(VLOOKUP(I320,'G5'!$A$2:$B$45,2,FALSE),"")</f>
        <v>Slon</v>
      </c>
      <c r="K320" s="23" t="s">
        <v>27</v>
      </c>
      <c r="L320" s="11" t="str">
        <f>IFERROR(VLOOKUP(K320,'G6'!$A$2:$B$45,2,FALSE),"")</f>
        <v/>
      </c>
      <c r="M320" s="25" t="s">
        <v>905</v>
      </c>
      <c r="N320" s="8" t="str">
        <f>IFERROR(VLOOKUP(M320,SUPPLIERS!$A$2:$B$45,2,FALSE),"")</f>
        <v>PE+</v>
      </c>
      <c r="O320" s="19" t="s">
        <v>42</v>
      </c>
      <c r="P320" s="13" t="str">
        <f>IFERROR(VLOOKUP(O320,UOM_GROUP!$A$2:$B$45,2,FALSE),"")</f>
        <v>Default</v>
      </c>
      <c r="Q320" s="11" t="str">
        <f t="array" ref="Q320">TEXTJOIN(",",TRUE,IF(UOM_MAPPING!A$2:A$16=O320,UOM_MAPPING!B$2:B$100,""))</f>
        <v>000</v>
      </c>
      <c r="R320" s="11" t="str">
        <f>IFERROR(__xludf.DUMMYFUNCTION("ArrayFormula(JOIN("", "", IFERROR(VLOOKUP(BASE(SPLIT(Q320,"",""),10,3),UOM!$A$2:$B$46,2,FALSE),"""")))"),"NUMBER")</f>
        <v>NUMBER</v>
      </c>
      <c r="S320" s="11" t="s">
        <v>988</v>
      </c>
      <c r="T320" s="11" t="s">
        <v>989</v>
      </c>
      <c r="U320" s="8" t="str">
        <f t="shared" si="1"/>
        <v>Tool Power Tool Accessories  Trubo Disc 4.5" Slon </v>
      </c>
      <c r="V320" s="8" t="str">
        <f t="shared" si="2"/>
        <v>Tool &gt; Power Tool Accessories  &gt; Trubo Disc &gt; 4.5" &gt; Slon &gt; [ N/A ]</v>
      </c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ht="12.75" customHeight="1">
      <c r="A321" s="22" t="s">
        <v>743</v>
      </c>
      <c r="B321" s="17" t="str">
        <f>IFERROR(VLOOKUP(A321,'G1'!$A$2:$B$45,2,FALSE),"")</f>
        <v>Tool</v>
      </c>
      <c r="C321" s="28" t="s">
        <v>916</v>
      </c>
      <c r="D321" s="8" t="str">
        <f>IFERROR(VLOOKUP(C321,'G2'!$A$2:$B$45,2,FALSE),"")</f>
        <v>Power Tool Accessories </v>
      </c>
      <c r="E321" s="23" t="s">
        <v>990</v>
      </c>
      <c r="F321" s="8" t="str">
        <f>IFERROR(VLOOKUP(E321,'G3'!$A$2:$B$195,2,FALSE),"")</f>
        <v>Seamless Daimond Disc</v>
      </c>
      <c r="G321" s="23" t="s">
        <v>800</v>
      </c>
      <c r="H321" s="8" t="str">
        <f>IFERROR(VLOOKUP(G321,'G4'!$A$2:$B$195,2,FALSE),"")</f>
        <v>4"</v>
      </c>
      <c r="I321" s="22" t="s">
        <v>904</v>
      </c>
      <c r="J321" s="8" t="str">
        <f>IFERROR(VLOOKUP(I321,'G5'!$A$2:$B$45,2,FALSE),"")</f>
        <v>Slon</v>
      </c>
      <c r="K321" s="23" t="s">
        <v>27</v>
      </c>
      <c r="L321" s="11" t="str">
        <f>IFERROR(VLOOKUP(K321,'G6'!$A$2:$B$45,2,FALSE),"")</f>
        <v/>
      </c>
      <c r="M321" s="25" t="s">
        <v>905</v>
      </c>
      <c r="N321" s="8" t="str">
        <f>IFERROR(VLOOKUP(M321,SUPPLIERS!$A$2:$B$45,2,FALSE),"")</f>
        <v>PE+</v>
      </c>
      <c r="O321" s="19" t="s">
        <v>42</v>
      </c>
      <c r="P321" s="13" t="str">
        <f>IFERROR(VLOOKUP(O321,UOM_GROUP!$A$2:$B$45,2,FALSE),"")</f>
        <v>Default</v>
      </c>
      <c r="Q321" s="11" t="str">
        <f t="array" ref="Q321">TEXTJOIN(",",TRUE,IF(UOM_MAPPING!A$2:A$16=O321,UOM_MAPPING!B$2:B$100,""))</f>
        <v>000</v>
      </c>
      <c r="R321" s="11" t="str">
        <f>IFERROR(__xludf.DUMMYFUNCTION("ArrayFormula(JOIN("", "", IFERROR(VLOOKUP(BASE(SPLIT(Q321,"",""),10,3),UOM!$A$2:$B$46,2,FALSE),"""")))"),"NUMBER")</f>
        <v>NUMBER</v>
      </c>
      <c r="S321" s="20" t="s">
        <v>991</v>
      </c>
      <c r="T321" s="11" t="s">
        <v>991</v>
      </c>
      <c r="U321" s="8" t="str">
        <f t="shared" si="1"/>
        <v>Tool Power Tool Accessories  Seamless Daimond Disc 4" Slon </v>
      </c>
      <c r="V321" s="8" t="str">
        <f t="shared" si="2"/>
        <v>Tool &gt; Power Tool Accessories  &gt; Seamless Daimond Disc &gt; 4" &gt; Slon &gt; [ N/A ]</v>
      </c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ht="12.75" customHeight="1">
      <c r="A322" s="22" t="s">
        <v>743</v>
      </c>
      <c r="B322" s="17" t="str">
        <f>IFERROR(VLOOKUP(A322,'G1'!$A$2:$B$45,2,FALSE),"")</f>
        <v>Tool</v>
      </c>
      <c r="C322" s="28" t="s">
        <v>916</v>
      </c>
      <c r="D322" s="8" t="str">
        <f>IFERROR(VLOOKUP(C322,'G2'!$A$2:$B$45,2,FALSE),"")</f>
        <v>Power Tool Accessories </v>
      </c>
      <c r="E322" s="23" t="s">
        <v>990</v>
      </c>
      <c r="F322" s="8" t="str">
        <f>IFERROR(VLOOKUP(E322,'G3'!$A$2:$B$195,2,FALSE),"")</f>
        <v>Seamless Daimond Disc</v>
      </c>
      <c r="G322" s="23" t="s">
        <v>920</v>
      </c>
      <c r="H322" s="8" t="str">
        <f>IFERROR(VLOOKUP(G322,'G4'!$A$2:$B$195,2,FALSE),"")</f>
        <v>4.5"</v>
      </c>
      <c r="I322" s="22" t="s">
        <v>904</v>
      </c>
      <c r="J322" s="8" t="str">
        <f>IFERROR(VLOOKUP(I322,'G5'!$A$2:$B$45,2,FALSE),"")</f>
        <v>Slon</v>
      </c>
      <c r="K322" s="23" t="s">
        <v>27</v>
      </c>
      <c r="L322" s="11" t="str">
        <f>IFERROR(VLOOKUP(K322,'G6'!$A$2:$B$45,2,FALSE),"")</f>
        <v/>
      </c>
      <c r="M322" s="25" t="s">
        <v>905</v>
      </c>
      <c r="N322" s="8" t="str">
        <f>IFERROR(VLOOKUP(M322,SUPPLIERS!$A$2:$B$45,2,FALSE),"")</f>
        <v>PE+</v>
      </c>
      <c r="O322" s="19" t="s">
        <v>42</v>
      </c>
      <c r="P322" s="13" t="str">
        <f>IFERROR(VLOOKUP(O322,UOM_GROUP!$A$2:$B$45,2,FALSE),"")</f>
        <v>Default</v>
      </c>
      <c r="Q322" s="11" t="str">
        <f t="array" ref="Q322">TEXTJOIN(",",TRUE,IF(UOM_MAPPING!A$2:A$16=O322,UOM_MAPPING!B$2:B$100,""))</f>
        <v>000</v>
      </c>
      <c r="R322" s="11" t="str">
        <f>IFERROR(__xludf.DUMMYFUNCTION("ArrayFormula(JOIN("", "", IFERROR(VLOOKUP(BASE(SPLIT(Q322,"",""),10,3),UOM!$A$2:$B$46,2,FALSE),"""")))"),"NUMBER")</f>
        <v>NUMBER</v>
      </c>
      <c r="S322" s="20" t="s">
        <v>992</v>
      </c>
      <c r="T322" s="11" t="s">
        <v>992</v>
      </c>
      <c r="U322" s="8" t="str">
        <f t="shared" si="1"/>
        <v>Tool Power Tool Accessories  Seamless Daimond Disc 4.5" Slon </v>
      </c>
      <c r="V322" s="8" t="str">
        <f t="shared" si="2"/>
        <v>Tool &gt; Power Tool Accessories  &gt; Seamless Daimond Disc &gt; 4.5" &gt; Slon &gt; [ N/A ]</v>
      </c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ht="12.75" customHeight="1">
      <c r="A323" s="22" t="s">
        <v>743</v>
      </c>
      <c r="B323" s="17" t="str">
        <f>IFERROR(VLOOKUP(A323,'G1'!$A$2:$B$45,2,FALSE),"")</f>
        <v>Tool</v>
      </c>
      <c r="C323" s="28" t="s">
        <v>916</v>
      </c>
      <c r="D323" s="8" t="str">
        <f>IFERROR(VLOOKUP(C323,'G2'!$A$2:$B$45,2,FALSE),"")</f>
        <v>Power Tool Accessories </v>
      </c>
      <c r="E323" s="23" t="s">
        <v>993</v>
      </c>
      <c r="F323" s="8" t="str">
        <f>IFERROR(VLOOKUP(E323,'G3'!$A$2:$B$195,2,FALSE),"")</f>
        <v>Saw Blade</v>
      </c>
      <c r="G323" s="23" t="s">
        <v>800</v>
      </c>
      <c r="H323" s="8" t="str">
        <f>IFERROR(VLOOKUP(G323,'G4'!$A$2:$B$195,2,FALSE),"")</f>
        <v>4"</v>
      </c>
      <c r="I323" s="22" t="s">
        <v>904</v>
      </c>
      <c r="J323" s="8" t="str">
        <f>IFERROR(VLOOKUP(I323,'G5'!$A$2:$B$45,2,FALSE),"")</f>
        <v>Slon</v>
      </c>
      <c r="K323" s="23" t="s">
        <v>994</v>
      </c>
      <c r="L323" s="11" t="str">
        <f>IFERROR(VLOOKUP(K323,'G6'!$A$2:$B$45,2,FALSE),"")</f>
        <v>Teeth 30</v>
      </c>
      <c r="M323" s="25" t="s">
        <v>905</v>
      </c>
      <c r="N323" s="8" t="str">
        <f>IFERROR(VLOOKUP(M323,SUPPLIERS!$A$2:$B$45,2,FALSE),"")</f>
        <v>PE+</v>
      </c>
      <c r="O323" s="19" t="s">
        <v>42</v>
      </c>
      <c r="P323" s="13" t="str">
        <f>IFERROR(VLOOKUP(O323,UOM_GROUP!$A$2:$B$45,2,FALSE),"")</f>
        <v>Default</v>
      </c>
      <c r="Q323" s="11" t="str">
        <f t="array" ref="Q323">TEXTJOIN(",",TRUE,IF(UOM_MAPPING!A$2:A$16=O323,UOM_MAPPING!B$2:B$100,""))</f>
        <v>000</v>
      </c>
      <c r="R323" s="11" t="str">
        <f>IFERROR(__xludf.DUMMYFUNCTION("ArrayFormula(JOIN("", "", IFERROR(VLOOKUP(BASE(SPLIT(Q323,"",""),10,3),UOM!$A$2:$B$46,2,FALSE),"""")))"),"NUMBER")</f>
        <v>NUMBER</v>
      </c>
      <c r="S323" s="11" t="s">
        <v>995</v>
      </c>
      <c r="T323" s="11" t="s">
        <v>996</v>
      </c>
      <c r="U323" s="8" t="str">
        <f t="shared" si="1"/>
        <v>Tool Power Tool Accessories  Saw Blade 4" Slon Teeth 30</v>
      </c>
      <c r="V323" s="8" t="str">
        <f t="shared" si="2"/>
        <v>Tool &gt; Power Tool Accessories  &gt; Saw Blade &gt; 4" &gt; Slon &gt; Teeth 30</v>
      </c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ht="12.75" customHeight="1">
      <c r="A324" s="22" t="s">
        <v>743</v>
      </c>
      <c r="B324" s="17" t="str">
        <f>IFERROR(VLOOKUP(A324,'G1'!$A$2:$B$45,2,FALSE),"")</f>
        <v>Tool</v>
      </c>
      <c r="C324" s="28" t="s">
        <v>916</v>
      </c>
      <c r="D324" s="8" t="str">
        <f>IFERROR(VLOOKUP(C324,'G2'!$A$2:$B$45,2,FALSE),"")</f>
        <v>Power Tool Accessories </v>
      </c>
      <c r="E324" s="23" t="s">
        <v>993</v>
      </c>
      <c r="F324" s="8" t="str">
        <f>IFERROR(VLOOKUP(E324,'G3'!$A$2:$B$195,2,FALSE),"")</f>
        <v>Saw Blade</v>
      </c>
      <c r="G324" s="23" t="s">
        <v>920</v>
      </c>
      <c r="H324" s="8" t="str">
        <f>IFERROR(VLOOKUP(G324,'G4'!$A$2:$B$195,2,FALSE),"")</f>
        <v>4.5"</v>
      </c>
      <c r="I324" s="22" t="s">
        <v>904</v>
      </c>
      <c r="J324" s="8" t="str">
        <f>IFERROR(VLOOKUP(I324,'G5'!$A$2:$B$45,2,FALSE),"")</f>
        <v>Slon</v>
      </c>
      <c r="K324" s="23" t="s">
        <v>994</v>
      </c>
      <c r="L324" s="11" t="str">
        <f>IFERROR(VLOOKUP(K324,'G6'!$A$2:$B$45,2,FALSE),"")</f>
        <v>Teeth 30</v>
      </c>
      <c r="M324" s="25" t="s">
        <v>905</v>
      </c>
      <c r="N324" s="8" t="str">
        <f>IFERROR(VLOOKUP(M324,SUPPLIERS!$A$2:$B$45,2,FALSE),"")</f>
        <v>PE+</v>
      </c>
      <c r="O324" s="19" t="s">
        <v>42</v>
      </c>
      <c r="P324" s="13" t="str">
        <f>IFERROR(VLOOKUP(O324,UOM_GROUP!$A$2:$B$45,2,FALSE),"")</f>
        <v>Default</v>
      </c>
      <c r="Q324" s="11" t="str">
        <f t="array" ref="Q324">TEXTJOIN(",",TRUE,IF(UOM_MAPPING!A$2:A$16=O324,UOM_MAPPING!B$2:B$100,""))</f>
        <v>000</v>
      </c>
      <c r="R324" s="11" t="str">
        <f>IFERROR(__xludf.DUMMYFUNCTION("ArrayFormula(JOIN("", "", IFERROR(VLOOKUP(BASE(SPLIT(Q324,"",""),10,3),UOM!$A$2:$B$46,2,FALSE),"""")))"),"NUMBER")</f>
        <v>NUMBER</v>
      </c>
      <c r="S324" s="11" t="s">
        <v>997</v>
      </c>
      <c r="T324" s="11" t="s">
        <v>998</v>
      </c>
      <c r="U324" s="8" t="str">
        <f t="shared" si="1"/>
        <v>Tool Power Tool Accessories  Saw Blade 4.5" Slon Teeth 30</v>
      </c>
      <c r="V324" s="8" t="str">
        <f t="shared" si="2"/>
        <v>Tool &gt; Power Tool Accessories  &gt; Saw Blade &gt; 4.5" &gt; Slon &gt; Teeth 30</v>
      </c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ht="12.75" customHeight="1">
      <c r="A325" s="22" t="s">
        <v>743</v>
      </c>
      <c r="B325" s="17" t="str">
        <f>IFERROR(VLOOKUP(A325,'G1'!$A$2:$B$45,2,FALSE),"")</f>
        <v>Tool</v>
      </c>
      <c r="C325" s="28" t="s">
        <v>916</v>
      </c>
      <c r="D325" s="8" t="str">
        <f>IFERROR(VLOOKUP(C325,'G2'!$A$2:$B$45,2,FALSE),"")</f>
        <v>Power Tool Accessories </v>
      </c>
      <c r="E325" s="23" t="s">
        <v>993</v>
      </c>
      <c r="F325" s="8" t="str">
        <f>IFERROR(VLOOKUP(E325,'G3'!$A$2:$B$195,2,FALSE),"")</f>
        <v>Saw Blade</v>
      </c>
      <c r="G325" s="23" t="s">
        <v>999</v>
      </c>
      <c r="H325" s="8" t="str">
        <f>IFERROR(VLOOKUP(G325,'G4'!$A$2:$B$195,2,FALSE),"")</f>
        <v>7"</v>
      </c>
      <c r="I325" s="22" t="s">
        <v>904</v>
      </c>
      <c r="J325" s="8" t="str">
        <f>IFERROR(VLOOKUP(I325,'G5'!$A$2:$B$45,2,FALSE),"")</f>
        <v>Slon</v>
      </c>
      <c r="K325" s="23" t="s">
        <v>1000</v>
      </c>
      <c r="L325" s="11" t="str">
        <f>IFERROR(VLOOKUP(K325,'G6'!$A$2:$B$45,2,FALSE),"")</f>
        <v>Teeth 24</v>
      </c>
      <c r="M325" s="25" t="s">
        <v>905</v>
      </c>
      <c r="N325" s="8" t="str">
        <f>IFERROR(VLOOKUP(M325,SUPPLIERS!$A$2:$B$45,2,FALSE),"")</f>
        <v>PE+</v>
      </c>
      <c r="O325" s="19" t="s">
        <v>42</v>
      </c>
      <c r="P325" s="13" t="str">
        <f>IFERROR(VLOOKUP(O325,UOM_GROUP!$A$2:$B$45,2,FALSE),"")</f>
        <v>Default</v>
      </c>
      <c r="Q325" s="11" t="str">
        <f t="array" ref="Q325">TEXTJOIN(",",TRUE,IF(UOM_MAPPING!A$2:A$16=O325,UOM_MAPPING!B$2:B$100,""))</f>
        <v>000</v>
      </c>
      <c r="R325" s="11" t="str">
        <f>IFERROR(__xludf.DUMMYFUNCTION("ArrayFormula(JOIN("", "", IFERROR(VLOOKUP(BASE(SPLIT(Q325,"",""),10,3),UOM!$A$2:$B$46,2,FALSE),"""")))"),"NUMBER")</f>
        <v>NUMBER</v>
      </c>
      <c r="S325" s="11" t="s">
        <v>1001</v>
      </c>
      <c r="T325" s="11" t="s">
        <v>1002</v>
      </c>
      <c r="U325" s="8" t="str">
        <f t="shared" si="1"/>
        <v>Tool Power Tool Accessories  Saw Blade 7" Slon Teeth 24</v>
      </c>
      <c r="V325" s="8" t="str">
        <f t="shared" si="2"/>
        <v>Tool &gt; Power Tool Accessories  &gt; Saw Blade &gt; 7" &gt; Slon &gt; Teeth 24</v>
      </c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ht="12.75" customHeight="1">
      <c r="A326" s="22" t="s">
        <v>743</v>
      </c>
      <c r="B326" s="17" t="str">
        <f>IFERROR(VLOOKUP(A326,'G1'!$A$2:$B$45,2,FALSE),"")</f>
        <v>Tool</v>
      </c>
      <c r="C326" s="28" t="s">
        <v>916</v>
      </c>
      <c r="D326" s="8" t="str">
        <f>IFERROR(VLOOKUP(C326,'G2'!$A$2:$B$45,2,FALSE),"")</f>
        <v>Power Tool Accessories </v>
      </c>
      <c r="E326" s="23" t="s">
        <v>993</v>
      </c>
      <c r="F326" s="8" t="str">
        <f>IFERROR(VLOOKUP(E326,'G3'!$A$2:$B$195,2,FALSE),"")</f>
        <v>Saw Blade</v>
      </c>
      <c r="G326" s="23" t="s">
        <v>800</v>
      </c>
      <c r="H326" s="8" t="str">
        <f>IFERROR(VLOOKUP(G326,'G4'!$A$2:$B$195,2,FALSE),"")</f>
        <v>4"</v>
      </c>
      <c r="I326" s="22" t="s">
        <v>1003</v>
      </c>
      <c r="J326" s="8" t="str">
        <f>IFERROR(VLOOKUP(I326,'G5'!$A$2:$B$45,2,FALSE),"")</f>
        <v>Record</v>
      </c>
      <c r="K326" s="23" t="s">
        <v>994</v>
      </c>
      <c r="L326" s="11" t="str">
        <f>IFERROR(VLOOKUP(K326,'G6'!$A$2:$B$45,2,FALSE),"")</f>
        <v>Teeth 30</v>
      </c>
      <c r="M326" s="25" t="s">
        <v>746</v>
      </c>
      <c r="N326" s="8" t="str">
        <f>IFERROR(VLOOKUP(M326,SUPPLIERS!$A$2:$B$45,2,FALSE),"")</f>
        <v>Wemly</v>
      </c>
      <c r="O326" s="19" t="s">
        <v>42</v>
      </c>
      <c r="P326" s="13" t="str">
        <f>IFERROR(VLOOKUP(O326,UOM_GROUP!$A$2:$B$45,2,FALSE),"")</f>
        <v>Default</v>
      </c>
      <c r="Q326" s="11" t="str">
        <f t="array" ref="Q326">TEXTJOIN(",",TRUE,IF(UOM_MAPPING!A$2:A$16=O326,UOM_MAPPING!B$2:B$100,""))</f>
        <v>000</v>
      </c>
      <c r="R326" s="11" t="str">
        <f>IFERROR(__xludf.DUMMYFUNCTION("ArrayFormula(JOIN("", "", IFERROR(VLOOKUP(BASE(SPLIT(Q326,"",""),10,3),UOM!$A$2:$B$46,2,FALSE),"""")))"),"NUMBER")</f>
        <v>NUMBER</v>
      </c>
      <c r="S326" s="11" t="s">
        <v>1004</v>
      </c>
      <c r="T326" s="11" t="s">
        <v>1005</v>
      </c>
      <c r="U326" s="8" t="str">
        <f t="shared" si="1"/>
        <v>Tool Power Tool Accessories  Saw Blade 4" Record Teeth 30</v>
      </c>
      <c r="V326" s="8" t="str">
        <f t="shared" si="2"/>
        <v>Tool &gt; Power Tool Accessories  &gt; Saw Blade &gt; 4" &gt; Record &gt; Teeth 30</v>
      </c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ht="12.75" customHeight="1">
      <c r="A327" s="22" t="s">
        <v>743</v>
      </c>
      <c r="B327" s="17" t="str">
        <f>IFERROR(VLOOKUP(A327,'G1'!$A$2:$B$45,2,FALSE),"")</f>
        <v>Tool</v>
      </c>
      <c r="C327" s="28" t="s">
        <v>916</v>
      </c>
      <c r="D327" s="8" t="str">
        <f>IFERROR(VLOOKUP(C327,'G2'!$A$2:$B$45,2,FALSE),"")</f>
        <v>Power Tool Accessories </v>
      </c>
      <c r="E327" s="23" t="s">
        <v>993</v>
      </c>
      <c r="F327" s="8" t="str">
        <f>IFERROR(VLOOKUP(E327,'G3'!$A$2:$B$195,2,FALSE),"")</f>
        <v>Saw Blade</v>
      </c>
      <c r="G327" s="23" t="s">
        <v>920</v>
      </c>
      <c r="H327" s="8" t="str">
        <f>IFERROR(VLOOKUP(G327,'G4'!$A$2:$B$195,2,FALSE),"")</f>
        <v>4.5"</v>
      </c>
      <c r="I327" s="22" t="s">
        <v>1003</v>
      </c>
      <c r="J327" s="8" t="str">
        <f>IFERROR(VLOOKUP(I327,'G5'!$A$2:$B$45,2,FALSE),"")</f>
        <v>Record</v>
      </c>
      <c r="K327" s="23" t="s">
        <v>994</v>
      </c>
      <c r="L327" s="11" t="str">
        <f>IFERROR(VLOOKUP(K327,'G6'!$A$2:$B$45,2,FALSE),"")</f>
        <v>Teeth 30</v>
      </c>
      <c r="M327" s="25" t="s">
        <v>746</v>
      </c>
      <c r="N327" s="8" t="str">
        <f>IFERROR(VLOOKUP(M327,SUPPLIERS!$A$2:$B$45,2,FALSE),"")</f>
        <v>Wemly</v>
      </c>
      <c r="O327" s="19" t="s">
        <v>42</v>
      </c>
      <c r="P327" s="13" t="str">
        <f>IFERROR(VLOOKUP(O327,UOM_GROUP!$A$2:$B$45,2,FALSE),"")</f>
        <v>Default</v>
      </c>
      <c r="Q327" s="11" t="str">
        <f t="array" ref="Q327">TEXTJOIN(",",TRUE,IF(UOM_MAPPING!A$2:A$16=O327,UOM_MAPPING!B$2:B$100,""))</f>
        <v>000</v>
      </c>
      <c r="R327" s="11" t="str">
        <f>IFERROR(__xludf.DUMMYFUNCTION("ArrayFormula(JOIN("", "", IFERROR(VLOOKUP(BASE(SPLIT(Q327,"",""),10,3),UOM!$A$2:$B$46,2,FALSE),"""")))"),"NUMBER")</f>
        <v>NUMBER</v>
      </c>
      <c r="S327" s="11" t="s">
        <v>1006</v>
      </c>
      <c r="T327" s="11" t="s">
        <v>1007</v>
      </c>
      <c r="U327" s="8" t="str">
        <f t="shared" si="1"/>
        <v>Tool Power Tool Accessories  Saw Blade 4.5" Record Teeth 30</v>
      </c>
      <c r="V327" s="8" t="str">
        <f t="shared" si="2"/>
        <v>Tool &gt; Power Tool Accessories  &gt; Saw Blade &gt; 4.5" &gt; Record &gt; Teeth 30</v>
      </c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ht="12.75" customHeight="1">
      <c r="A328" s="22" t="s">
        <v>743</v>
      </c>
      <c r="B328" s="17" t="str">
        <f>IFERROR(VLOOKUP(A328,'G1'!$A$2:$B$45,2,FALSE),"")</f>
        <v>Tool</v>
      </c>
      <c r="C328" s="28" t="s">
        <v>916</v>
      </c>
      <c r="D328" s="8" t="str">
        <f>IFERROR(VLOOKUP(C328,'G2'!$A$2:$B$45,2,FALSE),"")</f>
        <v>Power Tool Accessories </v>
      </c>
      <c r="E328" s="23" t="s">
        <v>993</v>
      </c>
      <c r="F328" s="8" t="str">
        <f>IFERROR(VLOOKUP(E328,'G3'!$A$2:$B$195,2,FALSE),"")</f>
        <v>Saw Blade</v>
      </c>
      <c r="G328" s="23" t="s">
        <v>999</v>
      </c>
      <c r="H328" s="8" t="str">
        <f>IFERROR(VLOOKUP(G328,'G4'!$A$2:$B$195,2,FALSE),"")</f>
        <v>7"</v>
      </c>
      <c r="I328" s="23" t="s">
        <v>1008</v>
      </c>
      <c r="J328" s="8" t="str">
        <f>IFERROR(VLOOKUP(I328,'G5'!$A$2:$B$45,2,FALSE),"")</f>
        <v>Makita</v>
      </c>
      <c r="K328" s="23" t="s">
        <v>1009</v>
      </c>
      <c r="L328" s="11" t="str">
        <f>IFERROR(VLOOKUP(K328,'G6'!$A$2:$B$45,2,FALSE),"")</f>
        <v>Teeth 42</v>
      </c>
      <c r="M328" s="25" t="s">
        <v>746</v>
      </c>
      <c r="N328" s="8" t="str">
        <f>IFERROR(VLOOKUP(M328,SUPPLIERS!$A$2:$B$45,2,FALSE),"")</f>
        <v>Wemly</v>
      </c>
      <c r="O328" s="19" t="s">
        <v>42</v>
      </c>
      <c r="P328" s="13" t="str">
        <f>IFERROR(VLOOKUP(O328,UOM_GROUP!$A$2:$B$45,2,FALSE),"")</f>
        <v>Default</v>
      </c>
      <c r="Q328" s="11" t="str">
        <f t="array" ref="Q328">TEXTJOIN(",",TRUE,IF(UOM_MAPPING!A$2:A$16=O328,UOM_MAPPING!B$2:B$100,""))</f>
        <v>000</v>
      </c>
      <c r="R328" s="11" t="str">
        <f>IFERROR(__xludf.DUMMYFUNCTION("ArrayFormula(JOIN("", "", IFERROR(VLOOKUP(BASE(SPLIT(Q328,"",""),10,3),UOM!$A$2:$B$46,2,FALSE),"""")))"),"NUMBER")</f>
        <v>NUMBER</v>
      </c>
      <c r="S328" s="11" t="s">
        <v>1010</v>
      </c>
      <c r="T328" s="11" t="s">
        <v>1011</v>
      </c>
      <c r="U328" s="8" t="str">
        <f t="shared" si="1"/>
        <v>Tool Power Tool Accessories  Saw Blade 7" Makita Teeth 42</v>
      </c>
      <c r="V328" s="8" t="str">
        <f t="shared" si="2"/>
        <v>Tool &gt; Power Tool Accessories  &gt; Saw Blade &gt; 7" &gt; Makita &gt; Teeth 42</v>
      </c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ht="12.75" customHeight="1">
      <c r="A329" s="22" t="s">
        <v>743</v>
      </c>
      <c r="B329" s="17" t="str">
        <f>IFERROR(VLOOKUP(A329,'G1'!$A$2:$B$45,2,FALSE),"")</f>
        <v>Tool</v>
      </c>
      <c r="C329" s="28" t="s">
        <v>916</v>
      </c>
      <c r="D329" s="8" t="str">
        <f>IFERROR(VLOOKUP(C329,'G2'!$A$2:$B$45,2,FALSE),"")</f>
        <v>Power Tool Accessories </v>
      </c>
      <c r="E329" s="23" t="s">
        <v>993</v>
      </c>
      <c r="F329" s="8" t="str">
        <f>IFERROR(VLOOKUP(E329,'G3'!$A$2:$B$195,2,FALSE),"")</f>
        <v>Saw Blade</v>
      </c>
      <c r="G329" s="23" t="s">
        <v>800</v>
      </c>
      <c r="H329" s="8" t="str">
        <f>IFERROR(VLOOKUP(G329,'G4'!$A$2:$B$195,2,FALSE),"")</f>
        <v>4"</v>
      </c>
      <c r="I329" s="22" t="s">
        <v>904</v>
      </c>
      <c r="J329" s="8" t="str">
        <f>IFERROR(VLOOKUP(I329,'G5'!$A$2:$B$45,2,FALSE),"")</f>
        <v>Slon</v>
      </c>
      <c r="K329" s="23" t="s">
        <v>1012</v>
      </c>
      <c r="L329" s="11" t="str">
        <f>IFERROR(VLOOKUP(K329,'G6'!$A$2:$B$45,2,FALSE),"")</f>
        <v>Teeth 40</v>
      </c>
      <c r="M329" s="25" t="s">
        <v>905</v>
      </c>
      <c r="N329" s="8" t="str">
        <f>IFERROR(VLOOKUP(M329,SUPPLIERS!$A$2:$B$45,2,FALSE),"")</f>
        <v>PE+</v>
      </c>
      <c r="O329" s="19" t="s">
        <v>42</v>
      </c>
      <c r="P329" s="13" t="str">
        <f>IFERROR(VLOOKUP(O329,UOM_GROUP!$A$2:$B$45,2,FALSE),"")</f>
        <v>Default</v>
      </c>
      <c r="Q329" s="11" t="str">
        <f t="array" ref="Q329">TEXTJOIN(",",TRUE,IF(UOM_MAPPING!A$2:A$16=O329,UOM_MAPPING!B$2:B$100,""))</f>
        <v>000</v>
      </c>
      <c r="R329" s="11" t="str">
        <f>IFERROR(__xludf.DUMMYFUNCTION("ArrayFormula(JOIN("", "", IFERROR(VLOOKUP(BASE(SPLIT(Q329,"",""),10,3),UOM!$A$2:$B$46,2,FALSE),"""")))"),"NUMBER")</f>
        <v>NUMBER</v>
      </c>
      <c r="S329" s="11" t="s">
        <v>1013</v>
      </c>
      <c r="T329" s="11" t="s">
        <v>1014</v>
      </c>
      <c r="U329" s="8" t="str">
        <f t="shared" si="1"/>
        <v>Tool Power Tool Accessories  Saw Blade 4" Slon Teeth 40</v>
      </c>
      <c r="V329" s="8" t="str">
        <f t="shared" si="2"/>
        <v>Tool &gt; Power Tool Accessories  &gt; Saw Blade &gt; 4" &gt; Slon &gt; Teeth 40</v>
      </c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ht="12.75" customHeight="1">
      <c r="A330" s="22" t="s">
        <v>743</v>
      </c>
      <c r="B330" s="17" t="str">
        <f>IFERROR(VLOOKUP(A330,'G1'!$A$2:$B$45,2,FALSE),"")</f>
        <v>Tool</v>
      </c>
      <c r="C330" s="28" t="s">
        <v>916</v>
      </c>
      <c r="D330" s="8" t="str">
        <f>IFERROR(VLOOKUP(C330,'G2'!$A$2:$B$45,2,FALSE),"")</f>
        <v>Power Tool Accessories </v>
      </c>
      <c r="E330" s="23" t="s">
        <v>993</v>
      </c>
      <c r="F330" s="8" t="str">
        <f>IFERROR(VLOOKUP(E330,'G3'!$A$2:$B$195,2,FALSE),"")</f>
        <v>Saw Blade</v>
      </c>
      <c r="G330" s="23" t="s">
        <v>920</v>
      </c>
      <c r="H330" s="8" t="str">
        <f>IFERROR(VLOOKUP(G330,'G4'!$A$2:$B$195,2,FALSE),"")</f>
        <v>4.5"</v>
      </c>
      <c r="I330" s="22" t="s">
        <v>904</v>
      </c>
      <c r="J330" s="8" t="str">
        <f>IFERROR(VLOOKUP(I330,'G5'!$A$2:$B$45,2,FALSE),"")</f>
        <v>Slon</v>
      </c>
      <c r="K330" s="23" t="s">
        <v>1012</v>
      </c>
      <c r="L330" s="11" t="str">
        <f>IFERROR(VLOOKUP(K330,'G6'!$A$2:$B$45,2,FALSE),"")</f>
        <v>Teeth 40</v>
      </c>
      <c r="M330" s="25" t="s">
        <v>905</v>
      </c>
      <c r="N330" s="8" t="str">
        <f>IFERROR(VLOOKUP(M330,SUPPLIERS!$A$2:$B$45,2,FALSE),"")</f>
        <v>PE+</v>
      </c>
      <c r="O330" s="19" t="s">
        <v>42</v>
      </c>
      <c r="P330" s="13" t="str">
        <f>IFERROR(VLOOKUP(O330,UOM_GROUP!$A$2:$B$45,2,FALSE),"")</f>
        <v>Default</v>
      </c>
      <c r="Q330" s="11" t="str">
        <f t="array" ref="Q330">TEXTJOIN(",",TRUE,IF(UOM_MAPPING!A$2:A$16=O330,UOM_MAPPING!B$2:B$100,""))</f>
        <v>000</v>
      </c>
      <c r="R330" s="11" t="str">
        <f>IFERROR(__xludf.DUMMYFUNCTION("ArrayFormula(JOIN("", "", IFERROR(VLOOKUP(BASE(SPLIT(Q330,"",""),10,3),UOM!$A$2:$B$46,2,FALSE),"""")))"),"NUMBER")</f>
        <v>NUMBER</v>
      </c>
      <c r="S330" s="11" t="s">
        <v>1015</v>
      </c>
      <c r="T330" s="11" t="s">
        <v>1016</v>
      </c>
      <c r="U330" s="8" t="str">
        <f t="shared" si="1"/>
        <v>Tool Power Tool Accessories  Saw Blade 4.5" Slon Teeth 40</v>
      </c>
      <c r="V330" s="8" t="str">
        <f t="shared" si="2"/>
        <v>Tool &gt; Power Tool Accessories  &gt; Saw Blade &gt; 4.5" &gt; Slon &gt; Teeth 40</v>
      </c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ht="12.75" customHeight="1">
      <c r="A331" s="22" t="s">
        <v>743</v>
      </c>
      <c r="B331" s="17" t="str">
        <f>IFERROR(VLOOKUP(A331,'G1'!$A$2:$B$45,2,FALSE),"")</f>
        <v>Tool</v>
      </c>
      <c r="C331" s="28" t="s">
        <v>916</v>
      </c>
      <c r="D331" s="8" t="str">
        <f>IFERROR(VLOOKUP(C331,'G2'!$A$2:$B$45,2,FALSE),"")</f>
        <v>Power Tool Accessories </v>
      </c>
      <c r="E331" s="23" t="s">
        <v>993</v>
      </c>
      <c r="F331" s="8" t="str">
        <f>IFERROR(VLOOKUP(E331,'G3'!$A$2:$B$195,2,FALSE),"")</f>
        <v>Saw Blade</v>
      </c>
      <c r="G331" s="23" t="s">
        <v>999</v>
      </c>
      <c r="H331" s="8" t="str">
        <f>IFERROR(VLOOKUP(G331,'G4'!$A$2:$B$195,2,FALSE),"")</f>
        <v>7"</v>
      </c>
      <c r="I331" s="22" t="s">
        <v>904</v>
      </c>
      <c r="J331" s="8" t="str">
        <f>IFERROR(VLOOKUP(I331,'G5'!$A$2:$B$45,2,FALSE),"")</f>
        <v>Slon</v>
      </c>
      <c r="K331" s="23" t="s">
        <v>1009</v>
      </c>
      <c r="L331" s="11" t="str">
        <f>IFERROR(VLOOKUP(K331,'G6'!$A$2:$B$45,2,FALSE),"")</f>
        <v>Teeth 42</v>
      </c>
      <c r="M331" s="25" t="s">
        <v>905</v>
      </c>
      <c r="N331" s="8" t="str">
        <f>IFERROR(VLOOKUP(M331,SUPPLIERS!$A$2:$B$45,2,FALSE),"")</f>
        <v>PE+</v>
      </c>
      <c r="O331" s="19" t="s">
        <v>42</v>
      </c>
      <c r="P331" s="13" t="str">
        <f>IFERROR(VLOOKUP(O331,UOM_GROUP!$A$2:$B$45,2,FALSE),"")</f>
        <v>Default</v>
      </c>
      <c r="Q331" s="11" t="str">
        <f t="array" ref="Q331">TEXTJOIN(",",TRUE,IF(UOM_MAPPING!A$2:A$16=O331,UOM_MAPPING!B$2:B$100,""))</f>
        <v>000</v>
      </c>
      <c r="R331" s="11" t="str">
        <f>IFERROR(__xludf.DUMMYFUNCTION("ArrayFormula(JOIN("", "", IFERROR(VLOOKUP(BASE(SPLIT(Q331,"",""),10,3),UOM!$A$2:$B$46,2,FALSE),"""")))"),"NUMBER")</f>
        <v>NUMBER</v>
      </c>
      <c r="S331" s="11" t="s">
        <v>1017</v>
      </c>
      <c r="T331" s="11" t="s">
        <v>1018</v>
      </c>
      <c r="U331" s="8" t="str">
        <f t="shared" si="1"/>
        <v>Tool Power Tool Accessories  Saw Blade 7" Slon Teeth 42</v>
      </c>
      <c r="V331" s="8" t="str">
        <f t="shared" si="2"/>
        <v>Tool &gt; Power Tool Accessories  &gt; Saw Blade &gt; 7" &gt; Slon &gt; Teeth 42</v>
      </c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ht="12.75" customHeight="1">
      <c r="A332" s="22" t="s">
        <v>743</v>
      </c>
      <c r="B332" s="17" t="str">
        <f>IFERROR(VLOOKUP(A332,'G1'!$A$2:$B$45,2,FALSE),"")</f>
        <v>Tool</v>
      </c>
      <c r="C332" s="28" t="s">
        <v>916</v>
      </c>
      <c r="D332" s="8" t="str">
        <f>IFERROR(VLOOKUP(C332,'G2'!$A$2:$B$45,2,FALSE),"")</f>
        <v>Power Tool Accessories </v>
      </c>
      <c r="E332" s="23" t="s">
        <v>993</v>
      </c>
      <c r="F332" s="8" t="str">
        <f>IFERROR(VLOOKUP(E332,'G3'!$A$2:$B$195,2,FALSE),"")</f>
        <v>Saw Blade</v>
      </c>
      <c r="G332" s="23" t="s">
        <v>999</v>
      </c>
      <c r="H332" s="8" t="str">
        <f>IFERROR(VLOOKUP(G332,'G4'!$A$2:$B$195,2,FALSE),"")</f>
        <v>7"</v>
      </c>
      <c r="I332" s="22" t="s">
        <v>904</v>
      </c>
      <c r="J332" s="8" t="str">
        <f>IFERROR(VLOOKUP(I332,'G5'!$A$2:$B$45,2,FALSE),"")</f>
        <v>Slon</v>
      </c>
      <c r="K332" s="23" t="s">
        <v>1019</v>
      </c>
      <c r="L332" s="11" t="str">
        <f>IFERROR(VLOOKUP(K332,'G6'!$A$2:$B$145,2,FALSE),"")</f>
        <v>Teeth 60</v>
      </c>
      <c r="M332" s="25" t="s">
        <v>905</v>
      </c>
      <c r="N332" s="8" t="str">
        <f>IFERROR(VLOOKUP(M332,SUPPLIERS!$A$2:$B$45,2,FALSE),"")</f>
        <v>PE+</v>
      </c>
      <c r="O332" s="19" t="s">
        <v>42</v>
      </c>
      <c r="P332" s="13" t="str">
        <f>IFERROR(VLOOKUP(O332,UOM_GROUP!$A$2:$B$45,2,FALSE),"")</f>
        <v>Default</v>
      </c>
      <c r="Q332" s="11" t="str">
        <f t="array" ref="Q332">TEXTJOIN(",",TRUE,IF(UOM_MAPPING!A$2:A$16=O332,UOM_MAPPING!B$2:B$100,""))</f>
        <v>000</v>
      </c>
      <c r="R332" s="11" t="str">
        <f>IFERROR(__xludf.DUMMYFUNCTION("ArrayFormula(JOIN("", "", IFERROR(VLOOKUP(BASE(SPLIT(Q332,"",""),10,3),UOM!$A$2:$B$46,2,FALSE),"""")))"),"NUMBER")</f>
        <v>NUMBER</v>
      </c>
      <c r="S332" s="11" t="s">
        <v>1020</v>
      </c>
      <c r="T332" s="11" t="s">
        <v>1021</v>
      </c>
      <c r="U332" s="8" t="str">
        <f t="shared" si="1"/>
        <v>Tool Power Tool Accessories  Saw Blade 7" Slon Teeth 60</v>
      </c>
      <c r="V332" s="8" t="str">
        <f t="shared" si="2"/>
        <v>Tool &gt; Power Tool Accessories  &gt; Saw Blade &gt; 7" &gt; Slon &gt; Teeth 60</v>
      </c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ht="12.75" customHeight="1">
      <c r="A333" s="22" t="s">
        <v>743</v>
      </c>
      <c r="B333" s="17" t="str">
        <f>IFERROR(VLOOKUP(A333,'G1'!$A$2:$B$45,2,FALSE),"")</f>
        <v>Tool</v>
      </c>
      <c r="C333" s="28" t="s">
        <v>916</v>
      </c>
      <c r="D333" s="8" t="str">
        <f>IFERROR(VLOOKUP(C333,'G2'!$A$2:$B$45,2,FALSE),"")</f>
        <v>Power Tool Accessories </v>
      </c>
      <c r="E333" s="23" t="s">
        <v>993</v>
      </c>
      <c r="F333" s="8" t="str">
        <f>IFERROR(VLOOKUP(E333,'G3'!$A$2:$B$195,2,FALSE),"")</f>
        <v>Saw Blade</v>
      </c>
      <c r="G333" s="23" t="s">
        <v>999</v>
      </c>
      <c r="H333" s="8" t="str">
        <f>IFERROR(VLOOKUP(G333,'G4'!$A$2:$B$195,2,FALSE),"")</f>
        <v>7"</v>
      </c>
      <c r="I333" s="23" t="s">
        <v>1008</v>
      </c>
      <c r="J333" s="8" t="str">
        <f>IFERROR(VLOOKUP(I333,'G5'!$A$2:$B$45,2,FALSE),"")</f>
        <v>Makita</v>
      </c>
      <c r="K333" s="23" t="s">
        <v>1019</v>
      </c>
      <c r="L333" s="11" t="str">
        <f>IFERROR(VLOOKUP(K333,'G6'!$A$2:$B$145,2,FALSE),"")</f>
        <v>Teeth 60</v>
      </c>
      <c r="M333" s="25" t="s">
        <v>746</v>
      </c>
      <c r="N333" s="8" t="str">
        <f>IFERROR(VLOOKUP(M333,SUPPLIERS!$A$2:$B$45,2,FALSE),"")</f>
        <v>Wemly</v>
      </c>
      <c r="O333" s="19" t="s">
        <v>42</v>
      </c>
      <c r="P333" s="13" t="str">
        <f>IFERROR(VLOOKUP(O333,UOM_GROUP!$A$2:$B$45,2,FALSE),"")</f>
        <v>Default</v>
      </c>
      <c r="Q333" s="11" t="str">
        <f t="array" ref="Q333">TEXTJOIN(",",TRUE,IF(UOM_MAPPING!A$2:A$16=O333,UOM_MAPPING!B$2:B$100,""))</f>
        <v>000</v>
      </c>
      <c r="R333" s="11" t="str">
        <f>IFERROR(__xludf.DUMMYFUNCTION("ArrayFormula(JOIN("", "", IFERROR(VLOOKUP(BASE(SPLIT(Q333,"",""),10,3),UOM!$A$2:$B$46,2,FALSE),"""")))"),"NUMBER")</f>
        <v>NUMBER</v>
      </c>
      <c r="S333" s="11" t="s">
        <v>1022</v>
      </c>
      <c r="T333" s="11" t="s">
        <v>1021</v>
      </c>
      <c r="U333" s="8" t="str">
        <f t="shared" si="1"/>
        <v>Tool Power Tool Accessories  Saw Blade 7" Makita Teeth 60</v>
      </c>
      <c r="V333" s="8" t="str">
        <f t="shared" si="2"/>
        <v>Tool &gt; Power Tool Accessories  &gt; Saw Blade &gt; 7" &gt; Makita &gt; Teeth 60</v>
      </c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ht="12.75" customHeight="1">
      <c r="A334" s="22" t="s">
        <v>743</v>
      </c>
      <c r="B334" s="17" t="str">
        <f>IFERROR(VLOOKUP(A334,'G1'!$A$2:$B$45,2,FALSE),"")</f>
        <v>Tool</v>
      </c>
      <c r="C334" s="28" t="s">
        <v>916</v>
      </c>
      <c r="D334" s="8" t="str">
        <f>IFERROR(VLOOKUP(C334,'G2'!$A$2:$B$45,2,FALSE),"")</f>
        <v>Power Tool Accessories </v>
      </c>
      <c r="E334" s="23" t="s">
        <v>1023</v>
      </c>
      <c r="F334" s="8" t="str">
        <f>IFERROR(VLOOKUP(E334,'G3'!$A$2:$B$195,2,FALSE),"")</f>
        <v>Grill Bit</v>
      </c>
      <c r="G334" s="23" t="s">
        <v>1024</v>
      </c>
      <c r="H334" s="8" t="str">
        <f>IFERROR(VLOOKUP(G334,'G4'!$A$2:$B$195,2,FALSE),"")</f>
        <v>1/8"</v>
      </c>
      <c r="I334" s="22" t="s">
        <v>904</v>
      </c>
      <c r="J334" s="8" t="str">
        <f>IFERROR(VLOOKUP(I334,'G5'!$A$2:$B$45,2,FALSE),"")</f>
        <v>Slon</v>
      </c>
      <c r="K334" s="23" t="s">
        <v>1025</v>
      </c>
      <c r="L334" s="11" t="str">
        <f>IFERROR(VLOOKUP(K334,'G6'!$A$2:$B$145,2,FALSE),"")</f>
        <v>Wood &amp; Steel</v>
      </c>
      <c r="M334" s="25" t="s">
        <v>905</v>
      </c>
      <c r="N334" s="8" t="str">
        <f>IFERROR(VLOOKUP(M334,SUPPLIERS!$A$2:$B$45,2,FALSE),"")</f>
        <v>PE+</v>
      </c>
      <c r="O334" s="19" t="s">
        <v>42</v>
      </c>
      <c r="P334" s="13" t="str">
        <f>IFERROR(VLOOKUP(O334,UOM_GROUP!$A$2:$B$45,2,FALSE),"")</f>
        <v>Default</v>
      </c>
      <c r="Q334" s="11" t="str">
        <f t="array" ref="Q334">TEXTJOIN(",",TRUE,IF(UOM_MAPPING!A$2:A$16=O334,UOM_MAPPING!B$2:B$100,""))</f>
        <v>000</v>
      </c>
      <c r="R334" s="11" t="str">
        <f>IFERROR(__xludf.DUMMYFUNCTION("ArrayFormula(JOIN("", "", IFERROR(VLOOKUP(BASE(SPLIT(Q334,"",""),10,3),UOM!$A$2:$B$46,2,FALSE),"""")))"),"NUMBER")</f>
        <v>NUMBER</v>
      </c>
      <c r="S334" s="11" t="s">
        <v>1026</v>
      </c>
      <c r="T334" s="11" t="s">
        <v>1027</v>
      </c>
      <c r="U334" s="8" t="str">
        <f t="shared" si="1"/>
        <v>Tool Power Tool Accessories  Grill Bit 1/8" Slon Wood &amp; Steel</v>
      </c>
      <c r="V334" s="8" t="str">
        <f t="shared" si="2"/>
        <v>Tool &gt; Power Tool Accessories  &gt; Grill Bit &gt; 1/8" &gt; Slon &gt; Wood &amp; Steel</v>
      </c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ht="12.75" customHeight="1">
      <c r="A335" s="22" t="s">
        <v>743</v>
      </c>
      <c r="B335" s="17" t="str">
        <f>IFERROR(VLOOKUP(A335,'G1'!$A$2:$B$45,2,FALSE),"")</f>
        <v>Tool</v>
      </c>
      <c r="C335" s="28" t="s">
        <v>916</v>
      </c>
      <c r="D335" s="8" t="str">
        <f>IFERROR(VLOOKUP(C335,'G2'!$A$2:$B$45,2,FALSE),"")</f>
        <v>Power Tool Accessories </v>
      </c>
      <c r="E335" s="23" t="s">
        <v>1023</v>
      </c>
      <c r="F335" s="8" t="str">
        <f>IFERROR(VLOOKUP(E335,'G3'!$A$2:$B$195,2,FALSE),"")</f>
        <v>Grill Bit</v>
      </c>
      <c r="G335" s="23" t="s">
        <v>1028</v>
      </c>
      <c r="H335" s="8" t="str">
        <f>IFERROR(VLOOKUP(G335,'G4'!$A$2:$B$195,2,FALSE),"")</f>
        <v>5/32"</v>
      </c>
      <c r="I335" s="22" t="s">
        <v>904</v>
      </c>
      <c r="J335" s="8" t="str">
        <f>IFERROR(VLOOKUP(I335,'G5'!$A$2:$B$45,2,FALSE),"")</f>
        <v>Slon</v>
      </c>
      <c r="K335" s="23" t="s">
        <v>1025</v>
      </c>
      <c r="L335" s="11" t="str">
        <f>IFERROR(VLOOKUP(K335,'G6'!$A$2:$B$145,2,FALSE),"")</f>
        <v>Wood &amp; Steel</v>
      </c>
      <c r="M335" s="25" t="s">
        <v>905</v>
      </c>
      <c r="N335" s="8" t="str">
        <f>IFERROR(VLOOKUP(M335,SUPPLIERS!$A$2:$B$45,2,FALSE),"")</f>
        <v>PE+</v>
      </c>
      <c r="O335" s="19" t="s">
        <v>42</v>
      </c>
      <c r="P335" s="13" t="str">
        <f>IFERROR(VLOOKUP(O335,UOM_GROUP!$A$2:$B$45,2,FALSE),"")</f>
        <v>Default</v>
      </c>
      <c r="Q335" s="11" t="str">
        <f t="array" ref="Q335">TEXTJOIN(",",TRUE,IF(UOM_MAPPING!A$2:A$16=O335,UOM_MAPPING!B$2:B$100,""))</f>
        <v>000</v>
      </c>
      <c r="R335" s="11" t="str">
        <f>IFERROR(__xludf.DUMMYFUNCTION("ArrayFormula(JOIN("", "", IFERROR(VLOOKUP(BASE(SPLIT(Q335,"",""),10,3),UOM!$A$2:$B$46,2,FALSE),"""")))"),"NUMBER")</f>
        <v>NUMBER</v>
      </c>
      <c r="S335" s="11" t="s">
        <v>1029</v>
      </c>
      <c r="T335" s="11" t="s">
        <v>1030</v>
      </c>
      <c r="U335" s="8" t="str">
        <f t="shared" si="1"/>
        <v>Tool Power Tool Accessories  Grill Bit 5/32" Slon Wood &amp; Steel</v>
      </c>
      <c r="V335" s="8" t="str">
        <f t="shared" si="2"/>
        <v>Tool &gt; Power Tool Accessories  &gt; Grill Bit &gt; 5/32" &gt; Slon &gt; Wood &amp; Steel</v>
      </c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ht="12.75" customHeight="1">
      <c r="A336" s="22" t="s">
        <v>743</v>
      </c>
      <c r="B336" s="17" t="str">
        <f>IFERROR(VLOOKUP(A336,'G1'!$A$2:$B$45,2,FALSE),"")</f>
        <v>Tool</v>
      </c>
      <c r="C336" s="28" t="s">
        <v>916</v>
      </c>
      <c r="D336" s="8" t="str">
        <f>IFERROR(VLOOKUP(C336,'G2'!$A$2:$B$45,2,FALSE),"")</f>
        <v>Power Tool Accessories </v>
      </c>
      <c r="E336" s="23" t="s">
        <v>1023</v>
      </c>
      <c r="F336" s="8" t="str">
        <f>IFERROR(VLOOKUP(E336,'G3'!$A$2:$B$195,2,FALSE),"")</f>
        <v>Grill Bit</v>
      </c>
      <c r="G336" s="23" t="s">
        <v>1031</v>
      </c>
      <c r="H336" s="8" t="str">
        <f>IFERROR(VLOOKUP(G336,'G4'!$A$2:$B$195,2,FALSE),"")</f>
        <v>3/16"</v>
      </c>
      <c r="I336" s="22" t="s">
        <v>904</v>
      </c>
      <c r="J336" s="8" t="str">
        <f>IFERROR(VLOOKUP(I336,'G5'!$A$2:$B$45,2,FALSE),"")</f>
        <v>Slon</v>
      </c>
      <c r="K336" s="23" t="s">
        <v>1025</v>
      </c>
      <c r="L336" s="11" t="str">
        <f>IFERROR(VLOOKUP(K336,'G6'!$A$2:$B$145,2,FALSE),"")</f>
        <v>Wood &amp; Steel</v>
      </c>
      <c r="M336" s="25" t="s">
        <v>905</v>
      </c>
      <c r="N336" s="8" t="str">
        <f>IFERROR(VLOOKUP(M336,SUPPLIERS!$A$2:$B$45,2,FALSE),"")</f>
        <v>PE+</v>
      </c>
      <c r="O336" s="19" t="s">
        <v>42</v>
      </c>
      <c r="P336" s="13" t="str">
        <f>IFERROR(VLOOKUP(O336,UOM_GROUP!$A$2:$B$45,2,FALSE),"")</f>
        <v>Default</v>
      </c>
      <c r="Q336" s="11" t="str">
        <f t="array" ref="Q336">TEXTJOIN(",",TRUE,IF(UOM_MAPPING!A$2:A$16=O336,UOM_MAPPING!B$2:B$100,""))</f>
        <v>000</v>
      </c>
      <c r="R336" s="11" t="str">
        <f>IFERROR(__xludf.DUMMYFUNCTION("ArrayFormula(JOIN("", "", IFERROR(VLOOKUP(BASE(SPLIT(Q336,"",""),10,3),UOM!$A$2:$B$46,2,FALSE),"""")))"),"NUMBER")</f>
        <v>NUMBER</v>
      </c>
      <c r="S336" s="11" t="s">
        <v>1032</v>
      </c>
      <c r="T336" s="11" t="s">
        <v>1033</v>
      </c>
      <c r="U336" s="8" t="str">
        <f t="shared" si="1"/>
        <v>Tool Power Tool Accessories  Grill Bit 3/16" Slon Wood &amp; Steel</v>
      </c>
      <c r="V336" s="8" t="str">
        <f t="shared" si="2"/>
        <v>Tool &gt; Power Tool Accessories  &gt; Grill Bit &gt; 3/16" &gt; Slon &gt; Wood &amp; Steel</v>
      </c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ht="12.75" customHeight="1">
      <c r="A337" s="22" t="s">
        <v>743</v>
      </c>
      <c r="B337" s="17" t="str">
        <f>IFERROR(VLOOKUP(A337,'G1'!$A$2:$B$45,2,FALSE),"")</f>
        <v>Tool</v>
      </c>
      <c r="C337" s="28" t="s">
        <v>916</v>
      </c>
      <c r="D337" s="8" t="str">
        <f>IFERROR(VLOOKUP(C337,'G2'!$A$2:$B$45,2,FALSE),"")</f>
        <v>Power Tool Accessories </v>
      </c>
      <c r="E337" s="23" t="s">
        <v>1023</v>
      </c>
      <c r="F337" s="8" t="str">
        <f>IFERROR(VLOOKUP(E337,'G3'!$A$2:$B$195,2,FALSE),"")</f>
        <v>Grill Bit</v>
      </c>
      <c r="G337" s="23" t="s">
        <v>1034</v>
      </c>
      <c r="H337" s="8" t="str">
        <f>IFERROR(VLOOKUP(G337,'G4'!$A$2:$B$195,2,FALSE),"")</f>
        <v>1/4"</v>
      </c>
      <c r="I337" s="22" t="s">
        <v>904</v>
      </c>
      <c r="J337" s="8" t="str">
        <f>IFERROR(VLOOKUP(I337,'G5'!$A$2:$B$45,2,FALSE),"")</f>
        <v>Slon</v>
      </c>
      <c r="K337" s="23" t="s">
        <v>1025</v>
      </c>
      <c r="L337" s="11" t="str">
        <f>IFERROR(VLOOKUP(K337,'G6'!$A$2:$B$145,2,FALSE),"")</f>
        <v>Wood &amp; Steel</v>
      </c>
      <c r="M337" s="25" t="s">
        <v>905</v>
      </c>
      <c r="N337" s="8" t="str">
        <f>IFERROR(VLOOKUP(M337,SUPPLIERS!$A$2:$B$45,2,FALSE),"")</f>
        <v>PE+</v>
      </c>
      <c r="O337" s="19" t="s">
        <v>42</v>
      </c>
      <c r="P337" s="13" t="str">
        <f>IFERROR(VLOOKUP(O337,UOM_GROUP!$A$2:$B$45,2,FALSE),"")</f>
        <v>Default</v>
      </c>
      <c r="Q337" s="11" t="str">
        <f t="array" ref="Q337">TEXTJOIN(",",TRUE,IF(UOM_MAPPING!A$2:A$16=O337,UOM_MAPPING!B$2:B$100,""))</f>
        <v>000</v>
      </c>
      <c r="R337" s="11" t="str">
        <f>IFERROR(__xludf.DUMMYFUNCTION("ArrayFormula(JOIN("", "", IFERROR(VLOOKUP(BASE(SPLIT(Q337,"",""),10,3),UOM!$A$2:$B$46,2,FALSE),"""")))"),"NUMBER")</f>
        <v>NUMBER</v>
      </c>
      <c r="S337" s="11" t="s">
        <v>1035</v>
      </c>
      <c r="T337" s="11" t="s">
        <v>1036</v>
      </c>
      <c r="U337" s="8" t="str">
        <f t="shared" si="1"/>
        <v>Tool Power Tool Accessories  Grill Bit 1/4" Slon Wood &amp; Steel</v>
      </c>
      <c r="V337" s="8" t="str">
        <f t="shared" si="2"/>
        <v>Tool &gt; Power Tool Accessories  &gt; Grill Bit &gt; 1/4" &gt; Slon &gt; Wood &amp; Steel</v>
      </c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ht="12.75" customHeight="1">
      <c r="A338" s="22" t="s">
        <v>743</v>
      </c>
      <c r="B338" s="17" t="str">
        <f>IFERROR(VLOOKUP(A338,'G1'!$A$2:$B$45,2,FALSE),"")</f>
        <v>Tool</v>
      </c>
      <c r="C338" s="28" t="s">
        <v>916</v>
      </c>
      <c r="D338" s="8" t="str">
        <f>IFERROR(VLOOKUP(C338,'G2'!$A$2:$B$45,2,FALSE),"")</f>
        <v>Power Tool Accessories </v>
      </c>
      <c r="E338" s="23" t="s">
        <v>1023</v>
      </c>
      <c r="F338" s="8" t="str">
        <f>IFERROR(VLOOKUP(E338,'G3'!$A$2:$B$195,2,FALSE),"")</f>
        <v>Grill Bit</v>
      </c>
      <c r="G338" s="23" t="s">
        <v>1037</v>
      </c>
      <c r="H338" s="8" t="str">
        <f>IFERROR(VLOOKUP(G338,'G4'!$A$2:$B$195,2,FALSE),"")</f>
        <v>1/2"</v>
      </c>
      <c r="I338" s="22" t="s">
        <v>904</v>
      </c>
      <c r="J338" s="8" t="str">
        <f>IFERROR(VLOOKUP(I338,'G5'!$A$2:$B$45,2,FALSE),"")</f>
        <v>Slon</v>
      </c>
      <c r="K338" s="23" t="s">
        <v>1025</v>
      </c>
      <c r="L338" s="11" t="str">
        <f>IFERROR(VLOOKUP(K338,'G6'!$A$2:$B$145,2,FALSE),"")</f>
        <v>Wood &amp; Steel</v>
      </c>
      <c r="M338" s="25" t="s">
        <v>905</v>
      </c>
      <c r="N338" s="8" t="str">
        <f>IFERROR(VLOOKUP(M338,SUPPLIERS!$A$2:$B$45,2,FALSE),"")</f>
        <v>PE+</v>
      </c>
      <c r="O338" s="19" t="s">
        <v>42</v>
      </c>
      <c r="P338" s="13" t="str">
        <f>IFERROR(VLOOKUP(O338,UOM_GROUP!$A$2:$B$45,2,FALSE),"")</f>
        <v>Default</v>
      </c>
      <c r="Q338" s="11" t="str">
        <f t="array" ref="Q338">TEXTJOIN(",",TRUE,IF(UOM_MAPPING!A$2:A$16=O338,UOM_MAPPING!B$2:B$100,""))</f>
        <v>000</v>
      </c>
      <c r="R338" s="11" t="str">
        <f>IFERROR(__xludf.DUMMYFUNCTION("ArrayFormula(JOIN("", "", IFERROR(VLOOKUP(BASE(SPLIT(Q338,"",""),10,3),UOM!$A$2:$B$46,2,FALSE),"""")))"),"NUMBER")</f>
        <v>NUMBER</v>
      </c>
      <c r="S338" s="11" t="s">
        <v>1038</v>
      </c>
      <c r="T338" s="11" t="s">
        <v>1039</v>
      </c>
      <c r="U338" s="8" t="str">
        <f t="shared" si="1"/>
        <v>Tool Power Tool Accessories  Grill Bit 1/2" Slon Wood &amp; Steel</v>
      </c>
      <c r="V338" s="8" t="str">
        <f t="shared" si="2"/>
        <v>Tool &gt; Power Tool Accessories  &gt; Grill Bit &gt; 1/2" &gt; Slon &gt; Wood &amp; Steel</v>
      </c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ht="12.75" customHeight="1">
      <c r="A339" s="22" t="s">
        <v>743</v>
      </c>
      <c r="B339" s="17" t="str">
        <f>IFERROR(VLOOKUP(A339,'G1'!$A$2:$B$45,2,FALSE),"")</f>
        <v>Tool</v>
      </c>
      <c r="C339" s="28" t="s">
        <v>916</v>
      </c>
      <c r="D339" s="8" t="str">
        <f>IFERROR(VLOOKUP(C339,'G2'!$A$2:$B$45,2,FALSE),"")</f>
        <v>Power Tool Accessories </v>
      </c>
      <c r="E339" s="23" t="s">
        <v>1023</v>
      </c>
      <c r="F339" s="8" t="str">
        <f>IFERROR(VLOOKUP(E339,'G3'!$A$2:$B$195,2,FALSE),"")</f>
        <v>Grill Bit</v>
      </c>
      <c r="G339" s="23" t="s">
        <v>1040</v>
      </c>
      <c r="H339" s="8" t="str">
        <f>IFERROR(VLOOKUP(G339,'G4'!$A$2:$B$195,2,FALSE),"")</f>
        <v>5/16"</v>
      </c>
      <c r="I339" s="22" t="s">
        <v>904</v>
      </c>
      <c r="J339" s="8" t="str">
        <f>IFERROR(VLOOKUP(I339,'G5'!$A$2:$B$45,2,FALSE),"")</f>
        <v>Slon</v>
      </c>
      <c r="K339" s="23" t="s">
        <v>1025</v>
      </c>
      <c r="L339" s="11" t="str">
        <f>IFERROR(VLOOKUP(K339,'G6'!$A$2:$B$145,2,FALSE),"")</f>
        <v>Wood &amp; Steel</v>
      </c>
      <c r="M339" s="25" t="s">
        <v>905</v>
      </c>
      <c r="N339" s="8" t="str">
        <f>IFERROR(VLOOKUP(M339,SUPPLIERS!$A$2:$B$45,2,FALSE),"")</f>
        <v>PE+</v>
      </c>
      <c r="O339" s="19" t="s">
        <v>42</v>
      </c>
      <c r="P339" s="13" t="str">
        <f>IFERROR(VLOOKUP(O339,UOM_GROUP!$A$2:$B$45,2,FALSE),"")</f>
        <v>Default</v>
      </c>
      <c r="Q339" s="11" t="str">
        <f t="array" ref="Q339">TEXTJOIN(",",TRUE,IF(UOM_MAPPING!A$2:A$16=O339,UOM_MAPPING!B$2:B$100,""))</f>
        <v>000</v>
      </c>
      <c r="R339" s="11" t="str">
        <f>IFERROR(__xludf.DUMMYFUNCTION("ArrayFormula(JOIN("", "", IFERROR(VLOOKUP(BASE(SPLIT(Q339,"",""),10,3),UOM!$A$2:$B$46,2,FALSE),"""")))"),"NUMBER")</f>
        <v>NUMBER</v>
      </c>
      <c r="S339" s="11" t="s">
        <v>1038</v>
      </c>
      <c r="T339" s="11" t="s">
        <v>1039</v>
      </c>
      <c r="U339" s="8" t="str">
        <f t="shared" si="1"/>
        <v>Tool Power Tool Accessories  Grill Bit 5/16" Slon Wood &amp; Steel</v>
      </c>
      <c r="V339" s="8" t="str">
        <f t="shared" si="2"/>
        <v>Tool &gt; Power Tool Accessories  &gt; Grill Bit &gt; 5/16" &gt; Slon &gt; Wood &amp; Steel</v>
      </c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ht="12.75" customHeight="1">
      <c r="A340" s="22" t="s">
        <v>743</v>
      </c>
      <c r="B340" s="17" t="str">
        <f>IFERROR(VLOOKUP(A340,'G1'!$A$2:$B$45,2,FALSE),"")</f>
        <v>Tool</v>
      </c>
      <c r="C340" s="28" t="s">
        <v>916</v>
      </c>
      <c r="D340" s="8" t="str">
        <f>IFERROR(VLOOKUP(C340,'G2'!$A$2:$B$45,2,FALSE),"")</f>
        <v>Power Tool Accessories </v>
      </c>
      <c r="E340" s="23" t="s">
        <v>1023</v>
      </c>
      <c r="F340" s="8" t="str">
        <f>IFERROR(VLOOKUP(E340,'G3'!$A$2:$B$195,2,FALSE),"")</f>
        <v>Grill Bit</v>
      </c>
      <c r="G340" s="23" t="s">
        <v>1041</v>
      </c>
      <c r="H340" s="8" t="str">
        <f>IFERROR(VLOOKUP(G340,'G4'!$A$2:$B$195,2,FALSE),"")</f>
        <v>3/8"</v>
      </c>
      <c r="I340" s="22" t="s">
        <v>904</v>
      </c>
      <c r="J340" s="8" t="str">
        <f>IFERROR(VLOOKUP(I340,'G5'!$A$2:$B$45,2,FALSE),"")</f>
        <v>Slon</v>
      </c>
      <c r="K340" s="23" t="s">
        <v>1025</v>
      </c>
      <c r="L340" s="11" t="str">
        <f>IFERROR(VLOOKUP(K340,'G6'!$A$2:$B$145,2,FALSE),"")</f>
        <v>Wood &amp; Steel</v>
      </c>
      <c r="M340" s="25" t="s">
        <v>905</v>
      </c>
      <c r="N340" s="8" t="str">
        <f>IFERROR(VLOOKUP(M340,SUPPLIERS!$A$2:$B$45,2,FALSE),"")</f>
        <v>PE+</v>
      </c>
      <c r="O340" s="19" t="s">
        <v>42</v>
      </c>
      <c r="P340" s="13" t="str">
        <f>IFERROR(VLOOKUP(O340,UOM_GROUP!$A$2:$B$45,2,FALSE),"")</f>
        <v>Default</v>
      </c>
      <c r="Q340" s="11" t="str">
        <f t="array" ref="Q340">TEXTJOIN(",",TRUE,IF(UOM_MAPPING!A$2:A$16=O340,UOM_MAPPING!B$2:B$100,""))</f>
        <v>000</v>
      </c>
      <c r="R340" s="11" t="str">
        <f>IFERROR(__xludf.DUMMYFUNCTION("ArrayFormula(JOIN("", "", IFERROR(VLOOKUP(BASE(SPLIT(Q340,"",""),10,3),UOM!$A$2:$B$46,2,FALSE),"""")))"),"NUMBER")</f>
        <v>NUMBER</v>
      </c>
      <c r="S340" s="11" t="s">
        <v>1042</v>
      </c>
      <c r="T340" s="11" t="s">
        <v>1043</v>
      </c>
      <c r="U340" s="8" t="str">
        <f t="shared" si="1"/>
        <v>Tool Power Tool Accessories  Grill Bit 3/8" Slon Wood &amp; Steel</v>
      </c>
      <c r="V340" s="8" t="str">
        <f t="shared" si="2"/>
        <v>Tool &gt; Power Tool Accessories  &gt; Grill Bit &gt; 3/8" &gt; Slon &gt; Wood &amp; Steel</v>
      </c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ht="12.75" customHeight="1">
      <c r="A341" s="22" t="s">
        <v>743</v>
      </c>
      <c r="B341" s="17" t="str">
        <f>IFERROR(VLOOKUP(A341,'G1'!$A$2:$B$45,2,FALSE),"")</f>
        <v>Tool</v>
      </c>
      <c r="C341" s="28" t="s">
        <v>916</v>
      </c>
      <c r="D341" s="8" t="str">
        <f>IFERROR(VLOOKUP(C341,'G2'!$A$2:$B$45,2,FALSE),"")</f>
        <v>Power Tool Accessories </v>
      </c>
      <c r="E341" s="23" t="s">
        <v>1023</v>
      </c>
      <c r="F341" s="8" t="str">
        <f>IFERROR(VLOOKUP(E341,'G3'!$A$2:$B$195,2,FALSE),"")</f>
        <v>Grill Bit</v>
      </c>
      <c r="G341" s="23" t="s">
        <v>1024</v>
      </c>
      <c r="H341" s="8" t="str">
        <f>IFERROR(VLOOKUP(G341,'G4'!$A$2:$B$195,2,FALSE),"")</f>
        <v>1/8"</v>
      </c>
      <c r="I341" s="23" t="s">
        <v>26</v>
      </c>
      <c r="J341" s="8" t="str">
        <f>IFERROR(VLOOKUP(I341,'G5'!$A$2:$B$45,2,FALSE),"")</f>
        <v/>
      </c>
      <c r="K341" s="23" t="s">
        <v>1025</v>
      </c>
      <c r="L341" s="11" t="str">
        <f>IFERROR(VLOOKUP(K341,'G6'!$A$2:$B$145,2,FALSE),"")</f>
        <v>Wood &amp; Steel</v>
      </c>
      <c r="M341" s="11" t="s">
        <v>41</v>
      </c>
      <c r="N341" s="8" t="str">
        <f>IFERROR(VLOOKUP(M341,SUPPLIERS!$A$2:$B$45,2,FALSE),"")</f>
        <v>Default</v>
      </c>
      <c r="O341" s="19" t="s">
        <v>42</v>
      </c>
      <c r="P341" s="13" t="str">
        <f>IFERROR(VLOOKUP(O341,UOM_GROUP!$A$2:$B$45,2,FALSE),"")</f>
        <v>Default</v>
      </c>
      <c r="Q341" s="11" t="str">
        <f t="array" ref="Q341">TEXTJOIN(",",TRUE,IF(UOM_MAPPING!A$2:A$16=O341,UOM_MAPPING!B$2:B$100,""))</f>
        <v>000</v>
      </c>
      <c r="R341" s="11" t="str">
        <f>IFERROR(__xludf.DUMMYFUNCTION("ArrayFormula(JOIN("", "", IFERROR(VLOOKUP(BASE(SPLIT(Q341,"",""),10,3),UOM!$A$2:$B$46,2,FALSE),"""")))"),"NUMBER")</f>
        <v>NUMBER</v>
      </c>
      <c r="S341" s="11" t="s">
        <v>1044</v>
      </c>
      <c r="T341" s="11" t="s">
        <v>1045</v>
      </c>
      <c r="U341" s="8" t="str">
        <f t="shared" si="1"/>
        <v>Tool Power Tool Accessories  Grill Bit 1/8"  Wood &amp; Steel</v>
      </c>
      <c r="V341" s="8" t="str">
        <f t="shared" si="2"/>
        <v>Tool &gt; Power Tool Accessories  &gt; Grill Bit &gt; 1/8" &gt; [ N/A ] &gt; Wood &amp; Steel</v>
      </c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ht="12.75" customHeight="1">
      <c r="A342" s="22" t="s">
        <v>743</v>
      </c>
      <c r="B342" s="17" t="str">
        <f>IFERROR(VLOOKUP(A342,'G1'!$A$2:$B$45,2,FALSE),"")</f>
        <v>Tool</v>
      </c>
      <c r="C342" s="28" t="s">
        <v>916</v>
      </c>
      <c r="D342" s="8" t="str">
        <f>IFERROR(VLOOKUP(C342,'G2'!$A$2:$B$45,2,FALSE),"")</f>
        <v>Power Tool Accessories </v>
      </c>
      <c r="E342" s="23" t="s">
        <v>1023</v>
      </c>
      <c r="F342" s="8" t="str">
        <f>IFERROR(VLOOKUP(E342,'G3'!$A$2:$B$195,2,FALSE),"")</f>
        <v>Grill Bit</v>
      </c>
      <c r="G342" s="23" t="s">
        <v>1028</v>
      </c>
      <c r="H342" s="8" t="str">
        <f>IFERROR(VLOOKUP(G342,'G4'!$A$2:$B$195,2,FALSE),"")</f>
        <v>5/32"</v>
      </c>
      <c r="I342" s="23" t="s">
        <v>26</v>
      </c>
      <c r="J342" s="8" t="str">
        <f>IFERROR(VLOOKUP(I342,'G5'!$A$2:$B$45,2,FALSE),"")</f>
        <v/>
      </c>
      <c r="K342" s="23" t="s">
        <v>1025</v>
      </c>
      <c r="L342" s="11" t="str">
        <f>IFERROR(VLOOKUP(K342,'G6'!$A$2:$B$145,2,FALSE),"")</f>
        <v>Wood &amp; Steel</v>
      </c>
      <c r="M342" s="11" t="s">
        <v>41</v>
      </c>
      <c r="N342" s="8" t="str">
        <f>IFERROR(VLOOKUP(M342,SUPPLIERS!$A$2:$B$45,2,FALSE),"")</f>
        <v>Default</v>
      </c>
      <c r="O342" s="19" t="s">
        <v>42</v>
      </c>
      <c r="P342" s="13" t="str">
        <f>IFERROR(VLOOKUP(O342,UOM_GROUP!$A$2:$B$45,2,FALSE),"")</f>
        <v>Default</v>
      </c>
      <c r="Q342" s="11" t="str">
        <f t="array" ref="Q342">TEXTJOIN(",",TRUE,IF(UOM_MAPPING!A$2:A$16=O342,UOM_MAPPING!B$2:B$100,""))</f>
        <v>000</v>
      </c>
      <c r="R342" s="11" t="str">
        <f>IFERROR(__xludf.DUMMYFUNCTION("ArrayFormula(JOIN("", "", IFERROR(VLOOKUP(BASE(SPLIT(Q342,"",""),10,3),UOM!$A$2:$B$46,2,FALSE),"""")))"),"NUMBER")</f>
        <v>NUMBER</v>
      </c>
      <c r="S342" s="11" t="s">
        <v>1046</v>
      </c>
      <c r="T342" s="11" t="s">
        <v>1047</v>
      </c>
      <c r="U342" s="8" t="str">
        <f t="shared" si="1"/>
        <v>Tool Power Tool Accessories  Grill Bit 5/32"  Wood &amp; Steel</v>
      </c>
      <c r="V342" s="8" t="str">
        <f t="shared" si="2"/>
        <v>Tool &gt; Power Tool Accessories  &gt; Grill Bit &gt; 5/32" &gt; [ N/A ] &gt; Wood &amp; Steel</v>
      </c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ht="12.75" customHeight="1">
      <c r="A343" s="22" t="s">
        <v>743</v>
      </c>
      <c r="B343" s="17" t="str">
        <f>IFERROR(VLOOKUP(A343,'G1'!$A$2:$B$45,2,FALSE),"")</f>
        <v>Tool</v>
      </c>
      <c r="C343" s="28" t="s">
        <v>916</v>
      </c>
      <c r="D343" s="8" t="str">
        <f>IFERROR(VLOOKUP(C343,'G2'!$A$2:$B$45,2,FALSE),"")</f>
        <v>Power Tool Accessories </v>
      </c>
      <c r="E343" s="23" t="s">
        <v>1023</v>
      </c>
      <c r="F343" s="8" t="str">
        <f>IFERROR(VLOOKUP(E343,'G3'!$A$2:$B$195,2,FALSE),"")</f>
        <v>Grill Bit</v>
      </c>
      <c r="G343" s="23" t="s">
        <v>1031</v>
      </c>
      <c r="H343" s="8" t="str">
        <f>IFERROR(VLOOKUP(G343,'G4'!$A$2:$B$195,2,FALSE),"")</f>
        <v>3/16"</v>
      </c>
      <c r="I343" s="23" t="s">
        <v>26</v>
      </c>
      <c r="J343" s="8" t="str">
        <f>IFERROR(VLOOKUP(I343,'G5'!$A$2:$B$45,2,FALSE),"")</f>
        <v/>
      </c>
      <c r="K343" s="23" t="s">
        <v>1025</v>
      </c>
      <c r="L343" s="11" t="str">
        <f>IFERROR(VLOOKUP(K343,'G6'!$A$2:$B$145,2,FALSE),"")</f>
        <v>Wood &amp; Steel</v>
      </c>
      <c r="M343" s="11" t="s">
        <v>41</v>
      </c>
      <c r="N343" s="8" t="str">
        <f>IFERROR(VLOOKUP(M343,SUPPLIERS!$A$2:$B$45,2,FALSE),"")</f>
        <v>Default</v>
      </c>
      <c r="O343" s="19" t="s">
        <v>42</v>
      </c>
      <c r="P343" s="13" t="str">
        <f>IFERROR(VLOOKUP(O343,UOM_GROUP!$A$2:$B$45,2,FALSE),"")</f>
        <v>Default</v>
      </c>
      <c r="Q343" s="11" t="str">
        <f t="array" ref="Q343">TEXTJOIN(",",TRUE,IF(UOM_MAPPING!A$2:A$16=O343,UOM_MAPPING!B$2:B$100,""))</f>
        <v>000</v>
      </c>
      <c r="R343" s="11" t="str">
        <f>IFERROR(__xludf.DUMMYFUNCTION("ArrayFormula(JOIN("", "", IFERROR(VLOOKUP(BASE(SPLIT(Q343,"",""),10,3),UOM!$A$2:$B$46,2,FALSE),"""")))"),"NUMBER")</f>
        <v>NUMBER</v>
      </c>
      <c r="S343" s="11" t="s">
        <v>1048</v>
      </c>
      <c r="T343" s="11" t="s">
        <v>1049</v>
      </c>
      <c r="U343" s="8" t="str">
        <f t="shared" si="1"/>
        <v>Tool Power Tool Accessories  Grill Bit 3/16"  Wood &amp; Steel</v>
      </c>
      <c r="V343" s="8" t="str">
        <f t="shared" si="2"/>
        <v>Tool &gt; Power Tool Accessories  &gt; Grill Bit &gt; 3/16" &gt; [ N/A ] &gt; Wood &amp; Steel</v>
      </c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ht="12.75" customHeight="1">
      <c r="A344" s="22" t="s">
        <v>743</v>
      </c>
      <c r="B344" s="17" t="str">
        <f>IFERROR(VLOOKUP(A344,'G1'!$A$2:$B$45,2,FALSE),"")</f>
        <v>Tool</v>
      </c>
      <c r="C344" s="28" t="s">
        <v>916</v>
      </c>
      <c r="D344" s="8" t="str">
        <f>IFERROR(VLOOKUP(C344,'G2'!$A$2:$B$45,2,FALSE),"")</f>
        <v>Power Tool Accessories </v>
      </c>
      <c r="E344" s="23" t="s">
        <v>1023</v>
      </c>
      <c r="F344" s="8" t="str">
        <f>IFERROR(VLOOKUP(E344,'G3'!$A$2:$B$195,2,FALSE),"")</f>
        <v>Grill Bit</v>
      </c>
      <c r="G344" s="23" t="s">
        <v>1034</v>
      </c>
      <c r="H344" s="8" t="str">
        <f>IFERROR(VLOOKUP(G344,'G4'!$A$2:$B$195,2,FALSE),"")</f>
        <v>1/4"</v>
      </c>
      <c r="I344" s="23" t="s">
        <v>26</v>
      </c>
      <c r="J344" s="8" t="str">
        <f>IFERROR(VLOOKUP(I344,'G5'!$A$2:$B$45,2,FALSE),"")</f>
        <v/>
      </c>
      <c r="K344" s="23" t="s">
        <v>1025</v>
      </c>
      <c r="L344" s="11" t="str">
        <f>IFERROR(VLOOKUP(K344,'G6'!$A$2:$B$145,2,FALSE),"")</f>
        <v>Wood &amp; Steel</v>
      </c>
      <c r="M344" s="11" t="s">
        <v>41</v>
      </c>
      <c r="N344" s="8" t="str">
        <f>IFERROR(VLOOKUP(M344,SUPPLIERS!$A$2:$B$45,2,FALSE),"")</f>
        <v>Default</v>
      </c>
      <c r="O344" s="19" t="s">
        <v>42</v>
      </c>
      <c r="P344" s="13" t="str">
        <f>IFERROR(VLOOKUP(O344,UOM_GROUP!$A$2:$B$45,2,FALSE),"")</f>
        <v>Default</v>
      </c>
      <c r="Q344" s="11" t="str">
        <f t="array" ref="Q344">TEXTJOIN(",",TRUE,IF(UOM_MAPPING!A$2:A$16=O344,UOM_MAPPING!B$2:B$100,""))</f>
        <v>000</v>
      </c>
      <c r="R344" s="11" t="str">
        <f>IFERROR(__xludf.DUMMYFUNCTION("ArrayFormula(JOIN("", "", IFERROR(VLOOKUP(BASE(SPLIT(Q344,"",""),10,3),UOM!$A$2:$B$46,2,FALSE),"""")))"),"NUMBER")</f>
        <v>NUMBER</v>
      </c>
      <c r="S344" s="11" t="s">
        <v>1050</v>
      </c>
      <c r="T344" s="11" t="s">
        <v>1051</v>
      </c>
      <c r="U344" s="8" t="str">
        <f t="shared" si="1"/>
        <v>Tool Power Tool Accessories  Grill Bit 1/4"  Wood &amp; Steel</v>
      </c>
      <c r="V344" s="8" t="str">
        <f t="shared" si="2"/>
        <v>Tool &gt; Power Tool Accessories  &gt; Grill Bit &gt; 1/4" &gt; [ N/A ] &gt; Wood &amp; Steel</v>
      </c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ht="12.75" customHeight="1">
      <c r="A345" s="22" t="s">
        <v>743</v>
      </c>
      <c r="B345" s="17" t="str">
        <f>IFERROR(VLOOKUP(A345,'G1'!$A$2:$B$45,2,FALSE),"")</f>
        <v>Tool</v>
      </c>
      <c r="C345" s="28" t="s">
        <v>916</v>
      </c>
      <c r="D345" s="8" t="str">
        <f>IFERROR(VLOOKUP(C345,'G2'!$A$2:$B$45,2,FALSE),"")</f>
        <v>Power Tool Accessories </v>
      </c>
      <c r="E345" s="23" t="s">
        <v>1023</v>
      </c>
      <c r="F345" s="8" t="str">
        <f>IFERROR(VLOOKUP(E345,'G3'!$A$2:$B$195,2,FALSE),"")</f>
        <v>Grill Bit</v>
      </c>
      <c r="G345" s="23" t="s">
        <v>1037</v>
      </c>
      <c r="H345" s="8" t="str">
        <f>IFERROR(VLOOKUP(G345,'G4'!$A$2:$B$195,2,FALSE),"")</f>
        <v>1/2"</v>
      </c>
      <c r="I345" s="23" t="s">
        <v>26</v>
      </c>
      <c r="J345" s="8" t="str">
        <f>IFERROR(VLOOKUP(I345,'G5'!$A$2:$B$45,2,FALSE),"")</f>
        <v/>
      </c>
      <c r="K345" s="23" t="s">
        <v>1025</v>
      </c>
      <c r="L345" s="11" t="str">
        <f>IFERROR(VLOOKUP(K345,'G6'!$A$2:$B$145,2,FALSE),"")</f>
        <v>Wood &amp; Steel</v>
      </c>
      <c r="M345" s="11" t="s">
        <v>41</v>
      </c>
      <c r="N345" s="8" t="str">
        <f>IFERROR(VLOOKUP(M345,SUPPLIERS!$A$2:$B$45,2,FALSE),"")</f>
        <v>Default</v>
      </c>
      <c r="O345" s="19" t="s">
        <v>42</v>
      </c>
      <c r="P345" s="13" t="str">
        <f>IFERROR(VLOOKUP(O345,UOM_GROUP!$A$2:$B$45,2,FALSE),"")</f>
        <v>Default</v>
      </c>
      <c r="Q345" s="11" t="str">
        <f t="array" ref="Q345">TEXTJOIN(",",TRUE,IF(UOM_MAPPING!A$2:A$16=O345,UOM_MAPPING!B$2:B$100,""))</f>
        <v>000</v>
      </c>
      <c r="R345" s="11" t="str">
        <f>IFERROR(__xludf.DUMMYFUNCTION("ArrayFormula(JOIN("", "", IFERROR(VLOOKUP(BASE(SPLIT(Q345,"",""),10,3),UOM!$A$2:$B$46,2,FALSE),"""")))"),"NUMBER")</f>
        <v>NUMBER</v>
      </c>
      <c r="S345" s="11" t="s">
        <v>1052</v>
      </c>
      <c r="T345" s="11" t="s">
        <v>1039</v>
      </c>
      <c r="U345" s="8" t="str">
        <f t="shared" si="1"/>
        <v>Tool Power Tool Accessories  Grill Bit 1/2"  Wood &amp; Steel</v>
      </c>
      <c r="V345" s="8" t="str">
        <f t="shared" si="2"/>
        <v>Tool &gt; Power Tool Accessories  &gt; Grill Bit &gt; 1/2" &gt; [ N/A ] &gt; Wood &amp; Steel</v>
      </c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ht="12.75" customHeight="1">
      <c r="A346" s="22" t="s">
        <v>743</v>
      </c>
      <c r="B346" s="17" t="str">
        <f>IFERROR(VLOOKUP(A346,'G1'!$A$2:$B$45,2,FALSE),"")</f>
        <v>Tool</v>
      </c>
      <c r="C346" s="28" t="s">
        <v>916</v>
      </c>
      <c r="D346" s="8" t="str">
        <f>IFERROR(VLOOKUP(C346,'G2'!$A$2:$B$45,2,FALSE),"")</f>
        <v>Power Tool Accessories </v>
      </c>
      <c r="E346" s="23" t="s">
        <v>1023</v>
      </c>
      <c r="F346" s="8" t="str">
        <f>IFERROR(VLOOKUP(E346,'G3'!$A$2:$B$195,2,FALSE),"")</f>
        <v>Grill Bit</v>
      </c>
      <c r="G346" s="23" t="s">
        <v>1040</v>
      </c>
      <c r="H346" s="8" t="str">
        <f>IFERROR(VLOOKUP(G346,'G4'!$A$2:$B$195,2,FALSE),"")</f>
        <v>5/16"</v>
      </c>
      <c r="I346" s="23" t="s">
        <v>26</v>
      </c>
      <c r="J346" s="8" t="str">
        <f>IFERROR(VLOOKUP(I346,'G5'!$A$2:$B$45,2,FALSE),"")</f>
        <v/>
      </c>
      <c r="K346" s="23" t="s">
        <v>1025</v>
      </c>
      <c r="L346" s="11" t="str">
        <f>IFERROR(VLOOKUP(K346,'G6'!$A$2:$B$145,2,FALSE),"")</f>
        <v>Wood &amp; Steel</v>
      </c>
      <c r="M346" s="11" t="s">
        <v>41</v>
      </c>
      <c r="N346" s="8" t="str">
        <f>IFERROR(VLOOKUP(M346,SUPPLIERS!$A$2:$B$45,2,FALSE),"")</f>
        <v>Default</v>
      </c>
      <c r="O346" s="19" t="s">
        <v>42</v>
      </c>
      <c r="P346" s="13" t="str">
        <f>IFERROR(VLOOKUP(O346,UOM_GROUP!$A$2:$B$45,2,FALSE),"")</f>
        <v>Default</v>
      </c>
      <c r="Q346" s="11" t="str">
        <f t="array" ref="Q346">TEXTJOIN(",",TRUE,IF(UOM_MAPPING!A$2:A$16=O346,UOM_MAPPING!B$2:B$100,""))</f>
        <v>000</v>
      </c>
      <c r="R346" s="11" t="str">
        <f>IFERROR(__xludf.DUMMYFUNCTION("ArrayFormula(JOIN("", "", IFERROR(VLOOKUP(BASE(SPLIT(Q346,"",""),10,3),UOM!$A$2:$B$46,2,FALSE),"""")))"),"NUMBER")</f>
        <v>NUMBER</v>
      </c>
      <c r="S346" s="11" t="s">
        <v>1053</v>
      </c>
      <c r="T346" s="11" t="s">
        <v>1054</v>
      </c>
      <c r="U346" s="8" t="str">
        <f t="shared" si="1"/>
        <v>Tool Power Tool Accessories  Grill Bit 5/16"  Wood &amp; Steel</v>
      </c>
      <c r="V346" s="8" t="str">
        <f t="shared" si="2"/>
        <v>Tool &gt; Power Tool Accessories  &gt; Grill Bit &gt; 5/16" &gt; [ N/A ] &gt; Wood &amp; Steel</v>
      </c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ht="12.75" customHeight="1">
      <c r="A347" s="22" t="s">
        <v>743</v>
      </c>
      <c r="B347" s="17" t="str">
        <f>IFERROR(VLOOKUP(A347,'G1'!$A$2:$B$45,2,FALSE),"")</f>
        <v>Tool</v>
      </c>
      <c r="C347" s="28" t="s">
        <v>916</v>
      </c>
      <c r="D347" s="8" t="str">
        <f>IFERROR(VLOOKUP(C347,'G2'!$A$2:$B$45,2,FALSE),"")</f>
        <v>Power Tool Accessories </v>
      </c>
      <c r="E347" s="23" t="s">
        <v>1023</v>
      </c>
      <c r="F347" s="8" t="str">
        <f>IFERROR(VLOOKUP(E347,'G3'!$A$2:$B$195,2,FALSE),"")</f>
        <v>Grill Bit</v>
      </c>
      <c r="G347" s="23" t="s">
        <v>1041</v>
      </c>
      <c r="H347" s="8" t="str">
        <f>IFERROR(VLOOKUP(G347,'G4'!$A$2:$B$195,2,FALSE),"")</f>
        <v>3/8"</v>
      </c>
      <c r="I347" s="23" t="s">
        <v>26</v>
      </c>
      <c r="J347" s="8" t="str">
        <f>IFERROR(VLOOKUP(I347,'G5'!$A$2:$B$45,2,FALSE),"")</f>
        <v/>
      </c>
      <c r="K347" s="23" t="s">
        <v>1025</v>
      </c>
      <c r="L347" s="11" t="str">
        <f>IFERROR(VLOOKUP(K347,'G6'!$A$2:$B$145,2,FALSE),"")</f>
        <v>Wood &amp; Steel</v>
      </c>
      <c r="M347" s="11" t="s">
        <v>41</v>
      </c>
      <c r="N347" s="8" t="str">
        <f>IFERROR(VLOOKUP(M347,SUPPLIERS!$A$2:$B$45,2,FALSE),"")</f>
        <v>Default</v>
      </c>
      <c r="O347" s="19" t="s">
        <v>42</v>
      </c>
      <c r="P347" s="13" t="str">
        <f>IFERROR(VLOOKUP(O347,UOM_GROUP!$A$2:$B$45,2,FALSE),"")</f>
        <v>Default</v>
      </c>
      <c r="Q347" s="11" t="str">
        <f t="array" ref="Q347">TEXTJOIN(",",TRUE,IF(UOM_MAPPING!A$2:A$16=O347,UOM_MAPPING!B$2:B$100,""))</f>
        <v>000</v>
      </c>
      <c r="R347" s="11" t="str">
        <f>IFERROR(__xludf.DUMMYFUNCTION("ArrayFormula(JOIN("", "", IFERROR(VLOOKUP(BASE(SPLIT(Q347,"",""),10,3),UOM!$A$2:$B$46,2,FALSE),"""")))"),"NUMBER")</f>
        <v>NUMBER</v>
      </c>
      <c r="S347" s="11" t="s">
        <v>1055</v>
      </c>
      <c r="T347" s="11" t="s">
        <v>1056</v>
      </c>
      <c r="U347" s="8" t="str">
        <f t="shared" si="1"/>
        <v>Tool Power Tool Accessories  Grill Bit 3/8"  Wood &amp; Steel</v>
      </c>
      <c r="V347" s="8" t="str">
        <f t="shared" si="2"/>
        <v>Tool &gt; Power Tool Accessories  &gt; Grill Bit &gt; 3/8" &gt; [ N/A ] &gt; Wood &amp; Steel</v>
      </c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ht="12.75" customHeight="1">
      <c r="A348" s="22" t="s">
        <v>1057</v>
      </c>
      <c r="B348" s="17" t="str">
        <f>IFERROR(VLOOKUP(A348,'G1'!$A$2:$B$45,2,FALSE),"")</f>
        <v>Bathroom Appliance</v>
      </c>
      <c r="C348" s="28" t="s">
        <v>1058</v>
      </c>
      <c r="D348" s="8" t="str">
        <f>IFERROR(VLOOKUP(C348,'G2'!$A$2:$B$45,2,FALSE),"")</f>
        <v>Tap</v>
      </c>
      <c r="E348" s="23" t="s">
        <v>1059</v>
      </c>
      <c r="F348" s="8" t="str">
        <f>IFERROR(VLOOKUP(E348,'G3'!$A$2:$B$195,2,FALSE),"")</f>
        <v>Bib</v>
      </c>
      <c r="G348" s="23" t="s">
        <v>1060</v>
      </c>
      <c r="H348" s="8" t="str">
        <f>IFERROR(VLOOKUP(G348,'G4'!$A$2:$B$195,2,FALSE),"")</f>
        <v>White</v>
      </c>
      <c r="I348" s="22" t="s">
        <v>1061</v>
      </c>
      <c r="J348" s="8" t="str">
        <f>IFERROR(VLOOKUP(I348,'G5'!$A$2:$B$45,2,FALSE),"")</f>
        <v>Water Tec</v>
      </c>
      <c r="K348" s="23" t="s">
        <v>1062</v>
      </c>
      <c r="L348" s="11" t="str">
        <f>IFERROR(VLOOKUP(K348,'G6'!$A$2:$B$145,2,FALSE),"")</f>
        <v>WT6872</v>
      </c>
      <c r="M348" s="25" t="s">
        <v>1063</v>
      </c>
      <c r="N348" s="8" t="str">
        <f>IFERROR(VLOOKUP(M348,SUPPLIERS!$A$2:$B$45,2,FALSE),"")</f>
        <v>Water Tec</v>
      </c>
      <c r="O348" s="19" t="s">
        <v>42</v>
      </c>
      <c r="P348" s="13" t="str">
        <f>IFERROR(VLOOKUP(O348,UOM_GROUP!$A$2:$B$45,2,FALSE),"")</f>
        <v>Default</v>
      </c>
      <c r="Q348" s="11" t="str">
        <f t="array" ref="Q348">TEXTJOIN(",",TRUE,IF(UOM_MAPPING!A$2:A$16=O348,UOM_MAPPING!B$2:B$100,""))</f>
        <v>000</v>
      </c>
      <c r="R348" s="11" t="str">
        <f>IFERROR(__xludf.DUMMYFUNCTION("ArrayFormula(JOIN("", "", IFERROR(VLOOKUP(BASE(SPLIT(Q348,"",""),10,3),UOM!$A$2:$B$46,2,FALSE),"""")))"),"NUMBER")</f>
        <v>NUMBER</v>
      </c>
      <c r="S348" s="11" t="s">
        <v>1064</v>
      </c>
      <c r="T348" s="11" t="s">
        <v>1065</v>
      </c>
      <c r="U348" s="8" t="str">
        <f t="shared" si="1"/>
        <v>Bathroom Appliance Tap Bib White Water Tec WT6872</v>
      </c>
      <c r="V348" s="8" t="str">
        <f t="shared" si="2"/>
        <v>Bathroom Appliance &gt; Tap &gt; Bib &gt; White &gt; Water Tec &gt; WT6872</v>
      </c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ht="12.75" customHeight="1">
      <c r="A349" s="22" t="s">
        <v>1057</v>
      </c>
      <c r="B349" s="17" t="str">
        <f>IFERROR(VLOOKUP(A349,'G1'!$A$2:$B$45,2,FALSE),"")</f>
        <v>Bathroom Appliance</v>
      </c>
      <c r="C349" s="28" t="s">
        <v>1058</v>
      </c>
      <c r="D349" s="8" t="str">
        <f>IFERROR(VLOOKUP(C349,'G2'!$A$2:$B$45,2,FALSE),"")</f>
        <v>Tap</v>
      </c>
      <c r="E349" s="23" t="s">
        <v>1059</v>
      </c>
      <c r="F349" s="8" t="str">
        <f>IFERROR(VLOOKUP(E349,'G3'!$A$2:$B$195,2,FALSE),"")</f>
        <v>Bib</v>
      </c>
      <c r="G349" s="23" t="s">
        <v>1066</v>
      </c>
      <c r="H349" s="8" t="str">
        <f>IFERROR(VLOOKUP(G349,'G4'!$A$2:$B$195,2,FALSE),"")</f>
        <v>Nical</v>
      </c>
      <c r="I349" s="22" t="s">
        <v>1061</v>
      </c>
      <c r="J349" s="8" t="str">
        <f>IFERROR(VLOOKUP(I349,'G5'!$A$2:$B$45,2,FALSE),"")</f>
        <v>Water Tec</v>
      </c>
      <c r="K349" s="23" t="s">
        <v>1067</v>
      </c>
      <c r="L349" s="11" t="str">
        <f>IFERROR(VLOOKUP(K349,'G6'!$A$2:$B$145,2,FALSE),"")</f>
        <v>WT00022</v>
      </c>
      <c r="M349" s="25" t="s">
        <v>1063</v>
      </c>
      <c r="N349" s="8" t="str">
        <f>IFERROR(VLOOKUP(M349,SUPPLIERS!$A$2:$B$45,2,FALSE),"")</f>
        <v>Water Tec</v>
      </c>
      <c r="O349" s="19" t="s">
        <v>42</v>
      </c>
      <c r="P349" s="13" t="str">
        <f>IFERROR(VLOOKUP(O349,UOM_GROUP!$A$2:$B$45,2,FALSE),"")</f>
        <v>Default</v>
      </c>
      <c r="Q349" s="11" t="str">
        <f t="array" ref="Q349">TEXTJOIN(",",TRUE,IF(UOM_MAPPING!A$2:A$16=O349,UOM_MAPPING!B$2:B$100,""))</f>
        <v>000</v>
      </c>
      <c r="R349" s="11" t="str">
        <f>IFERROR(__xludf.DUMMYFUNCTION("ArrayFormula(JOIN("", "", IFERROR(VLOOKUP(BASE(SPLIT(Q349,"",""),10,3),UOM!$A$2:$B$46,2,FALSE),"""")))"),"NUMBER")</f>
        <v>NUMBER</v>
      </c>
      <c r="S349" s="11" t="s">
        <v>1068</v>
      </c>
      <c r="T349" s="11" t="s">
        <v>1069</v>
      </c>
      <c r="U349" s="8" t="str">
        <f t="shared" si="1"/>
        <v>Bathroom Appliance Tap Bib Nical Water Tec WT00022</v>
      </c>
      <c r="V349" s="8" t="str">
        <f t="shared" si="2"/>
        <v>Bathroom Appliance &gt; Tap &gt; Bib &gt; Nical &gt; Water Tec &gt; WT00022</v>
      </c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ht="12.75" customHeight="1">
      <c r="A350" s="22" t="s">
        <v>1057</v>
      </c>
      <c r="B350" s="17" t="str">
        <f>IFERROR(VLOOKUP(A350,'G1'!$A$2:$B$45,2,FALSE),"")</f>
        <v>Bathroom Appliance</v>
      </c>
      <c r="C350" s="28" t="s">
        <v>1058</v>
      </c>
      <c r="D350" s="8" t="str">
        <f>IFERROR(VLOOKUP(C350,'G2'!$A$2:$B$45,2,FALSE),"")</f>
        <v>Tap</v>
      </c>
      <c r="E350" s="23" t="s">
        <v>1059</v>
      </c>
      <c r="F350" s="8" t="str">
        <f>IFERROR(VLOOKUP(E350,'G3'!$A$2:$B$195,2,FALSE),"")</f>
        <v>Bib</v>
      </c>
      <c r="G350" s="23" t="s">
        <v>1060</v>
      </c>
      <c r="H350" s="8" t="str">
        <f>IFERROR(VLOOKUP(G350,'G4'!$A$2:$B$195,2,FALSE),"")</f>
        <v>White</v>
      </c>
      <c r="I350" s="22" t="s">
        <v>1070</v>
      </c>
      <c r="J350" s="8" t="str">
        <f>IFERROR(VLOOKUP(I350,'G5'!$A$2:$B$45,2,FALSE),"")</f>
        <v>Galaxy</v>
      </c>
      <c r="K350" s="23" t="s">
        <v>27</v>
      </c>
      <c r="L350" s="11" t="str">
        <f>IFERROR(VLOOKUP(K350,'G6'!$A$2:$B$145,2,FALSE),"")</f>
        <v/>
      </c>
      <c r="M350" s="25" t="s">
        <v>242</v>
      </c>
      <c r="N350" s="8" t="str">
        <f>IFERROR(VLOOKUP(M350,SUPPLIERS!$A$2:$B$45,2,FALSE),"")</f>
        <v>JJ Lanka</v>
      </c>
      <c r="O350" s="19" t="s">
        <v>42</v>
      </c>
      <c r="P350" s="13" t="str">
        <f>IFERROR(VLOOKUP(O350,UOM_GROUP!$A$2:$B$45,2,FALSE),"")</f>
        <v>Default</v>
      </c>
      <c r="Q350" s="11" t="str">
        <f t="array" ref="Q350">TEXTJOIN(",",TRUE,IF(UOM_MAPPING!A$2:A$16=O350,UOM_MAPPING!B$2:B$100,""))</f>
        <v>000</v>
      </c>
      <c r="R350" s="11" t="str">
        <f>IFERROR(__xludf.DUMMYFUNCTION("ArrayFormula(JOIN("", "", IFERROR(VLOOKUP(BASE(SPLIT(Q350,"",""),10,3),UOM!$A$2:$B$46,2,FALSE),"""")))"),"NUMBER")</f>
        <v>NUMBER</v>
      </c>
      <c r="S350" s="11" t="s">
        <v>1071</v>
      </c>
      <c r="T350" s="11" t="s">
        <v>1072</v>
      </c>
      <c r="U350" s="8" t="str">
        <f t="shared" si="1"/>
        <v>Bathroom Appliance Tap Bib White Galaxy </v>
      </c>
      <c r="V350" s="8" t="str">
        <f t="shared" si="2"/>
        <v>Bathroom Appliance &gt; Tap &gt; Bib &gt; White &gt; Galaxy &gt; [ N/A ]</v>
      </c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ht="12.75" customHeight="1">
      <c r="A351" s="22" t="s">
        <v>1057</v>
      </c>
      <c r="B351" s="17" t="str">
        <f>IFERROR(VLOOKUP(A351,'G1'!$A$2:$B$45,2,FALSE),"")</f>
        <v>Bathroom Appliance</v>
      </c>
      <c r="C351" s="28" t="s">
        <v>1058</v>
      </c>
      <c r="D351" s="8" t="str">
        <f>IFERROR(VLOOKUP(C351,'G2'!$A$2:$B$45,2,FALSE),"")</f>
        <v>Tap</v>
      </c>
      <c r="E351" s="23" t="s">
        <v>1059</v>
      </c>
      <c r="F351" s="8" t="str">
        <f>IFERROR(VLOOKUP(E351,'G3'!$A$2:$B$195,2,FALSE),"")</f>
        <v>Bib</v>
      </c>
      <c r="G351" s="23" t="s">
        <v>1060</v>
      </c>
      <c r="H351" s="8" t="str">
        <f>IFERROR(VLOOKUP(G351,'G4'!$A$2:$B$195,2,FALSE),"")</f>
        <v>White</v>
      </c>
      <c r="I351" s="22" t="s">
        <v>1073</v>
      </c>
      <c r="J351" s="8" t="str">
        <f>IFERROR(VLOOKUP(I351,'G5'!$A$2:$B$45,2,FALSE),"")</f>
        <v>Sasi</v>
      </c>
      <c r="K351" s="23" t="s">
        <v>27</v>
      </c>
      <c r="L351" s="11" t="str">
        <f>IFERROR(VLOOKUP(K351,'G6'!$A$2:$B$145,2,FALSE),"")</f>
        <v/>
      </c>
      <c r="M351" s="25" t="s">
        <v>242</v>
      </c>
      <c r="N351" s="8" t="str">
        <f>IFERROR(VLOOKUP(M351,SUPPLIERS!$A$2:$B$45,2,FALSE),"")</f>
        <v>JJ Lanka</v>
      </c>
      <c r="O351" s="19" t="s">
        <v>42</v>
      </c>
      <c r="P351" s="13" t="str">
        <f>IFERROR(VLOOKUP(O351,UOM_GROUP!$A$2:$B$45,2,FALSE),"")</f>
        <v>Default</v>
      </c>
      <c r="Q351" s="11" t="str">
        <f t="array" ref="Q351">TEXTJOIN(",",TRUE,IF(UOM_MAPPING!A$2:A$16=O351,UOM_MAPPING!B$2:B$100,""))</f>
        <v>000</v>
      </c>
      <c r="R351" s="11" t="str">
        <f>IFERROR(__xludf.DUMMYFUNCTION("ArrayFormula(JOIN("", "", IFERROR(VLOOKUP(BASE(SPLIT(Q351,"",""),10,3),UOM!$A$2:$B$46,2,FALSE),"""")))"),"NUMBER")</f>
        <v>NUMBER</v>
      </c>
      <c r="S351" s="11" t="s">
        <v>1074</v>
      </c>
      <c r="T351" s="11" t="s">
        <v>1075</v>
      </c>
      <c r="U351" s="8" t="str">
        <f t="shared" si="1"/>
        <v>Bathroom Appliance Tap Bib White Sasi </v>
      </c>
      <c r="V351" s="8" t="str">
        <f t="shared" si="2"/>
        <v>Bathroom Appliance &gt; Tap &gt; Bib &gt; White &gt; Sasi &gt; [ N/A ]</v>
      </c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ht="12.75" customHeight="1">
      <c r="A352" s="22" t="s">
        <v>1057</v>
      </c>
      <c r="B352" s="17" t="str">
        <f>IFERROR(VLOOKUP(A352,'G1'!$A$2:$B$45,2,FALSE),"")</f>
        <v>Bathroom Appliance</v>
      </c>
      <c r="C352" s="28" t="s">
        <v>1058</v>
      </c>
      <c r="D352" s="8" t="str">
        <f>IFERROR(VLOOKUP(C352,'G2'!$A$2:$B$45,2,FALSE),"")</f>
        <v>Tap</v>
      </c>
      <c r="E352" s="23" t="s">
        <v>1076</v>
      </c>
      <c r="F352" s="8" t="str">
        <f>IFERROR(VLOOKUP(E352,'G3'!$A$2:$B$195,2,FALSE),"")</f>
        <v>Hose Bib</v>
      </c>
      <c r="G352" s="23" t="s">
        <v>1060</v>
      </c>
      <c r="H352" s="8" t="str">
        <f>IFERROR(VLOOKUP(G352,'G4'!$A$2:$B$195,2,FALSE),"")</f>
        <v>White</v>
      </c>
      <c r="I352" s="22" t="s">
        <v>1061</v>
      </c>
      <c r="J352" s="8" t="str">
        <f>IFERROR(VLOOKUP(I352,'G5'!$A$2:$B$45,2,FALSE),"")</f>
        <v>Water Tec</v>
      </c>
      <c r="K352" s="23" t="s">
        <v>1077</v>
      </c>
      <c r="L352" s="11" t="str">
        <f>IFERROR(VLOOKUP(K352,'G6'!$A$2:$B$145,2,FALSE),"")</f>
        <v>WT6886</v>
      </c>
      <c r="M352" s="25" t="s">
        <v>1063</v>
      </c>
      <c r="N352" s="8" t="str">
        <f>IFERROR(VLOOKUP(M352,SUPPLIERS!$A$2:$B$45,2,FALSE),"")</f>
        <v>Water Tec</v>
      </c>
      <c r="O352" s="19" t="s">
        <v>42</v>
      </c>
      <c r="P352" s="13" t="str">
        <f>IFERROR(VLOOKUP(O352,UOM_GROUP!$A$2:$B$45,2,FALSE),"")</f>
        <v>Default</v>
      </c>
      <c r="Q352" s="11" t="str">
        <f t="array" ref="Q352">TEXTJOIN(",",TRUE,IF(UOM_MAPPING!A$2:A$16=O352,UOM_MAPPING!B$2:B$100,""))</f>
        <v>000</v>
      </c>
      <c r="R352" s="11" t="str">
        <f>IFERROR(__xludf.DUMMYFUNCTION("ArrayFormula(JOIN("", "", IFERROR(VLOOKUP(BASE(SPLIT(Q352,"",""),10,3),UOM!$A$2:$B$46,2,FALSE),"""")))"),"NUMBER")</f>
        <v>NUMBER</v>
      </c>
      <c r="S352" s="11" t="s">
        <v>1078</v>
      </c>
      <c r="T352" s="11" t="s">
        <v>1079</v>
      </c>
      <c r="U352" s="8" t="str">
        <f t="shared" si="1"/>
        <v>Bathroom Appliance Tap Hose Bib White Water Tec WT6886</v>
      </c>
      <c r="V352" s="8" t="str">
        <f t="shared" si="2"/>
        <v>Bathroom Appliance &gt; Tap &gt; Hose Bib &gt; White &gt; Water Tec &gt; WT6886</v>
      </c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ht="12.75" customHeight="1">
      <c r="A353" s="22" t="s">
        <v>1057</v>
      </c>
      <c r="B353" s="17" t="str">
        <f>IFERROR(VLOOKUP(A353,'G1'!$A$2:$B$45,2,FALSE),"")</f>
        <v>Bathroom Appliance</v>
      </c>
      <c r="C353" s="28" t="s">
        <v>1058</v>
      </c>
      <c r="D353" s="8" t="str">
        <f>IFERROR(VLOOKUP(C353,'G2'!$A$2:$B$45,2,FALSE),"")</f>
        <v>Tap</v>
      </c>
      <c r="E353" s="23" t="s">
        <v>1076</v>
      </c>
      <c r="F353" s="8" t="str">
        <f>IFERROR(VLOOKUP(E353,'G3'!$A$2:$B$195,2,FALSE),"")</f>
        <v>Hose Bib</v>
      </c>
      <c r="G353" s="23" t="s">
        <v>1060</v>
      </c>
      <c r="H353" s="8" t="str">
        <f>IFERROR(VLOOKUP(G353,'G4'!$A$2:$B$195,2,FALSE),"")</f>
        <v>White</v>
      </c>
      <c r="I353" s="22" t="s">
        <v>1070</v>
      </c>
      <c r="J353" s="8" t="str">
        <f>IFERROR(VLOOKUP(I353,'G5'!$A$2:$B$45,2,FALSE),"")</f>
        <v>Galaxy</v>
      </c>
      <c r="K353" s="23" t="s">
        <v>27</v>
      </c>
      <c r="L353" s="11" t="str">
        <f>IFERROR(VLOOKUP(K353,'G6'!$A$2:$B$145,2,FALSE),"")</f>
        <v/>
      </c>
      <c r="M353" s="25" t="s">
        <v>242</v>
      </c>
      <c r="N353" s="8" t="str">
        <f>IFERROR(VLOOKUP(M353,SUPPLIERS!$A$2:$B$45,2,FALSE),"")</f>
        <v>JJ Lanka</v>
      </c>
      <c r="O353" s="19" t="s">
        <v>42</v>
      </c>
      <c r="P353" s="13" t="str">
        <f>IFERROR(VLOOKUP(O353,UOM_GROUP!$A$2:$B$45,2,FALSE),"")</f>
        <v>Default</v>
      </c>
      <c r="Q353" s="11" t="str">
        <f t="array" ref="Q353">TEXTJOIN(",",TRUE,IF(UOM_MAPPING!A$2:A$16=O353,UOM_MAPPING!B$2:B$100,""))</f>
        <v>000</v>
      </c>
      <c r="R353" s="11" t="str">
        <f>IFERROR(__xludf.DUMMYFUNCTION("ArrayFormula(JOIN("", "", IFERROR(VLOOKUP(BASE(SPLIT(Q353,"",""),10,3),UOM!$A$2:$B$46,2,FALSE),"""")))"),"NUMBER")</f>
        <v>NUMBER</v>
      </c>
      <c r="S353" s="11" t="s">
        <v>1080</v>
      </c>
      <c r="T353" s="11" t="s">
        <v>1079</v>
      </c>
      <c r="U353" s="8" t="str">
        <f t="shared" si="1"/>
        <v>Bathroom Appliance Tap Hose Bib White Galaxy </v>
      </c>
      <c r="V353" s="8" t="str">
        <f t="shared" si="2"/>
        <v>Bathroom Appliance &gt; Tap &gt; Hose Bib &gt; White &gt; Galaxy &gt; [ N/A ]</v>
      </c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ht="12.75" customHeight="1">
      <c r="A354" s="22" t="s">
        <v>1057</v>
      </c>
      <c r="B354" s="17" t="str">
        <f>IFERROR(VLOOKUP(A354,'G1'!$A$2:$B$45,2,FALSE),"")</f>
        <v>Bathroom Appliance</v>
      </c>
      <c r="C354" s="28" t="s">
        <v>1058</v>
      </c>
      <c r="D354" s="8" t="str">
        <f>IFERROR(VLOOKUP(C354,'G2'!$A$2:$B$45,2,FALSE),"")</f>
        <v>Tap</v>
      </c>
      <c r="E354" s="23" t="s">
        <v>1081</v>
      </c>
      <c r="F354" s="8" t="str">
        <f>IFERROR(VLOOKUP(E354,'G3'!$A$2:$B$195,2,FALSE),"")</f>
        <v>Sink Tap</v>
      </c>
      <c r="G354" s="23" t="s">
        <v>1060</v>
      </c>
      <c r="H354" s="8" t="str">
        <f>IFERROR(VLOOKUP(G354,'G4'!$A$2:$B$195,2,FALSE),"")</f>
        <v>White</v>
      </c>
      <c r="I354" s="22" t="s">
        <v>1061</v>
      </c>
      <c r="J354" s="8" t="str">
        <f>IFERROR(VLOOKUP(I354,'G5'!$A$2:$B$45,2,FALSE),"")</f>
        <v>Water Tec</v>
      </c>
      <c r="K354" s="23" t="s">
        <v>1082</v>
      </c>
      <c r="L354" s="11" t="str">
        <f>IFERROR(VLOOKUP(K354,'G6'!$A$2:$B$145,2,FALSE),"")</f>
        <v>WT14527</v>
      </c>
      <c r="M354" s="25" t="s">
        <v>1063</v>
      </c>
      <c r="N354" s="8" t="str">
        <f>IFERROR(VLOOKUP(M354,SUPPLIERS!$A$2:$B$45,2,FALSE),"")</f>
        <v>Water Tec</v>
      </c>
      <c r="O354" s="19" t="s">
        <v>42</v>
      </c>
      <c r="P354" s="13" t="str">
        <f>IFERROR(VLOOKUP(O354,UOM_GROUP!$A$2:$B$45,2,FALSE),"")</f>
        <v>Default</v>
      </c>
      <c r="Q354" s="11" t="str">
        <f t="array" ref="Q354">TEXTJOIN(",",TRUE,IF(UOM_MAPPING!A$2:A$16=O354,UOM_MAPPING!B$2:B$100,""))</f>
        <v>000</v>
      </c>
      <c r="R354" s="11" t="str">
        <f>IFERROR(__xludf.DUMMYFUNCTION("ArrayFormula(JOIN("", "", IFERROR(VLOOKUP(BASE(SPLIT(Q354,"",""),10,3),UOM!$A$2:$B$46,2,FALSE),"""")))"),"NUMBER")</f>
        <v>NUMBER</v>
      </c>
      <c r="S354" s="11" t="s">
        <v>1083</v>
      </c>
      <c r="T354" s="11" t="s">
        <v>1084</v>
      </c>
      <c r="U354" s="8" t="str">
        <f t="shared" si="1"/>
        <v>Bathroom Appliance Tap Sink Tap White Water Tec WT14527</v>
      </c>
      <c r="V354" s="8" t="str">
        <f t="shared" si="2"/>
        <v>Bathroom Appliance &gt; Tap &gt; Sink Tap &gt; White &gt; Water Tec &gt; WT14527</v>
      </c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ht="12.75" customHeight="1">
      <c r="A355" s="22" t="s">
        <v>1057</v>
      </c>
      <c r="B355" s="17" t="str">
        <f>IFERROR(VLOOKUP(A355,'G1'!$A$2:$B$45,2,FALSE),"")</f>
        <v>Bathroom Appliance</v>
      </c>
      <c r="C355" s="28" t="s">
        <v>1058</v>
      </c>
      <c r="D355" s="8" t="str">
        <f>IFERROR(VLOOKUP(C355,'G2'!$A$2:$B$45,2,FALSE),"")</f>
        <v>Tap</v>
      </c>
      <c r="E355" s="23" t="s">
        <v>1081</v>
      </c>
      <c r="F355" s="8" t="str">
        <f>IFERROR(VLOOKUP(E355,'G3'!$A$2:$B$195,2,FALSE),"")</f>
        <v>Sink Tap</v>
      </c>
      <c r="G355" s="23" t="s">
        <v>1066</v>
      </c>
      <c r="H355" s="8" t="str">
        <f>IFERROR(VLOOKUP(G355,'G4'!$A$2:$B$195,2,FALSE),"")</f>
        <v>Nical</v>
      </c>
      <c r="I355" s="22" t="s">
        <v>1061</v>
      </c>
      <c r="J355" s="8" t="str">
        <f>IFERROR(VLOOKUP(I355,'G5'!$A$2:$B$45,2,FALSE),"")</f>
        <v>Water Tec</v>
      </c>
      <c r="K355" s="23" t="s">
        <v>1085</v>
      </c>
      <c r="L355" s="11" t="str">
        <f>IFERROR(VLOOKUP(K355,'G6'!$A$2:$B$145,2,FALSE),"")</f>
        <v>WT00170</v>
      </c>
      <c r="M355" s="25" t="s">
        <v>1063</v>
      </c>
      <c r="N355" s="8" t="str">
        <f>IFERROR(VLOOKUP(M355,SUPPLIERS!$A$2:$B$45,2,FALSE),"")</f>
        <v>Water Tec</v>
      </c>
      <c r="O355" s="19" t="s">
        <v>42</v>
      </c>
      <c r="P355" s="13" t="str">
        <f>IFERROR(VLOOKUP(O355,UOM_GROUP!$A$2:$B$45,2,FALSE),"")</f>
        <v>Default</v>
      </c>
      <c r="Q355" s="11" t="str">
        <f t="array" ref="Q355">TEXTJOIN(",",TRUE,IF(UOM_MAPPING!A$2:A$16=O355,UOM_MAPPING!B$2:B$100,""))</f>
        <v>000</v>
      </c>
      <c r="R355" s="11" t="str">
        <f>IFERROR(__xludf.DUMMYFUNCTION("ArrayFormula(JOIN("", "", IFERROR(VLOOKUP(BASE(SPLIT(Q355,"",""),10,3),UOM!$A$2:$B$46,2,FALSE),"""")))"),"NUMBER")</f>
        <v>NUMBER</v>
      </c>
      <c r="S355" s="11" t="s">
        <v>1086</v>
      </c>
      <c r="T355" s="11" t="s">
        <v>1087</v>
      </c>
      <c r="U355" s="8" t="str">
        <f t="shared" si="1"/>
        <v>Bathroom Appliance Tap Sink Tap Nical Water Tec WT00170</v>
      </c>
      <c r="V355" s="8" t="str">
        <f t="shared" si="2"/>
        <v>Bathroom Appliance &gt; Tap &gt; Sink Tap &gt; Nical &gt; Water Tec &gt; WT00170</v>
      </c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ht="12.75" customHeight="1">
      <c r="A356" s="22" t="s">
        <v>1057</v>
      </c>
      <c r="B356" s="17" t="str">
        <f>IFERROR(VLOOKUP(A356,'G1'!$A$2:$B$45,2,FALSE),"")</f>
        <v>Bathroom Appliance</v>
      </c>
      <c r="C356" s="28" t="s">
        <v>1058</v>
      </c>
      <c r="D356" s="8" t="str">
        <f>IFERROR(VLOOKUP(C356,'G2'!$A$2:$B$45,2,FALSE),"")</f>
        <v>Tap</v>
      </c>
      <c r="E356" s="23" t="s">
        <v>1081</v>
      </c>
      <c r="F356" s="8" t="str">
        <f>IFERROR(VLOOKUP(E356,'G3'!$A$2:$B$195,2,FALSE),"")</f>
        <v>Sink Tap</v>
      </c>
      <c r="G356" s="23" t="s">
        <v>1060</v>
      </c>
      <c r="H356" s="8" t="str">
        <f>IFERROR(VLOOKUP(G356,'G4'!$A$2:$B$195,2,FALSE),"")</f>
        <v>White</v>
      </c>
      <c r="I356" s="22" t="s">
        <v>1088</v>
      </c>
      <c r="J356" s="8" t="str">
        <f>IFERROR(VLOOKUP(I356,'G5'!$A$2:$B$45,2,FALSE),"")</f>
        <v>Frince</v>
      </c>
      <c r="K356" s="23" t="s">
        <v>27</v>
      </c>
      <c r="L356" s="11" t="str">
        <f>IFERROR(VLOOKUP(K356,'G6'!$A$2:$B$145,2,FALSE),"")</f>
        <v/>
      </c>
      <c r="M356" s="25" t="s">
        <v>242</v>
      </c>
      <c r="N356" s="8" t="str">
        <f>IFERROR(VLOOKUP(M356,SUPPLIERS!$A$2:$B$45,2,FALSE),"")</f>
        <v>JJ Lanka</v>
      </c>
      <c r="O356" s="19" t="s">
        <v>42</v>
      </c>
      <c r="P356" s="13" t="str">
        <f>IFERROR(VLOOKUP(O356,UOM_GROUP!$A$2:$B$45,2,FALSE),"")</f>
        <v>Default</v>
      </c>
      <c r="Q356" s="11" t="str">
        <f t="array" ref="Q356">TEXTJOIN(",",TRUE,IF(UOM_MAPPING!A$2:A$16=O356,UOM_MAPPING!B$2:B$100,""))</f>
        <v>000</v>
      </c>
      <c r="R356" s="11" t="str">
        <f>IFERROR(__xludf.DUMMYFUNCTION("ArrayFormula(JOIN("", "", IFERROR(VLOOKUP(BASE(SPLIT(Q356,"",""),10,3),UOM!$A$2:$B$46,2,FALSE),"""")))"),"NUMBER")</f>
        <v>NUMBER</v>
      </c>
      <c r="S356" s="11" t="s">
        <v>1089</v>
      </c>
      <c r="T356" s="11" t="s">
        <v>1090</v>
      </c>
      <c r="U356" s="8" t="str">
        <f t="shared" si="1"/>
        <v>Bathroom Appliance Tap Sink Tap White Frince </v>
      </c>
      <c r="V356" s="8" t="str">
        <f t="shared" si="2"/>
        <v>Bathroom Appliance &gt; Tap &gt; Sink Tap &gt; White &gt; Frince &gt; [ N/A ]</v>
      </c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ht="12.75" customHeight="1">
      <c r="A357" s="22" t="s">
        <v>1057</v>
      </c>
      <c r="B357" s="17" t="str">
        <f>IFERROR(VLOOKUP(A357,'G1'!$A$2:$B$45,2,FALSE),"")</f>
        <v>Bathroom Appliance</v>
      </c>
      <c r="C357" s="28" t="s">
        <v>1058</v>
      </c>
      <c r="D357" s="8" t="str">
        <f>IFERROR(VLOOKUP(C357,'G2'!$A$2:$B$45,2,FALSE),"")</f>
        <v>Tap</v>
      </c>
      <c r="E357" s="23" t="s">
        <v>1081</v>
      </c>
      <c r="F357" s="8" t="str">
        <f>IFERROR(VLOOKUP(E357,'G3'!$A$2:$B$195,2,FALSE),"")</f>
        <v>Sink Tap</v>
      </c>
      <c r="G357" s="23" t="s">
        <v>1060</v>
      </c>
      <c r="H357" s="8" t="str">
        <f>IFERROR(VLOOKUP(G357,'G4'!$A$2:$B$195,2,FALSE),"")</f>
        <v>White</v>
      </c>
      <c r="I357" s="23" t="s">
        <v>26</v>
      </c>
      <c r="J357" s="8" t="str">
        <f>IFERROR(VLOOKUP(I357,'G5'!$A$2:$B$45,2,FALSE),"")</f>
        <v/>
      </c>
      <c r="K357" s="23" t="s">
        <v>27</v>
      </c>
      <c r="L357" s="11" t="str">
        <f>IFERROR(VLOOKUP(K357,'G6'!$A$2:$B$145,2,FALSE),"")</f>
        <v/>
      </c>
      <c r="M357" s="25" t="s">
        <v>242</v>
      </c>
      <c r="N357" s="8" t="str">
        <f>IFERROR(VLOOKUP(M357,SUPPLIERS!$A$2:$B$45,2,FALSE),"")</f>
        <v>JJ Lanka</v>
      </c>
      <c r="O357" s="19" t="s">
        <v>42</v>
      </c>
      <c r="P357" s="13" t="str">
        <f>IFERROR(VLOOKUP(O357,UOM_GROUP!$A$2:$B$45,2,FALSE),"")</f>
        <v>Default</v>
      </c>
      <c r="Q357" s="11" t="str">
        <f t="array" ref="Q357">TEXTJOIN(",",TRUE,IF(UOM_MAPPING!A$2:A$16=O357,UOM_MAPPING!B$2:B$100,""))</f>
        <v>000</v>
      </c>
      <c r="R357" s="11" t="str">
        <f>IFERROR(__xludf.DUMMYFUNCTION("ArrayFormula(JOIN("", "", IFERROR(VLOOKUP(BASE(SPLIT(Q357,"",""),10,3),UOM!$A$2:$B$46,2,FALSE),"""")))"),"NUMBER")</f>
        <v>NUMBER</v>
      </c>
      <c r="S357" s="11" t="s">
        <v>1091</v>
      </c>
      <c r="T357" s="11" t="s">
        <v>1092</v>
      </c>
      <c r="U357" s="8" t="str">
        <f t="shared" si="1"/>
        <v>Bathroom Appliance Tap Sink Tap White  </v>
      </c>
      <c r="V357" s="8" t="str">
        <f t="shared" si="2"/>
        <v>Bathroom Appliance &gt; Tap &gt; Sink Tap &gt; White &gt; [ N/A ] &gt; [ N/A ]</v>
      </c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ht="12.75" customHeight="1">
      <c r="A358" s="22" t="s">
        <v>1057</v>
      </c>
      <c r="B358" s="17" t="str">
        <f>IFERROR(VLOOKUP(A358,'G1'!$A$2:$B$45,2,FALSE),"")</f>
        <v>Bathroom Appliance</v>
      </c>
      <c r="C358" s="28" t="s">
        <v>1058</v>
      </c>
      <c r="D358" s="8" t="str">
        <f>IFERROR(VLOOKUP(C358,'G2'!$A$2:$B$45,2,FALSE),"")</f>
        <v>Tap</v>
      </c>
      <c r="E358" s="23" t="s">
        <v>1081</v>
      </c>
      <c r="F358" s="8" t="str">
        <f>IFERROR(VLOOKUP(E358,'G3'!$A$2:$B$195,2,FALSE),"")</f>
        <v>Sink Tap</v>
      </c>
      <c r="G358" s="23" t="s">
        <v>1066</v>
      </c>
      <c r="H358" s="8" t="str">
        <f>IFERROR(VLOOKUP(G358,'G4'!$A$2:$B$195,2,FALSE),"")</f>
        <v>Nical</v>
      </c>
      <c r="I358" s="22" t="s">
        <v>1093</v>
      </c>
      <c r="J358" s="8" t="str">
        <f>IFERROR(VLOOKUP(I358,'G5'!$A$2:$B$45,2,FALSE),"")</f>
        <v>Reemer</v>
      </c>
      <c r="K358" s="23" t="s">
        <v>27</v>
      </c>
      <c r="L358" s="11" t="str">
        <f>IFERROR(VLOOKUP(K358,'G6'!$A$2:$B$145,2,FALSE),"")</f>
        <v/>
      </c>
      <c r="M358" s="25" t="s">
        <v>242</v>
      </c>
      <c r="N358" s="8" t="str">
        <f>IFERROR(VLOOKUP(M358,SUPPLIERS!$A$2:$B$45,2,FALSE),"")</f>
        <v>JJ Lanka</v>
      </c>
      <c r="O358" s="19" t="s">
        <v>42</v>
      </c>
      <c r="P358" s="13" t="str">
        <f>IFERROR(VLOOKUP(O358,UOM_GROUP!$A$2:$B$45,2,FALSE),"")</f>
        <v>Default</v>
      </c>
      <c r="Q358" s="11" t="str">
        <f t="array" ref="Q358">TEXTJOIN(",",TRUE,IF(UOM_MAPPING!A$2:A$16=O358,UOM_MAPPING!B$2:B$100,""))</f>
        <v>000</v>
      </c>
      <c r="R358" s="11" t="str">
        <f>IFERROR(__xludf.DUMMYFUNCTION("ArrayFormula(JOIN("", "", IFERROR(VLOOKUP(BASE(SPLIT(Q358,"",""),10,3),UOM!$A$2:$B$46,2,FALSE),"""")))"),"NUMBER")</f>
        <v>NUMBER</v>
      </c>
      <c r="S358" s="11" t="s">
        <v>1094</v>
      </c>
      <c r="T358" s="11" t="s">
        <v>1095</v>
      </c>
      <c r="U358" s="8" t="str">
        <f t="shared" si="1"/>
        <v>Bathroom Appliance Tap Sink Tap Nical Reemer </v>
      </c>
      <c r="V358" s="8" t="str">
        <f t="shared" si="2"/>
        <v>Bathroom Appliance &gt; Tap &gt; Sink Tap &gt; Nical &gt; Reemer &gt; [ N/A ]</v>
      </c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ht="12.75" customHeight="1">
      <c r="A359" s="22" t="s">
        <v>1057</v>
      </c>
      <c r="B359" s="17" t="str">
        <f>IFERROR(VLOOKUP(A359,'G1'!$A$2:$B$45,2,FALSE),"")</f>
        <v>Bathroom Appliance</v>
      </c>
      <c r="C359" s="28" t="s">
        <v>1058</v>
      </c>
      <c r="D359" s="8" t="str">
        <f>IFERROR(VLOOKUP(C359,'G2'!$A$2:$B$45,2,FALSE),"")</f>
        <v>Tap</v>
      </c>
      <c r="E359" s="23" t="s">
        <v>1081</v>
      </c>
      <c r="F359" s="8" t="str">
        <f>IFERROR(VLOOKUP(E359,'G3'!$A$2:$B$195,2,FALSE),"")</f>
        <v>Sink Tap</v>
      </c>
      <c r="G359" s="23" t="s">
        <v>1066</v>
      </c>
      <c r="H359" s="8" t="str">
        <f>IFERROR(VLOOKUP(G359,'G4'!$A$2:$B$195,2,FALSE),"")</f>
        <v>Nical</v>
      </c>
      <c r="I359" s="22" t="s">
        <v>1096</v>
      </c>
      <c r="J359" s="8" t="str">
        <f>IFERROR(VLOOKUP(I359,'G5'!$A$2:$B$45,2,FALSE),"")</f>
        <v>Venus </v>
      </c>
      <c r="K359" s="23" t="s">
        <v>27</v>
      </c>
      <c r="L359" s="11" t="str">
        <f>IFERROR(VLOOKUP(K359,'G6'!$A$2:$B$145,2,FALSE),"")</f>
        <v/>
      </c>
      <c r="M359" s="25" t="s">
        <v>242</v>
      </c>
      <c r="N359" s="8" t="str">
        <f>IFERROR(VLOOKUP(M359,SUPPLIERS!$A$2:$B$45,2,FALSE),"")</f>
        <v>JJ Lanka</v>
      </c>
      <c r="O359" s="19" t="s">
        <v>42</v>
      </c>
      <c r="P359" s="13" t="str">
        <f>IFERROR(VLOOKUP(O359,UOM_GROUP!$A$2:$B$45,2,FALSE),"")</f>
        <v>Default</v>
      </c>
      <c r="Q359" s="11" t="str">
        <f t="array" ref="Q359">TEXTJOIN(",",TRUE,IF(UOM_MAPPING!A$2:A$16=O359,UOM_MAPPING!B$2:B$100,""))</f>
        <v>000</v>
      </c>
      <c r="R359" s="11" t="str">
        <f>IFERROR(__xludf.DUMMYFUNCTION("ArrayFormula(JOIN("", "", IFERROR(VLOOKUP(BASE(SPLIT(Q359,"",""),10,3),UOM!$A$2:$B$46,2,FALSE),"""")))"),"NUMBER")</f>
        <v>NUMBER</v>
      </c>
      <c r="S359" s="11" t="s">
        <v>1097</v>
      </c>
      <c r="T359" s="11" t="s">
        <v>1098</v>
      </c>
      <c r="U359" s="8" t="str">
        <f t="shared" si="1"/>
        <v>Bathroom Appliance Tap Sink Tap Nical Venus  </v>
      </c>
      <c r="V359" s="8" t="str">
        <f t="shared" si="2"/>
        <v>Bathroom Appliance &gt; Tap &gt; Sink Tap &gt; Nical &gt; Venus  &gt; [ N/A ]</v>
      </c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ht="12.75" customHeight="1">
      <c r="A360" s="22" t="s">
        <v>1057</v>
      </c>
      <c r="B360" s="17" t="str">
        <f>IFERROR(VLOOKUP(A360,'G1'!$A$2:$B$45,2,FALSE),"")</f>
        <v>Bathroom Appliance</v>
      </c>
      <c r="C360" s="28" t="s">
        <v>1058</v>
      </c>
      <c r="D360" s="8" t="str">
        <f>IFERROR(VLOOKUP(C360,'G2'!$A$2:$B$45,2,FALSE),"")</f>
        <v>Tap</v>
      </c>
      <c r="E360" s="23" t="s">
        <v>1099</v>
      </c>
      <c r="F360" s="8" t="str">
        <f>IFERROR(VLOOKUP(E360,'G3'!$A$2:$B$195,2,FALSE),"")</f>
        <v>Basin Tap</v>
      </c>
      <c r="G360" s="23" t="s">
        <v>1060</v>
      </c>
      <c r="H360" s="8" t="str">
        <f>IFERROR(VLOOKUP(G360,'G4'!$A$2:$B$195,2,FALSE),"")</f>
        <v>White</v>
      </c>
      <c r="I360" s="22" t="s">
        <v>1061</v>
      </c>
      <c r="J360" s="8" t="str">
        <f>IFERROR(VLOOKUP(I360,'G5'!$A$2:$B$45,2,FALSE),"")</f>
        <v>Water Tec</v>
      </c>
      <c r="K360" s="23" t="s">
        <v>1100</v>
      </c>
      <c r="L360" s="11" t="str">
        <f>IFERROR(VLOOKUP(K360,'G6'!$A$2:$B$145,2,FALSE),"")</f>
        <v>WT00017</v>
      </c>
      <c r="M360" s="25" t="s">
        <v>1063</v>
      </c>
      <c r="N360" s="8" t="str">
        <f>IFERROR(VLOOKUP(M360,SUPPLIERS!$A$2:$B$45,2,FALSE),"")</f>
        <v>Water Tec</v>
      </c>
      <c r="O360" s="19" t="s">
        <v>42</v>
      </c>
      <c r="P360" s="13" t="str">
        <f>IFERROR(VLOOKUP(O360,UOM_GROUP!$A$2:$B$45,2,FALSE),"")</f>
        <v>Default</v>
      </c>
      <c r="Q360" s="11" t="str">
        <f t="array" ref="Q360">TEXTJOIN(",",TRUE,IF(UOM_MAPPING!A$2:A$16=O360,UOM_MAPPING!B$2:B$100,""))</f>
        <v>000</v>
      </c>
      <c r="R360" s="11" t="str">
        <f>IFERROR(__xludf.DUMMYFUNCTION("ArrayFormula(JOIN("", "", IFERROR(VLOOKUP(BASE(SPLIT(Q360,"",""),10,3),UOM!$A$2:$B$46,2,FALSE),"""")))"),"NUMBER")</f>
        <v>NUMBER</v>
      </c>
      <c r="S360" s="11" t="s">
        <v>1101</v>
      </c>
      <c r="T360" s="11" t="s">
        <v>1102</v>
      </c>
      <c r="U360" s="8" t="str">
        <f t="shared" si="1"/>
        <v>Bathroom Appliance Tap Basin Tap White Water Tec WT00017</v>
      </c>
      <c r="V360" s="8" t="str">
        <f t="shared" si="2"/>
        <v>Bathroom Appliance &gt; Tap &gt; Basin Tap &gt; White &gt; Water Tec &gt; WT00017</v>
      </c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ht="12.75" customHeight="1">
      <c r="A361" s="22" t="s">
        <v>1057</v>
      </c>
      <c r="B361" s="17" t="str">
        <f>IFERROR(VLOOKUP(A361,'G1'!$A$2:$B$45,2,FALSE),"")</f>
        <v>Bathroom Appliance</v>
      </c>
      <c r="C361" s="28" t="s">
        <v>1058</v>
      </c>
      <c r="D361" s="8" t="str">
        <f>IFERROR(VLOOKUP(C361,'G2'!$A$2:$B$45,2,FALSE),"")</f>
        <v>Tap</v>
      </c>
      <c r="E361" s="23" t="s">
        <v>1099</v>
      </c>
      <c r="F361" s="8" t="str">
        <f>IFERROR(VLOOKUP(E361,'G3'!$A$2:$B$195,2,FALSE),"")</f>
        <v>Basin Tap</v>
      </c>
      <c r="G361" s="23" t="s">
        <v>1060</v>
      </c>
      <c r="H361" s="8" t="str">
        <f>IFERROR(VLOOKUP(G361,'G4'!$A$2:$B$195,2,FALSE),"")</f>
        <v>White</v>
      </c>
      <c r="I361" s="22" t="s">
        <v>1061</v>
      </c>
      <c r="J361" s="8" t="str">
        <f>IFERROR(VLOOKUP(I361,'G5'!$A$2:$B$45,2,FALSE),"")</f>
        <v>Water Tec</v>
      </c>
      <c r="K361" s="23" t="s">
        <v>1103</v>
      </c>
      <c r="L361" s="11" t="str">
        <f>IFERROR(VLOOKUP(K361,'G6'!$A$2:$B$145,2,FALSE),"")</f>
        <v>WT6820</v>
      </c>
      <c r="M361" s="25" t="s">
        <v>1063</v>
      </c>
      <c r="N361" s="8" t="str">
        <f>IFERROR(VLOOKUP(M361,SUPPLIERS!$A$2:$B$45,2,FALSE),"")</f>
        <v>Water Tec</v>
      </c>
      <c r="O361" s="19" t="s">
        <v>42</v>
      </c>
      <c r="P361" s="13" t="str">
        <f>IFERROR(VLOOKUP(O361,UOM_GROUP!$A$2:$B$45,2,FALSE),"")</f>
        <v>Default</v>
      </c>
      <c r="Q361" s="11" t="str">
        <f t="array" ref="Q361">TEXTJOIN(",",TRUE,IF(UOM_MAPPING!A$2:A$16=O361,UOM_MAPPING!B$2:B$100,""))</f>
        <v>000</v>
      </c>
      <c r="R361" s="11" t="str">
        <f>IFERROR(__xludf.DUMMYFUNCTION("ArrayFormula(JOIN("", "", IFERROR(VLOOKUP(BASE(SPLIT(Q361,"",""),10,3),UOM!$A$2:$B$46,2,FALSE),"""")))"),"NUMBER")</f>
        <v>NUMBER</v>
      </c>
      <c r="S361" s="11" t="s">
        <v>1104</v>
      </c>
      <c r="T361" s="11" t="s">
        <v>1105</v>
      </c>
      <c r="U361" s="8" t="str">
        <f t="shared" si="1"/>
        <v>Bathroom Appliance Tap Basin Tap White Water Tec WT6820</v>
      </c>
      <c r="V361" s="8" t="str">
        <f t="shared" si="2"/>
        <v>Bathroom Appliance &gt; Tap &gt; Basin Tap &gt; White &gt; Water Tec &gt; WT6820</v>
      </c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ht="12.75" customHeight="1">
      <c r="A362" s="22" t="s">
        <v>1057</v>
      </c>
      <c r="B362" s="17" t="str">
        <f>IFERROR(VLOOKUP(A362,'G1'!$A$2:$B$45,2,FALSE),"")</f>
        <v>Bathroom Appliance</v>
      </c>
      <c r="C362" s="28" t="s">
        <v>1058</v>
      </c>
      <c r="D362" s="8" t="str">
        <f>IFERROR(VLOOKUP(C362,'G2'!$A$2:$B$45,2,FALSE),"")</f>
        <v>Tap</v>
      </c>
      <c r="E362" s="23" t="s">
        <v>1099</v>
      </c>
      <c r="F362" s="8" t="str">
        <f>IFERROR(VLOOKUP(E362,'G3'!$A$2:$B$195,2,FALSE),"")</f>
        <v>Basin Tap</v>
      </c>
      <c r="G362" s="23" t="s">
        <v>1066</v>
      </c>
      <c r="H362" s="8" t="str">
        <f>IFERROR(VLOOKUP(G362,'G4'!$A$2:$B$195,2,FALSE),"")</f>
        <v>Nical</v>
      </c>
      <c r="I362" s="22" t="s">
        <v>1061</v>
      </c>
      <c r="J362" s="8" t="str">
        <f>IFERROR(VLOOKUP(I362,'G5'!$A$2:$B$45,2,FALSE),"")</f>
        <v>Water Tec</v>
      </c>
      <c r="K362" s="23" t="s">
        <v>1106</v>
      </c>
      <c r="L362" s="11" t="str">
        <f>IFERROR(VLOOKUP(K362,'G6'!$A$2:$B$145,2,FALSE),"")</f>
        <v>WT6803</v>
      </c>
      <c r="M362" s="25" t="s">
        <v>1063</v>
      </c>
      <c r="N362" s="8" t="str">
        <f>IFERROR(VLOOKUP(M362,SUPPLIERS!$A$2:$B$45,2,FALSE),"")</f>
        <v>Water Tec</v>
      </c>
      <c r="O362" s="19" t="s">
        <v>42</v>
      </c>
      <c r="P362" s="13" t="str">
        <f>IFERROR(VLOOKUP(O362,UOM_GROUP!$A$2:$B$45,2,FALSE),"")</f>
        <v>Default</v>
      </c>
      <c r="Q362" s="11" t="str">
        <f t="array" ref="Q362">TEXTJOIN(",",TRUE,IF(UOM_MAPPING!A$2:A$16=O362,UOM_MAPPING!B$2:B$100,""))</f>
        <v>000</v>
      </c>
      <c r="R362" s="11" t="str">
        <f>IFERROR(__xludf.DUMMYFUNCTION("ArrayFormula(JOIN("", "", IFERROR(VLOOKUP(BASE(SPLIT(Q362,"",""),10,3),UOM!$A$2:$B$46,2,FALSE),"""")))"),"NUMBER")</f>
        <v>NUMBER</v>
      </c>
      <c r="S362" s="11" t="s">
        <v>1107</v>
      </c>
      <c r="T362" s="11" t="s">
        <v>1108</v>
      </c>
      <c r="U362" s="8" t="str">
        <f t="shared" si="1"/>
        <v>Bathroom Appliance Tap Basin Tap Nical Water Tec WT6803</v>
      </c>
      <c r="V362" s="8" t="str">
        <f t="shared" si="2"/>
        <v>Bathroom Appliance &gt; Tap &gt; Basin Tap &gt; Nical &gt; Water Tec &gt; WT6803</v>
      </c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ht="12.75" customHeight="1">
      <c r="A363" s="22" t="s">
        <v>1057</v>
      </c>
      <c r="B363" s="17" t="str">
        <f>IFERROR(VLOOKUP(A363,'G1'!$A$2:$B$45,2,FALSE),"")</f>
        <v>Bathroom Appliance</v>
      </c>
      <c r="C363" s="28" t="s">
        <v>1058</v>
      </c>
      <c r="D363" s="8" t="str">
        <f>IFERROR(VLOOKUP(C363,'G2'!$A$2:$B$45,2,FALSE),"")</f>
        <v>Tap</v>
      </c>
      <c r="E363" s="23" t="s">
        <v>1099</v>
      </c>
      <c r="F363" s="8" t="str">
        <f>IFERROR(VLOOKUP(E363,'G3'!$A$2:$B$195,2,FALSE),"")</f>
        <v>Basin Tap</v>
      </c>
      <c r="G363" s="23" t="s">
        <v>1066</v>
      </c>
      <c r="H363" s="8" t="str">
        <f>IFERROR(VLOOKUP(G363,'G4'!$A$2:$B$195,2,FALSE),"")</f>
        <v>Nical</v>
      </c>
      <c r="I363" s="22" t="s">
        <v>1070</v>
      </c>
      <c r="J363" s="8" t="str">
        <f>IFERROR(VLOOKUP(I363,'G5'!$A$2:$B$45,2,FALSE),"")</f>
        <v>Galaxy</v>
      </c>
      <c r="K363" s="23" t="s">
        <v>27</v>
      </c>
      <c r="L363" s="11" t="str">
        <f>IFERROR(VLOOKUP(K363,'G6'!$A$2:$B$145,2,FALSE),"")</f>
        <v/>
      </c>
      <c r="M363" s="25" t="s">
        <v>242</v>
      </c>
      <c r="N363" s="8" t="str">
        <f>IFERROR(VLOOKUP(M363,SUPPLIERS!$A$2:$B$45,2,FALSE),"")</f>
        <v>JJ Lanka</v>
      </c>
      <c r="O363" s="19" t="s">
        <v>42</v>
      </c>
      <c r="P363" s="13" t="str">
        <f>IFERROR(VLOOKUP(O363,UOM_GROUP!$A$2:$B$45,2,FALSE),"")</f>
        <v>Default</v>
      </c>
      <c r="Q363" s="11" t="str">
        <f t="array" ref="Q363">TEXTJOIN(",",TRUE,IF(UOM_MAPPING!A$2:A$16=O363,UOM_MAPPING!B$2:B$100,""))</f>
        <v>000</v>
      </c>
      <c r="R363" s="11" t="str">
        <f>IFERROR(__xludf.DUMMYFUNCTION("ArrayFormula(JOIN("", "", IFERROR(VLOOKUP(BASE(SPLIT(Q363,"",""),10,3),UOM!$A$2:$B$46,2,FALSE),"""")))"),"NUMBER")</f>
        <v>NUMBER</v>
      </c>
      <c r="S363" s="11" t="s">
        <v>1109</v>
      </c>
      <c r="T363" s="11" t="s">
        <v>1110</v>
      </c>
      <c r="U363" s="8" t="str">
        <f t="shared" si="1"/>
        <v>Bathroom Appliance Tap Basin Tap Nical Galaxy </v>
      </c>
      <c r="V363" s="8" t="str">
        <f t="shared" si="2"/>
        <v>Bathroom Appliance &gt; Tap &gt; Basin Tap &gt; Nical &gt; Galaxy &gt; [ N/A ]</v>
      </c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ht="12.75" customHeight="1">
      <c r="A364" s="22" t="s">
        <v>1057</v>
      </c>
      <c r="B364" s="17" t="str">
        <f>IFERROR(VLOOKUP(A364,'G1'!$A$2:$B$45,2,FALSE),"")</f>
        <v>Bathroom Appliance</v>
      </c>
      <c r="C364" s="28" t="s">
        <v>1111</v>
      </c>
      <c r="D364" s="8" t="str">
        <f>IFERROR(VLOOKUP(C364,'G2'!$A$2:$B$45,2,FALSE),"")</f>
        <v>Valves</v>
      </c>
      <c r="E364" s="23" t="s">
        <v>1112</v>
      </c>
      <c r="F364" s="8" t="str">
        <f>IFERROR(VLOOKUP(E364,'G3'!$A$2:$B$195,2,FALSE),"")</f>
        <v>Angle Valve</v>
      </c>
      <c r="G364" s="23" t="s">
        <v>1060</v>
      </c>
      <c r="H364" s="8" t="str">
        <f>IFERROR(VLOOKUP(G364,'G4'!$A$2:$B$195,2,FALSE),"")</f>
        <v>White</v>
      </c>
      <c r="I364" s="22" t="s">
        <v>1061</v>
      </c>
      <c r="J364" s="8" t="str">
        <f>IFERROR(VLOOKUP(I364,'G5'!$A$2:$B$45,2,FALSE),"")</f>
        <v>Water Tec</v>
      </c>
      <c r="K364" s="23" t="s">
        <v>1113</v>
      </c>
      <c r="L364" s="11" t="str">
        <f>IFERROR(VLOOKUP(K364,'G6'!$A$2:$B$145,2,FALSE),"")</f>
        <v>WT14546</v>
      </c>
      <c r="M364" s="25" t="s">
        <v>1063</v>
      </c>
      <c r="N364" s="8" t="str">
        <f>IFERROR(VLOOKUP(M364,SUPPLIERS!$A$2:$B$45,2,FALSE),"")</f>
        <v>Water Tec</v>
      </c>
      <c r="O364" s="19" t="s">
        <v>42</v>
      </c>
      <c r="P364" s="13" t="str">
        <f>IFERROR(VLOOKUP(O364,UOM_GROUP!$A$2:$B$45,2,FALSE),"")</f>
        <v>Default</v>
      </c>
      <c r="Q364" s="11" t="str">
        <f t="array" ref="Q364">TEXTJOIN(",",TRUE,IF(UOM_MAPPING!A$2:A$16=O364,UOM_MAPPING!B$2:B$100,""))</f>
        <v>000</v>
      </c>
      <c r="R364" s="11" t="str">
        <f>IFERROR(__xludf.DUMMYFUNCTION("ArrayFormula(JOIN("", "", IFERROR(VLOOKUP(BASE(SPLIT(Q364,"",""),10,3),UOM!$A$2:$B$46,2,FALSE),"""")))"),"NUMBER")</f>
        <v>NUMBER</v>
      </c>
      <c r="S364" s="11" t="s">
        <v>1114</v>
      </c>
      <c r="T364" s="8"/>
      <c r="U364" s="8" t="str">
        <f t="shared" si="1"/>
        <v>Bathroom Appliance Valves Angle Valve White Water Tec WT14546</v>
      </c>
      <c r="V364" s="8" t="str">
        <f t="shared" si="2"/>
        <v>Bathroom Appliance &gt; Valves &gt; Angle Valve &gt; White &gt; Water Tec &gt; WT14546</v>
      </c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ht="12.75" customHeight="1">
      <c r="A365" s="22" t="s">
        <v>1057</v>
      </c>
      <c r="B365" s="17" t="str">
        <f>IFERROR(VLOOKUP(A365,'G1'!$A$2:$B$45,2,FALSE),"")</f>
        <v>Bathroom Appliance</v>
      </c>
      <c r="C365" s="28" t="s">
        <v>1111</v>
      </c>
      <c r="D365" s="8" t="str">
        <f>IFERROR(VLOOKUP(C365,'G2'!$A$2:$B$45,2,FALSE),"")</f>
        <v>Valves</v>
      </c>
      <c r="E365" s="23" t="s">
        <v>1112</v>
      </c>
      <c r="F365" s="8" t="str">
        <f>IFERROR(VLOOKUP(E365,'G3'!$A$2:$B$195,2,FALSE),"")</f>
        <v>Angle Valve</v>
      </c>
      <c r="G365" s="23" t="s">
        <v>1066</v>
      </c>
      <c r="H365" s="8" t="str">
        <f>IFERROR(VLOOKUP(G365,'G4'!$A$2:$B$195,2,FALSE),"")</f>
        <v>Nical</v>
      </c>
      <c r="I365" s="22" t="s">
        <v>1061</v>
      </c>
      <c r="J365" s="8" t="str">
        <f>IFERROR(VLOOKUP(I365,'G5'!$A$2:$B$45,2,FALSE),"")</f>
        <v>Water Tec</v>
      </c>
      <c r="K365" s="23" t="s">
        <v>1115</v>
      </c>
      <c r="L365" s="11" t="str">
        <f>IFERROR(VLOOKUP(K365,'G6'!$A$2:$B$145,2,FALSE),"")</f>
        <v>WT14545</v>
      </c>
      <c r="M365" s="25" t="s">
        <v>1063</v>
      </c>
      <c r="N365" s="8" t="str">
        <f>IFERROR(VLOOKUP(M365,SUPPLIERS!$A$2:$B$45,2,FALSE),"")</f>
        <v>Water Tec</v>
      </c>
      <c r="O365" s="19" t="s">
        <v>42</v>
      </c>
      <c r="P365" s="13" t="str">
        <f>IFERROR(VLOOKUP(O365,UOM_GROUP!$A$2:$B$45,2,FALSE),"")</f>
        <v>Default</v>
      </c>
      <c r="Q365" s="11" t="str">
        <f t="array" ref="Q365">TEXTJOIN(",",TRUE,IF(UOM_MAPPING!A$2:A$16=O365,UOM_MAPPING!B$2:B$100,""))</f>
        <v>000</v>
      </c>
      <c r="R365" s="11" t="str">
        <f>IFERROR(__xludf.DUMMYFUNCTION("ArrayFormula(JOIN("", "", IFERROR(VLOOKUP(BASE(SPLIT(Q365,"",""),10,3),UOM!$A$2:$B$46,2,FALSE),"""")))"),"NUMBER")</f>
        <v>NUMBER</v>
      </c>
      <c r="S365" s="11" t="s">
        <v>1116</v>
      </c>
      <c r="T365" s="8"/>
      <c r="U365" s="8" t="str">
        <f t="shared" si="1"/>
        <v>Bathroom Appliance Valves Angle Valve Nical Water Tec WT14545</v>
      </c>
      <c r="V365" s="8" t="str">
        <f t="shared" si="2"/>
        <v>Bathroom Appliance &gt; Valves &gt; Angle Valve &gt; Nical &gt; Water Tec &gt; WT14545</v>
      </c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ht="12.75" customHeight="1">
      <c r="A366" s="22" t="s">
        <v>1057</v>
      </c>
      <c r="B366" s="17" t="str">
        <f>IFERROR(VLOOKUP(A366,'G1'!$A$2:$B$45,2,FALSE),"")</f>
        <v>Bathroom Appliance</v>
      </c>
      <c r="C366" s="28" t="s">
        <v>1111</v>
      </c>
      <c r="D366" s="8" t="str">
        <f>IFERROR(VLOOKUP(C366,'G2'!$A$2:$B$45,2,FALSE),"")</f>
        <v>Valves</v>
      </c>
      <c r="E366" s="23" t="s">
        <v>1112</v>
      </c>
      <c r="F366" s="8" t="str">
        <f>IFERROR(VLOOKUP(E366,'G3'!$A$2:$B$195,2,FALSE),"")</f>
        <v>Angle Valve</v>
      </c>
      <c r="G366" s="23" t="s">
        <v>1066</v>
      </c>
      <c r="H366" s="8" t="str">
        <f>IFERROR(VLOOKUP(G366,'G4'!$A$2:$B$195,2,FALSE),"")</f>
        <v>Nical</v>
      </c>
      <c r="I366" s="22" t="s">
        <v>1070</v>
      </c>
      <c r="J366" s="8" t="str">
        <f>IFERROR(VLOOKUP(I366,'G5'!$A$2:$B$45,2,FALSE),"")</f>
        <v>Galaxy</v>
      </c>
      <c r="K366" s="23" t="s">
        <v>27</v>
      </c>
      <c r="L366" s="11" t="str">
        <f>IFERROR(VLOOKUP(K366,'G6'!$A$2:$B$145,2,FALSE),"")</f>
        <v/>
      </c>
      <c r="M366" s="25" t="s">
        <v>242</v>
      </c>
      <c r="N366" s="8" t="str">
        <f>IFERROR(VLOOKUP(M366,SUPPLIERS!$A$2:$B$45,2,FALSE),"")</f>
        <v>JJ Lanka</v>
      </c>
      <c r="O366" s="19" t="s">
        <v>42</v>
      </c>
      <c r="P366" s="13" t="str">
        <f>IFERROR(VLOOKUP(O366,UOM_GROUP!$A$2:$B$45,2,FALSE),"")</f>
        <v>Default</v>
      </c>
      <c r="Q366" s="11" t="str">
        <f t="array" ref="Q366">TEXTJOIN(",",TRUE,IF(UOM_MAPPING!A$2:A$16=O366,UOM_MAPPING!B$2:B$100,""))</f>
        <v>000</v>
      </c>
      <c r="R366" s="11" t="str">
        <f>IFERROR(__xludf.DUMMYFUNCTION("ArrayFormula(JOIN("", "", IFERROR(VLOOKUP(BASE(SPLIT(Q366,"",""),10,3),UOM!$A$2:$B$46,2,FALSE),"""")))"),"NUMBER")</f>
        <v>NUMBER</v>
      </c>
      <c r="S366" s="11" t="s">
        <v>1117</v>
      </c>
      <c r="T366" s="8"/>
      <c r="U366" s="8" t="str">
        <f t="shared" si="1"/>
        <v>Bathroom Appliance Valves Angle Valve Nical Galaxy </v>
      </c>
      <c r="V366" s="8" t="str">
        <f t="shared" si="2"/>
        <v>Bathroom Appliance &gt; Valves &gt; Angle Valve &gt; Nical &gt; Galaxy &gt; [ N/A ]</v>
      </c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ht="12.75" customHeight="1">
      <c r="A367" s="22" t="s">
        <v>1057</v>
      </c>
      <c r="B367" s="17" t="str">
        <f>IFERROR(VLOOKUP(A367,'G1'!$A$2:$B$45,2,FALSE),"")</f>
        <v>Bathroom Appliance</v>
      </c>
      <c r="C367" s="28" t="s">
        <v>1111</v>
      </c>
      <c r="D367" s="8" t="str">
        <f>IFERROR(VLOOKUP(C367,'G2'!$A$2:$B$45,2,FALSE),"")</f>
        <v>Valves</v>
      </c>
      <c r="E367" s="23" t="s">
        <v>1112</v>
      </c>
      <c r="F367" s="8" t="str">
        <f>IFERROR(VLOOKUP(E367,'G3'!$A$2:$B$195,2,FALSE),"")</f>
        <v>Angle Valve</v>
      </c>
      <c r="G367" s="23" t="s">
        <v>1066</v>
      </c>
      <c r="H367" s="8" t="str">
        <f>IFERROR(VLOOKUP(G367,'G4'!$A$2:$B$195,2,FALSE),"")</f>
        <v>Nical</v>
      </c>
      <c r="I367" s="22" t="s">
        <v>1118</v>
      </c>
      <c r="J367" s="8" t="str">
        <f>IFERROR(VLOOKUP(I367,'G5'!$A$2:$B$45,2,FALSE),"")</f>
        <v>Hi-Fi</v>
      </c>
      <c r="K367" s="23" t="s">
        <v>27</v>
      </c>
      <c r="L367" s="11" t="str">
        <f>IFERROR(VLOOKUP(K367,'G6'!$A$2:$B$145,2,FALSE),"")</f>
        <v/>
      </c>
      <c r="M367" s="25" t="s">
        <v>242</v>
      </c>
      <c r="N367" s="8" t="str">
        <f>IFERROR(VLOOKUP(M367,SUPPLIERS!$A$2:$B$45,2,FALSE),"")</f>
        <v>JJ Lanka</v>
      </c>
      <c r="O367" s="19" t="s">
        <v>42</v>
      </c>
      <c r="P367" s="13" t="str">
        <f>IFERROR(VLOOKUP(O367,UOM_GROUP!$A$2:$B$45,2,FALSE),"")</f>
        <v>Default</v>
      </c>
      <c r="Q367" s="11" t="str">
        <f t="array" ref="Q367">TEXTJOIN(",",TRUE,IF(UOM_MAPPING!A$2:A$16=O367,UOM_MAPPING!B$2:B$100,""))</f>
        <v>000</v>
      </c>
      <c r="R367" s="11" t="str">
        <f>IFERROR(__xludf.DUMMYFUNCTION("ArrayFormula(JOIN("", "", IFERROR(VLOOKUP(BASE(SPLIT(Q367,"",""),10,3),UOM!$A$2:$B$46,2,FALSE),"""")))"),"NUMBER")</f>
        <v>NUMBER</v>
      </c>
      <c r="S367" s="11" t="s">
        <v>1119</v>
      </c>
      <c r="T367" s="8"/>
      <c r="U367" s="8" t="str">
        <f t="shared" si="1"/>
        <v>Bathroom Appliance Valves Angle Valve Nical Hi-Fi </v>
      </c>
      <c r="V367" s="8" t="str">
        <f t="shared" si="2"/>
        <v>Bathroom Appliance &gt; Valves &gt; Angle Valve &gt; Nical &gt; Hi-Fi &gt; [ N/A ]</v>
      </c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ht="12.75" customHeight="1">
      <c r="A368" s="22" t="s">
        <v>1057</v>
      </c>
      <c r="B368" s="17" t="str">
        <f>IFERROR(VLOOKUP(A368,'G1'!$A$2:$B$45,2,FALSE),"")</f>
        <v>Bathroom Appliance</v>
      </c>
      <c r="C368" s="28" t="s">
        <v>1111</v>
      </c>
      <c r="D368" s="8" t="str">
        <f>IFERROR(VLOOKUP(C368,'G2'!$A$2:$B$45,2,FALSE),"")</f>
        <v>Valves</v>
      </c>
      <c r="E368" s="23" t="s">
        <v>1112</v>
      </c>
      <c r="F368" s="8" t="str">
        <f>IFERROR(VLOOKUP(E368,'G3'!$A$2:$B$195,2,FALSE),"")</f>
        <v>Angle Valve</v>
      </c>
      <c r="G368" s="23" t="s">
        <v>1066</v>
      </c>
      <c r="H368" s="8" t="str">
        <f>IFERROR(VLOOKUP(G368,'G4'!$A$2:$B$195,2,FALSE),"")</f>
        <v>Nical</v>
      </c>
      <c r="I368" s="22" t="s">
        <v>1120</v>
      </c>
      <c r="J368" s="8" t="str">
        <f>IFERROR(VLOOKUP(I368,'G5'!$A$2:$B$45,2,FALSE),"")</f>
        <v>Amanni</v>
      </c>
      <c r="K368" s="23" t="s">
        <v>27</v>
      </c>
      <c r="L368" s="11" t="str">
        <f>IFERROR(VLOOKUP(K368,'G6'!$A$2:$B$145,2,FALSE),"")</f>
        <v/>
      </c>
      <c r="M368" s="25" t="s">
        <v>242</v>
      </c>
      <c r="N368" s="8" t="str">
        <f>IFERROR(VLOOKUP(M368,SUPPLIERS!$A$2:$B$45,2,FALSE),"")</f>
        <v>JJ Lanka</v>
      </c>
      <c r="O368" s="19" t="s">
        <v>42</v>
      </c>
      <c r="P368" s="13" t="str">
        <f>IFERROR(VLOOKUP(O368,UOM_GROUP!$A$2:$B$45,2,FALSE),"")</f>
        <v>Default</v>
      </c>
      <c r="Q368" s="11" t="str">
        <f t="array" ref="Q368">TEXTJOIN(",",TRUE,IF(UOM_MAPPING!A$2:A$16=O368,UOM_MAPPING!B$2:B$100,""))</f>
        <v>000</v>
      </c>
      <c r="R368" s="11" t="str">
        <f>IFERROR(__xludf.DUMMYFUNCTION("ArrayFormula(JOIN("", "", IFERROR(VLOOKUP(BASE(SPLIT(Q368,"",""),10,3),UOM!$A$2:$B$46,2,FALSE),"""")))"),"NUMBER")</f>
        <v>NUMBER</v>
      </c>
      <c r="S368" s="11" t="s">
        <v>1121</v>
      </c>
      <c r="T368" s="8"/>
      <c r="U368" s="8" t="str">
        <f t="shared" si="1"/>
        <v>Bathroom Appliance Valves Angle Valve Nical Amanni </v>
      </c>
      <c r="V368" s="8" t="str">
        <f t="shared" si="2"/>
        <v>Bathroom Appliance &gt; Valves &gt; Angle Valve &gt; Nical &gt; Amanni &gt; [ N/A ]</v>
      </c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ht="12.75" customHeight="1">
      <c r="A369" s="22" t="s">
        <v>1057</v>
      </c>
      <c r="B369" s="17" t="str">
        <f>IFERROR(VLOOKUP(A369,'G1'!$A$2:$B$45,2,FALSE),"")</f>
        <v>Bathroom Appliance</v>
      </c>
      <c r="C369" s="28" t="s">
        <v>1111</v>
      </c>
      <c r="D369" s="8" t="str">
        <f>IFERROR(VLOOKUP(C369,'G2'!$A$2:$B$45,2,FALSE),"")</f>
        <v>Valves</v>
      </c>
      <c r="E369" s="23" t="s">
        <v>1122</v>
      </c>
      <c r="F369" s="8" t="str">
        <f>IFERROR(VLOOKUP(E369,'G3'!$A$2:$B$195,2,FALSE),"")</f>
        <v>Stop Valve ( 1/2" )</v>
      </c>
      <c r="G369" s="23" t="s">
        <v>1060</v>
      </c>
      <c r="H369" s="8" t="str">
        <f>IFERROR(VLOOKUP(G369,'G4'!$A$2:$B$195,2,FALSE),"")</f>
        <v>White</v>
      </c>
      <c r="I369" s="22" t="s">
        <v>1061</v>
      </c>
      <c r="J369" s="8" t="str">
        <f>IFERROR(VLOOKUP(I369,'G5'!$A$2:$B$45,2,FALSE),"")</f>
        <v>Water Tec</v>
      </c>
      <c r="K369" s="23" t="s">
        <v>1123</v>
      </c>
      <c r="L369" s="11" t="str">
        <f>IFERROR(VLOOKUP(K369,'G6'!$A$2:$B$145,2,FALSE),"")</f>
        <v>WT6816</v>
      </c>
      <c r="M369" s="25" t="s">
        <v>1063</v>
      </c>
      <c r="N369" s="8" t="str">
        <f>IFERROR(VLOOKUP(M369,SUPPLIERS!$A$2:$B$45,2,FALSE),"")</f>
        <v>Water Tec</v>
      </c>
      <c r="O369" s="19" t="s">
        <v>42</v>
      </c>
      <c r="P369" s="13" t="str">
        <f>IFERROR(VLOOKUP(O369,UOM_GROUP!$A$2:$B$45,2,FALSE),"")</f>
        <v>Default</v>
      </c>
      <c r="Q369" s="11" t="str">
        <f t="array" ref="Q369">TEXTJOIN(",",TRUE,IF(UOM_MAPPING!A$2:A$16=O369,UOM_MAPPING!B$2:B$100,""))</f>
        <v>000</v>
      </c>
      <c r="R369" s="11" t="str">
        <f>IFERROR(__xludf.DUMMYFUNCTION("ArrayFormula(JOIN("", "", IFERROR(VLOOKUP(BASE(SPLIT(Q369,"",""),10,3),UOM!$A$2:$B$46,2,FALSE),"""")))"),"NUMBER")</f>
        <v>NUMBER</v>
      </c>
      <c r="S369" s="11" t="s">
        <v>1124</v>
      </c>
      <c r="T369" s="8"/>
      <c r="U369" s="8" t="str">
        <f t="shared" si="1"/>
        <v>Bathroom Appliance Valves Stop Valve ( 1/2" ) White Water Tec WT6816</v>
      </c>
      <c r="V369" s="8" t="str">
        <f t="shared" si="2"/>
        <v>Bathroom Appliance &gt; Valves &gt; Stop Valve ( 1/2" ) &gt; White &gt; Water Tec &gt; WT6816</v>
      </c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ht="12.75" customHeight="1">
      <c r="A370" s="22" t="s">
        <v>1057</v>
      </c>
      <c r="B370" s="17" t="str">
        <f>IFERROR(VLOOKUP(A370,'G1'!$A$2:$B$45,2,FALSE),"")</f>
        <v>Bathroom Appliance</v>
      </c>
      <c r="C370" s="28" t="s">
        <v>1111</v>
      </c>
      <c r="D370" s="8" t="str">
        <f>IFERROR(VLOOKUP(C370,'G2'!$A$2:$B$45,2,FALSE),"")</f>
        <v>Valves</v>
      </c>
      <c r="E370" s="23" t="s">
        <v>1122</v>
      </c>
      <c r="F370" s="8" t="str">
        <f>IFERROR(VLOOKUP(E370,'G3'!$A$2:$B$195,2,FALSE),"")</f>
        <v>Stop Valve ( 1/2" )</v>
      </c>
      <c r="G370" s="23" t="s">
        <v>1060</v>
      </c>
      <c r="H370" s="8" t="str">
        <f>IFERROR(VLOOKUP(G370,'G4'!$A$2:$B$195,2,FALSE),"")</f>
        <v>White</v>
      </c>
      <c r="I370" s="22" t="s">
        <v>1061</v>
      </c>
      <c r="J370" s="8" t="str">
        <f>IFERROR(VLOOKUP(I370,'G5'!$A$2:$B$45,2,FALSE),"")</f>
        <v>Water Tec</v>
      </c>
      <c r="K370" s="23" t="s">
        <v>1125</v>
      </c>
      <c r="L370" s="11" t="str">
        <f>IFERROR(VLOOKUP(K370,'G6'!$A$2:$B$145,2,FALSE),"")</f>
        <v>WT6957</v>
      </c>
      <c r="M370" s="25" t="s">
        <v>1063</v>
      </c>
      <c r="N370" s="8" t="str">
        <f>IFERROR(VLOOKUP(M370,SUPPLIERS!$A$2:$B$45,2,FALSE),"")</f>
        <v>Water Tec</v>
      </c>
      <c r="O370" s="19" t="s">
        <v>42</v>
      </c>
      <c r="P370" s="13" t="str">
        <f>IFERROR(VLOOKUP(O370,UOM_GROUP!$A$2:$B$45,2,FALSE),"")</f>
        <v>Default</v>
      </c>
      <c r="Q370" s="11" t="str">
        <f t="array" ref="Q370">TEXTJOIN(",",TRUE,IF(UOM_MAPPING!A$2:A$16=O370,UOM_MAPPING!B$2:B$100,""))</f>
        <v>000</v>
      </c>
      <c r="R370" s="11" t="str">
        <f>IFERROR(__xludf.DUMMYFUNCTION("ArrayFormula(JOIN("", "", IFERROR(VLOOKUP(BASE(SPLIT(Q370,"",""),10,3),UOM!$A$2:$B$46,2,FALSE),"""")))"),"NUMBER")</f>
        <v>NUMBER</v>
      </c>
      <c r="S370" s="11" t="s">
        <v>1126</v>
      </c>
      <c r="T370" s="8"/>
      <c r="U370" s="8" t="str">
        <f t="shared" si="1"/>
        <v>Bathroom Appliance Valves Stop Valve ( 1/2" ) White Water Tec WT6957</v>
      </c>
      <c r="V370" s="8" t="str">
        <f t="shared" si="2"/>
        <v>Bathroom Appliance &gt; Valves &gt; Stop Valve ( 1/2" ) &gt; White &gt; Water Tec &gt; WT6957</v>
      </c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ht="12.75" customHeight="1">
      <c r="A371" s="22" t="s">
        <v>1057</v>
      </c>
      <c r="B371" s="17" t="str">
        <f>IFERROR(VLOOKUP(A371,'G1'!$A$2:$B$45,2,FALSE),"")</f>
        <v>Bathroom Appliance</v>
      </c>
      <c r="C371" s="28" t="s">
        <v>1111</v>
      </c>
      <c r="D371" s="8" t="str">
        <f>IFERROR(VLOOKUP(C371,'G2'!$A$2:$B$45,2,FALSE),"")</f>
        <v>Valves</v>
      </c>
      <c r="E371" s="23" t="s">
        <v>1122</v>
      </c>
      <c r="F371" s="8" t="str">
        <f>IFERROR(VLOOKUP(E371,'G3'!$A$2:$B$195,2,FALSE),"")</f>
        <v>Stop Valve ( 1/2" )</v>
      </c>
      <c r="G371" s="23" t="s">
        <v>1066</v>
      </c>
      <c r="H371" s="8" t="str">
        <f>IFERROR(VLOOKUP(G371,'G4'!$A$2:$B$195,2,FALSE),"")</f>
        <v>Nical</v>
      </c>
      <c r="I371" s="22" t="s">
        <v>1070</v>
      </c>
      <c r="J371" s="8" t="str">
        <f>IFERROR(VLOOKUP(I371,'G5'!$A$2:$B$45,2,FALSE),"")</f>
        <v>Galaxy</v>
      </c>
      <c r="K371" s="23" t="s">
        <v>27</v>
      </c>
      <c r="L371" s="11" t="str">
        <f>IFERROR(VLOOKUP(K371,'G6'!$A$2:$B$145,2,FALSE),"")</f>
        <v/>
      </c>
      <c r="M371" s="25" t="s">
        <v>242</v>
      </c>
      <c r="N371" s="8" t="str">
        <f>IFERROR(VLOOKUP(M371,SUPPLIERS!$A$2:$B$45,2,FALSE),"")</f>
        <v>JJ Lanka</v>
      </c>
      <c r="O371" s="19" t="s">
        <v>42</v>
      </c>
      <c r="P371" s="13" t="str">
        <f>IFERROR(VLOOKUP(O371,UOM_GROUP!$A$2:$B$45,2,FALSE),"")</f>
        <v>Default</v>
      </c>
      <c r="Q371" s="11" t="str">
        <f t="array" ref="Q371">TEXTJOIN(",",TRUE,IF(UOM_MAPPING!A$2:A$16=O371,UOM_MAPPING!B$2:B$100,""))</f>
        <v>000</v>
      </c>
      <c r="R371" s="11" t="str">
        <f>IFERROR(__xludf.DUMMYFUNCTION("ArrayFormula(JOIN("", "", IFERROR(VLOOKUP(BASE(SPLIT(Q371,"",""),10,3),UOM!$A$2:$B$46,2,FALSE),"""")))"),"NUMBER")</f>
        <v>NUMBER</v>
      </c>
      <c r="S371" s="11" t="s">
        <v>1127</v>
      </c>
      <c r="T371" s="8"/>
      <c r="U371" s="8" t="str">
        <f t="shared" si="1"/>
        <v>Bathroom Appliance Valves Stop Valve ( 1/2" ) Nical Galaxy </v>
      </c>
      <c r="V371" s="8" t="str">
        <f t="shared" si="2"/>
        <v>Bathroom Appliance &gt; Valves &gt; Stop Valve ( 1/2" ) &gt; Nical &gt; Galaxy &gt; [ N/A ]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ht="12.75" customHeight="1">
      <c r="A372" s="22" t="s">
        <v>1057</v>
      </c>
      <c r="B372" s="17" t="str">
        <f>IFERROR(VLOOKUP(A372,'G1'!$A$2:$B$45,2,FALSE),"")</f>
        <v>Bathroom Appliance</v>
      </c>
      <c r="C372" s="28" t="s">
        <v>1111</v>
      </c>
      <c r="D372" s="8" t="str">
        <f>IFERROR(VLOOKUP(C372,'G2'!$A$2:$B$45,2,FALSE),"")</f>
        <v>Valves</v>
      </c>
      <c r="E372" s="23" t="s">
        <v>1128</v>
      </c>
      <c r="F372" s="8" t="str">
        <f>IFERROR(VLOOKUP(E372,'G3'!$A$2:$B$195,2,FALSE),"")</f>
        <v>Consealed Valve (1/2")</v>
      </c>
      <c r="G372" s="23" t="s">
        <v>1060</v>
      </c>
      <c r="H372" s="8" t="str">
        <f>IFERROR(VLOOKUP(G372,'G4'!$A$2:$B$195,2,FALSE),"")</f>
        <v>White</v>
      </c>
      <c r="I372" s="22" t="s">
        <v>1061</v>
      </c>
      <c r="J372" s="8" t="str">
        <f>IFERROR(VLOOKUP(I372,'G5'!$A$2:$B$45,2,FALSE),"")</f>
        <v>Water Tec</v>
      </c>
      <c r="K372" s="23" t="s">
        <v>1129</v>
      </c>
      <c r="L372" s="11" t="str">
        <f>IFERROR(VLOOKUP(K372,'G6'!$A$2:$B$145,2,FALSE),"")</f>
        <v>WT6866</v>
      </c>
      <c r="M372" s="25" t="s">
        <v>1063</v>
      </c>
      <c r="N372" s="8" t="str">
        <f>IFERROR(VLOOKUP(M372,SUPPLIERS!$A$2:$B$45,2,FALSE),"")</f>
        <v>Water Tec</v>
      </c>
      <c r="O372" s="19" t="s">
        <v>42</v>
      </c>
      <c r="P372" s="13" t="str">
        <f>IFERROR(VLOOKUP(O372,UOM_GROUP!$A$2:$B$45,2,FALSE),"")</f>
        <v>Default</v>
      </c>
      <c r="Q372" s="11" t="str">
        <f t="array" ref="Q372">TEXTJOIN(",",TRUE,IF(UOM_MAPPING!A$2:A$16=O372,UOM_MAPPING!B$2:B$100,""))</f>
        <v>000</v>
      </c>
      <c r="R372" s="11" t="str">
        <f>IFERROR(__xludf.DUMMYFUNCTION("ArrayFormula(JOIN("", "", IFERROR(VLOOKUP(BASE(SPLIT(Q372,"",""),10,3),UOM!$A$2:$B$46,2,FALSE),"""")))"),"NUMBER")</f>
        <v>NUMBER</v>
      </c>
      <c r="S372" s="11" t="s">
        <v>1130</v>
      </c>
      <c r="T372" s="8"/>
      <c r="U372" s="8" t="str">
        <f t="shared" si="1"/>
        <v>Bathroom Appliance Valves Consealed Valve (1/2") White Water Tec WT6866</v>
      </c>
      <c r="V372" s="8" t="str">
        <f t="shared" si="2"/>
        <v>Bathroom Appliance &gt; Valves &gt; Consealed Valve (1/2") &gt; White &gt; Water Tec &gt; WT6866</v>
      </c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ht="12.75" customHeight="1">
      <c r="A373" s="22" t="s">
        <v>1057</v>
      </c>
      <c r="B373" s="17" t="str">
        <f>IFERROR(VLOOKUP(A373,'G1'!$A$2:$B$45,2,FALSE),"")</f>
        <v>Bathroom Appliance</v>
      </c>
      <c r="C373" s="28" t="s">
        <v>1058</v>
      </c>
      <c r="D373" s="8" t="str">
        <f>IFERROR(VLOOKUP(C373,'G2'!$A$2:$B$45,2,FALSE),"")</f>
        <v>Tap</v>
      </c>
      <c r="E373" s="23" t="s">
        <v>1131</v>
      </c>
      <c r="F373" s="8" t="str">
        <f>IFERROR(VLOOKUP(E373,'G3'!$A$2:$B$195,2,FALSE),"")</f>
        <v>Solution Tap</v>
      </c>
      <c r="G373" s="23" t="s">
        <v>1060</v>
      </c>
      <c r="H373" s="8" t="str">
        <f>IFERROR(VLOOKUP(G373,'G4'!$A$2:$B$195,2,FALSE),"")</f>
        <v>White</v>
      </c>
      <c r="I373" s="22" t="s">
        <v>1061</v>
      </c>
      <c r="J373" s="8" t="str">
        <f>IFERROR(VLOOKUP(I373,'G5'!$A$2:$B$45,2,FALSE),"")</f>
        <v>Water Tec</v>
      </c>
      <c r="K373" s="23" t="s">
        <v>1132</v>
      </c>
      <c r="L373" s="11" t="str">
        <f>IFERROR(VLOOKUP(K373,'G6'!$A$2:$B$145,2,FALSE),"")</f>
        <v>WT14550</v>
      </c>
      <c r="M373" s="25" t="s">
        <v>1063</v>
      </c>
      <c r="N373" s="8" t="str">
        <f>IFERROR(VLOOKUP(M373,SUPPLIERS!$A$2:$B$45,2,FALSE),"")</f>
        <v>Water Tec</v>
      </c>
      <c r="O373" s="19" t="s">
        <v>42</v>
      </c>
      <c r="P373" s="13" t="str">
        <f>IFERROR(VLOOKUP(O373,UOM_GROUP!$A$2:$B$45,2,FALSE),"")</f>
        <v>Default</v>
      </c>
      <c r="Q373" s="11" t="str">
        <f t="array" ref="Q373">TEXTJOIN(",",TRUE,IF(UOM_MAPPING!A$2:A$16=O373,UOM_MAPPING!B$2:B$100,""))</f>
        <v>000</v>
      </c>
      <c r="R373" s="11" t="str">
        <f>IFERROR(__xludf.DUMMYFUNCTION("ArrayFormula(JOIN("", "", IFERROR(VLOOKUP(BASE(SPLIT(Q373,"",""),10,3),UOM!$A$2:$B$46,2,FALSE),"""")))"),"NUMBER")</f>
        <v>NUMBER</v>
      </c>
      <c r="S373" s="11" t="s">
        <v>1133</v>
      </c>
      <c r="T373" s="8"/>
      <c r="U373" s="8" t="str">
        <f t="shared" si="1"/>
        <v>Bathroom Appliance Tap Solution Tap White Water Tec WT14550</v>
      </c>
      <c r="V373" s="8" t="str">
        <f t="shared" si="2"/>
        <v>Bathroom Appliance &gt; Tap &gt; Solution Tap &gt; White &gt; Water Tec &gt; WT14550</v>
      </c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ht="12.75" customHeight="1">
      <c r="A374" s="22" t="s">
        <v>1057</v>
      </c>
      <c r="B374" s="17" t="str">
        <f>IFERROR(VLOOKUP(A374,'G1'!$A$2:$B$45,2,FALSE),"")</f>
        <v>Bathroom Appliance</v>
      </c>
      <c r="C374" s="28" t="s">
        <v>1058</v>
      </c>
      <c r="D374" s="8" t="str">
        <f>IFERROR(VLOOKUP(C374,'G2'!$A$2:$B$45,2,FALSE),"")</f>
        <v>Tap</v>
      </c>
      <c r="E374" s="23" t="s">
        <v>1131</v>
      </c>
      <c r="F374" s="8" t="str">
        <f>IFERROR(VLOOKUP(E374,'G3'!$A$2:$B$195,2,FALSE),"")</f>
        <v>Solution Tap</v>
      </c>
      <c r="G374" s="23" t="s">
        <v>1060</v>
      </c>
      <c r="H374" s="8" t="str">
        <f>IFERROR(VLOOKUP(G374,'G4'!$A$2:$B$195,2,FALSE),"")</f>
        <v>White</v>
      </c>
      <c r="I374" s="22" t="s">
        <v>1061</v>
      </c>
      <c r="J374" s="8" t="str">
        <f>IFERROR(VLOOKUP(I374,'G5'!$A$2:$B$45,2,FALSE),"")</f>
        <v>Water Tec</v>
      </c>
      <c r="K374" s="23" t="s">
        <v>1134</v>
      </c>
      <c r="L374" s="11" t="str">
        <f>IFERROR(VLOOKUP(K374,'G6'!$A$2:$B$145,2,FALSE),"")</f>
        <v>WT14548</v>
      </c>
      <c r="M374" s="25" t="s">
        <v>1063</v>
      </c>
      <c r="N374" s="8" t="str">
        <f>IFERROR(VLOOKUP(M374,SUPPLIERS!$A$2:$B$45,2,FALSE),"")</f>
        <v>Water Tec</v>
      </c>
      <c r="O374" s="19" t="s">
        <v>42</v>
      </c>
      <c r="P374" s="13" t="str">
        <f>IFERROR(VLOOKUP(O374,UOM_GROUP!$A$2:$B$45,2,FALSE),"")</f>
        <v>Default</v>
      </c>
      <c r="Q374" s="11" t="str">
        <f t="array" ref="Q374">TEXTJOIN(",",TRUE,IF(UOM_MAPPING!A$2:A$16=O374,UOM_MAPPING!B$2:B$100,""))</f>
        <v>000</v>
      </c>
      <c r="R374" s="11" t="str">
        <f>IFERROR(__xludf.DUMMYFUNCTION("ArrayFormula(JOIN("", "", IFERROR(VLOOKUP(BASE(SPLIT(Q374,"",""),10,3),UOM!$A$2:$B$46,2,FALSE),"""")))"),"NUMBER")</f>
        <v>NUMBER</v>
      </c>
      <c r="S374" s="11" t="s">
        <v>1135</v>
      </c>
      <c r="T374" s="8"/>
      <c r="U374" s="8" t="str">
        <f t="shared" si="1"/>
        <v>Bathroom Appliance Tap Solution Tap White Water Tec WT14548</v>
      </c>
      <c r="V374" s="8" t="str">
        <f t="shared" si="2"/>
        <v>Bathroom Appliance &gt; Tap &gt; Solution Tap &gt; White &gt; Water Tec &gt; WT14548</v>
      </c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ht="12.75" customHeight="1">
      <c r="A375" s="22" t="s">
        <v>1057</v>
      </c>
      <c r="B375" s="17" t="str">
        <f>IFERROR(VLOOKUP(A375,'G1'!$A$2:$B$45,2,FALSE),"")</f>
        <v>Bathroom Appliance</v>
      </c>
      <c r="C375" s="28" t="s">
        <v>1111</v>
      </c>
      <c r="D375" s="8" t="str">
        <f>IFERROR(VLOOKUP(C375,'G2'!$A$2:$B$45,2,FALSE),"")</f>
        <v>Valves</v>
      </c>
      <c r="E375" s="23" t="s">
        <v>1122</v>
      </c>
      <c r="F375" s="8" t="str">
        <f>IFERROR(VLOOKUP(E375,'G3'!$A$2:$B$195,2,FALSE),"")</f>
        <v>Stop Valve ( 1/2" )</v>
      </c>
      <c r="G375" s="23" t="s">
        <v>1136</v>
      </c>
      <c r="H375" s="8" t="str">
        <f>IFERROR(VLOOKUP(G375,'G4'!$A$2:$B$195,2,FALSE),"")</f>
        <v>PVC</v>
      </c>
      <c r="I375" s="22" t="s">
        <v>904</v>
      </c>
      <c r="J375" s="8" t="str">
        <f>IFERROR(VLOOKUP(I375,'G5'!$A$2:$B$45,2,FALSE),"")</f>
        <v>Slon</v>
      </c>
      <c r="K375" s="23" t="s">
        <v>27</v>
      </c>
      <c r="L375" s="11" t="str">
        <f>IFERROR(VLOOKUP(K375,'G6'!$A$2:$B$145,2,FALSE),"")</f>
        <v/>
      </c>
      <c r="M375" s="25" t="s">
        <v>1137</v>
      </c>
      <c r="N375" s="8" t="str">
        <f>IFERROR(VLOOKUP(M375,SUPPLIERS!$A$2:$B$45,2,FALSE),"")</f>
        <v>Slon</v>
      </c>
      <c r="O375" s="19" t="s">
        <v>42</v>
      </c>
      <c r="P375" s="13" t="str">
        <f>IFERROR(VLOOKUP(O375,UOM_GROUP!$A$2:$B$45,2,FALSE),"")</f>
        <v>Default</v>
      </c>
      <c r="Q375" s="11" t="str">
        <f t="array" ref="Q375">TEXTJOIN(",",TRUE,IF(UOM_MAPPING!A$2:A$16=O375,UOM_MAPPING!B$2:B$100,""))</f>
        <v>000</v>
      </c>
      <c r="R375" s="11" t="str">
        <f>IFERROR(__xludf.DUMMYFUNCTION("ArrayFormula(JOIN("", "", IFERROR(VLOOKUP(BASE(SPLIT(Q375,"",""),10,3),UOM!$A$2:$B$46,2,FALSE),"""")))"),"NUMBER")</f>
        <v>NUMBER</v>
      </c>
      <c r="S375" s="11" t="s">
        <v>1138</v>
      </c>
      <c r="T375" s="8"/>
      <c r="U375" s="8" t="str">
        <f t="shared" si="1"/>
        <v>Bathroom Appliance Valves Stop Valve ( 1/2" ) PVC Slon </v>
      </c>
      <c r="V375" s="8" t="str">
        <f t="shared" si="2"/>
        <v>Bathroom Appliance &gt; Valves &gt; Stop Valve ( 1/2" ) &gt; PVC &gt; Slon &gt; [ N/A ]</v>
      </c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ht="12.75" customHeight="1">
      <c r="A376" s="22" t="s">
        <v>1057</v>
      </c>
      <c r="B376" s="17" t="str">
        <f>IFERROR(VLOOKUP(A376,'G1'!$A$2:$B$45,2,FALSE),"")</f>
        <v>Bathroom Appliance</v>
      </c>
      <c r="C376" s="28" t="s">
        <v>1139</v>
      </c>
      <c r="D376" s="8" t="str">
        <f>IFERROR(VLOOKUP(C376,'G2'!$A$2:$B$45,2,FALSE),"")</f>
        <v>Hose Conections</v>
      </c>
      <c r="E376" s="23" t="s">
        <v>1140</v>
      </c>
      <c r="F376" s="8" t="str">
        <f>IFERROR(VLOOKUP(E376,'G3'!$A$2:$B$195,2,FALSE),"")</f>
        <v>Normal</v>
      </c>
      <c r="G376" s="23" t="s">
        <v>1141</v>
      </c>
      <c r="H376" s="8" t="str">
        <f>IFERROR(VLOOKUP(G376,'G4'!$A$2:$B$195,2,FALSE),"")</f>
        <v>1Ft</v>
      </c>
      <c r="I376" s="22" t="s">
        <v>1061</v>
      </c>
      <c r="J376" s="8" t="str">
        <f>IFERROR(VLOOKUP(I376,'G5'!$A$2:$B$45,2,FALSE),"")</f>
        <v>Water Tec</v>
      </c>
      <c r="K376" s="23" t="s">
        <v>1142</v>
      </c>
      <c r="L376" s="11" t="str">
        <f>IFERROR(VLOOKUP(K376,'G6'!$A$2:$B$145,2,FALSE),"")</f>
        <v>WT6922</v>
      </c>
      <c r="M376" s="25" t="s">
        <v>1063</v>
      </c>
      <c r="N376" s="8" t="str">
        <f>IFERROR(VLOOKUP(M376,SUPPLIERS!$A$2:$B$45,2,FALSE),"")</f>
        <v>Water Tec</v>
      </c>
      <c r="O376" s="19" t="s">
        <v>42</v>
      </c>
      <c r="P376" s="13" t="str">
        <f>IFERROR(VLOOKUP(O376,UOM_GROUP!$A$2:$B$45,2,FALSE),"")</f>
        <v>Default</v>
      </c>
      <c r="Q376" s="11" t="str">
        <f t="array" ref="Q376">TEXTJOIN(",",TRUE,IF(UOM_MAPPING!A$2:A$16=O376,UOM_MAPPING!B$2:B$100,""))</f>
        <v>000</v>
      </c>
      <c r="R376" s="11" t="str">
        <f>IFERROR(__xludf.DUMMYFUNCTION("ArrayFormula(JOIN("", "", IFERROR(VLOOKUP(BASE(SPLIT(Q376,"",""),10,3),UOM!$A$2:$B$46,2,FALSE),"""")))"),"NUMBER")</f>
        <v>NUMBER</v>
      </c>
      <c r="S376" s="11" t="s">
        <v>1143</v>
      </c>
      <c r="T376" s="8"/>
      <c r="U376" s="8" t="str">
        <f t="shared" si="1"/>
        <v>Bathroom Appliance Hose Conections Normal 1Ft Water Tec WT6922</v>
      </c>
      <c r="V376" s="8" t="str">
        <f t="shared" si="2"/>
        <v>Bathroom Appliance &gt; Hose Conections &gt; Normal &gt; 1Ft &gt; Water Tec &gt; WT6922</v>
      </c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ht="12.75" customHeight="1">
      <c r="A377" s="22" t="s">
        <v>1057</v>
      </c>
      <c r="B377" s="17" t="str">
        <f>IFERROR(VLOOKUP(A377,'G1'!$A$2:$B$45,2,FALSE),"")</f>
        <v>Bathroom Appliance</v>
      </c>
      <c r="C377" s="28" t="s">
        <v>1139</v>
      </c>
      <c r="D377" s="8" t="str">
        <f>IFERROR(VLOOKUP(C377,'G2'!$A$2:$B$45,2,FALSE),"")</f>
        <v>Hose Conections</v>
      </c>
      <c r="E377" s="23" t="s">
        <v>1140</v>
      </c>
      <c r="F377" s="8" t="str">
        <f>IFERROR(VLOOKUP(E377,'G3'!$A$2:$B$195,2,FALSE),"")</f>
        <v>Normal</v>
      </c>
      <c r="G377" s="23" t="s">
        <v>1144</v>
      </c>
      <c r="H377" s="8" t="str">
        <f>IFERROR(VLOOKUP(G377,'G4'!$A$2:$B$195,2,FALSE),"")</f>
        <v>1.5Ft</v>
      </c>
      <c r="I377" s="22" t="s">
        <v>1061</v>
      </c>
      <c r="J377" s="8" t="str">
        <f>IFERROR(VLOOKUP(I377,'G5'!$A$2:$B$45,2,FALSE),"")</f>
        <v>Water Tec</v>
      </c>
      <c r="K377" s="23" t="s">
        <v>1145</v>
      </c>
      <c r="L377" s="11" t="str">
        <f>IFERROR(VLOOKUP(K377,'G6'!$A$2:$B$145,2,FALSE),"")</f>
        <v>WT6923</v>
      </c>
      <c r="M377" s="25" t="s">
        <v>1063</v>
      </c>
      <c r="N377" s="8" t="str">
        <f>IFERROR(VLOOKUP(M377,SUPPLIERS!$A$2:$B$45,2,FALSE),"")</f>
        <v>Water Tec</v>
      </c>
      <c r="O377" s="19" t="s">
        <v>42</v>
      </c>
      <c r="P377" s="13" t="str">
        <f>IFERROR(VLOOKUP(O377,UOM_GROUP!$A$2:$B$45,2,FALSE),"")</f>
        <v>Default</v>
      </c>
      <c r="Q377" s="11" t="str">
        <f t="array" ref="Q377">TEXTJOIN(",",TRUE,IF(UOM_MAPPING!A$2:A$16=O377,UOM_MAPPING!B$2:B$100,""))</f>
        <v>000</v>
      </c>
      <c r="R377" s="11" t="str">
        <f>IFERROR(__xludf.DUMMYFUNCTION("ArrayFormula(JOIN("", "", IFERROR(VLOOKUP(BASE(SPLIT(Q377,"",""),10,3),UOM!$A$2:$B$46,2,FALSE),"""")))"),"NUMBER")</f>
        <v>NUMBER</v>
      </c>
      <c r="S377" s="11" t="s">
        <v>1146</v>
      </c>
      <c r="T377" s="8"/>
      <c r="U377" s="8" t="str">
        <f t="shared" si="1"/>
        <v>Bathroom Appliance Hose Conections Normal 1.5Ft Water Tec WT6923</v>
      </c>
      <c r="V377" s="8" t="str">
        <f t="shared" si="2"/>
        <v>Bathroom Appliance &gt; Hose Conections &gt; Normal &gt; 1.5Ft &gt; Water Tec &gt; WT6923</v>
      </c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ht="12.75" customHeight="1">
      <c r="A378" s="22" t="s">
        <v>1057</v>
      </c>
      <c r="B378" s="17" t="str">
        <f>IFERROR(VLOOKUP(A378,'G1'!$A$2:$B$45,2,FALSE),"")</f>
        <v>Bathroom Appliance</v>
      </c>
      <c r="C378" s="28" t="s">
        <v>1139</v>
      </c>
      <c r="D378" s="8" t="str">
        <f>IFERROR(VLOOKUP(C378,'G2'!$A$2:$B$45,2,FALSE),"")</f>
        <v>Hose Conections</v>
      </c>
      <c r="E378" s="23" t="s">
        <v>1140</v>
      </c>
      <c r="F378" s="8" t="str">
        <f>IFERROR(VLOOKUP(E378,'G3'!$A$2:$B$195,2,FALSE),"")</f>
        <v>Normal</v>
      </c>
      <c r="G378" s="23" t="s">
        <v>1147</v>
      </c>
      <c r="H378" s="8" t="str">
        <f>IFERROR(VLOOKUP(G378,'G4'!$A$2:$B$195,2,FALSE),"")</f>
        <v>2Ft</v>
      </c>
      <c r="I378" s="22" t="s">
        <v>1061</v>
      </c>
      <c r="J378" s="8" t="str">
        <f>IFERROR(VLOOKUP(I378,'G5'!$A$2:$B$45,2,FALSE),"")</f>
        <v>Water Tec</v>
      </c>
      <c r="K378" s="23" t="s">
        <v>1148</v>
      </c>
      <c r="L378" s="11" t="str">
        <f>IFERROR(VLOOKUP(K378,'G6'!$A$2:$B$145,2,FALSE),"")</f>
        <v>WT6924</v>
      </c>
      <c r="M378" s="25" t="s">
        <v>1063</v>
      </c>
      <c r="N378" s="8" t="str">
        <f>IFERROR(VLOOKUP(M378,SUPPLIERS!$A$2:$B$45,2,FALSE),"")</f>
        <v>Water Tec</v>
      </c>
      <c r="O378" s="19" t="s">
        <v>42</v>
      </c>
      <c r="P378" s="13" t="str">
        <f>IFERROR(VLOOKUP(O378,UOM_GROUP!$A$2:$B$45,2,FALSE),"")</f>
        <v>Default</v>
      </c>
      <c r="Q378" s="11" t="str">
        <f t="array" ref="Q378">TEXTJOIN(",",TRUE,IF(UOM_MAPPING!A$2:A$16=O378,UOM_MAPPING!B$2:B$100,""))</f>
        <v>000</v>
      </c>
      <c r="R378" s="11" t="str">
        <f>IFERROR(__xludf.DUMMYFUNCTION("ArrayFormula(JOIN("", "", IFERROR(VLOOKUP(BASE(SPLIT(Q378,"",""),10,3),UOM!$A$2:$B$46,2,FALSE),"""")))"),"NUMBER")</f>
        <v>NUMBER</v>
      </c>
      <c r="S378" s="11" t="s">
        <v>1149</v>
      </c>
      <c r="T378" s="8"/>
      <c r="U378" s="8" t="str">
        <f t="shared" si="1"/>
        <v>Bathroom Appliance Hose Conections Normal 2Ft Water Tec WT6924</v>
      </c>
      <c r="V378" s="8" t="str">
        <f t="shared" si="2"/>
        <v>Bathroom Appliance &gt; Hose Conections &gt; Normal &gt; 2Ft &gt; Water Tec &gt; WT6924</v>
      </c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ht="12.75" customHeight="1">
      <c r="A379" s="22" t="s">
        <v>1057</v>
      </c>
      <c r="B379" s="17" t="str">
        <f>IFERROR(VLOOKUP(A379,'G1'!$A$2:$B$45,2,FALSE),"")</f>
        <v>Bathroom Appliance</v>
      </c>
      <c r="C379" s="28" t="s">
        <v>1139</v>
      </c>
      <c r="D379" s="8" t="str">
        <f>IFERROR(VLOOKUP(C379,'G2'!$A$2:$B$45,2,FALSE),"")</f>
        <v>Hose Conections</v>
      </c>
      <c r="E379" s="23" t="s">
        <v>1140</v>
      </c>
      <c r="F379" s="8" t="str">
        <f>IFERROR(VLOOKUP(E379,'G3'!$A$2:$B$195,2,FALSE),"")</f>
        <v>Normal</v>
      </c>
      <c r="G379" s="23" t="s">
        <v>1150</v>
      </c>
      <c r="H379" s="8" t="str">
        <f>IFERROR(VLOOKUP(G379,'G4'!$A$2:$B$195,2,FALSE),"")</f>
        <v>3Ft</v>
      </c>
      <c r="I379" s="22" t="s">
        <v>1061</v>
      </c>
      <c r="J379" s="8" t="str">
        <f>IFERROR(VLOOKUP(I379,'G5'!$A$2:$B$45,2,FALSE),"")</f>
        <v>Water Tec</v>
      </c>
      <c r="K379" s="23" t="s">
        <v>1151</v>
      </c>
      <c r="L379" s="11" t="str">
        <f>IFERROR(VLOOKUP(K379,'G6'!$A$2:$B$145,2,FALSE),"")</f>
        <v>WT6925</v>
      </c>
      <c r="M379" s="25" t="s">
        <v>1063</v>
      </c>
      <c r="N379" s="8" t="str">
        <f>IFERROR(VLOOKUP(M379,SUPPLIERS!$A$2:$B$45,2,FALSE),"")</f>
        <v>Water Tec</v>
      </c>
      <c r="O379" s="19" t="s">
        <v>42</v>
      </c>
      <c r="P379" s="13" t="str">
        <f>IFERROR(VLOOKUP(O379,UOM_GROUP!$A$2:$B$45,2,FALSE),"")</f>
        <v>Default</v>
      </c>
      <c r="Q379" s="11" t="str">
        <f t="array" ref="Q379">TEXTJOIN(",",TRUE,IF(UOM_MAPPING!A$2:A$16=O379,UOM_MAPPING!B$2:B$100,""))</f>
        <v>000</v>
      </c>
      <c r="R379" s="11" t="str">
        <f>IFERROR(__xludf.DUMMYFUNCTION("ArrayFormula(JOIN("", "", IFERROR(VLOOKUP(BASE(SPLIT(Q379,"",""),10,3),UOM!$A$2:$B$46,2,FALSE),"""")))"),"NUMBER")</f>
        <v>NUMBER</v>
      </c>
      <c r="S379" s="11" t="s">
        <v>1152</v>
      </c>
      <c r="T379" s="8"/>
      <c r="U379" s="8" t="str">
        <f t="shared" si="1"/>
        <v>Bathroom Appliance Hose Conections Normal 3Ft Water Tec WT6925</v>
      </c>
      <c r="V379" s="8" t="str">
        <f t="shared" si="2"/>
        <v>Bathroom Appliance &gt; Hose Conections &gt; Normal &gt; 3Ft &gt; Water Tec &gt; WT6925</v>
      </c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ht="12.75" customHeight="1">
      <c r="A380" s="22" t="s">
        <v>1057</v>
      </c>
      <c r="B380" s="17" t="str">
        <f>IFERROR(VLOOKUP(A380,'G1'!$A$2:$B$45,2,FALSE),"")</f>
        <v>Bathroom Appliance</v>
      </c>
      <c r="C380" s="28" t="s">
        <v>1139</v>
      </c>
      <c r="D380" s="8" t="str">
        <f>IFERROR(VLOOKUP(C380,'G2'!$A$2:$B$45,2,FALSE),"")</f>
        <v>Hose Conections</v>
      </c>
      <c r="E380" s="23" t="s">
        <v>1153</v>
      </c>
      <c r="F380" s="8" t="str">
        <f>IFERROR(VLOOKUP(E380,'G3'!$A$2:$B$195,2,FALSE),"")</f>
        <v>High Pressure</v>
      </c>
      <c r="G380" s="23" t="s">
        <v>1141</v>
      </c>
      <c r="H380" s="8" t="str">
        <f>IFERROR(VLOOKUP(G380,'G4'!$A$2:$B$195,2,FALSE),"")</f>
        <v>1Ft</v>
      </c>
      <c r="I380" s="22" t="s">
        <v>1061</v>
      </c>
      <c r="J380" s="8" t="str">
        <f>IFERROR(VLOOKUP(I380,'G5'!$A$2:$B$45,2,FALSE),"")</f>
        <v>Water Tec</v>
      </c>
      <c r="K380" s="23" t="s">
        <v>1154</v>
      </c>
      <c r="L380" s="11" t="str">
        <f>IFERROR(VLOOKUP(K380,'G6'!$A$2:$B$145,2,FALSE),"")</f>
        <v>WT6992</v>
      </c>
      <c r="M380" s="25" t="s">
        <v>1063</v>
      </c>
      <c r="N380" s="8" t="str">
        <f>IFERROR(VLOOKUP(M380,SUPPLIERS!$A$2:$B$45,2,FALSE),"")</f>
        <v>Water Tec</v>
      </c>
      <c r="O380" s="19" t="s">
        <v>42</v>
      </c>
      <c r="P380" s="13" t="str">
        <f>IFERROR(VLOOKUP(O380,UOM_GROUP!$A$2:$B$45,2,FALSE),"")</f>
        <v>Default</v>
      </c>
      <c r="Q380" s="11" t="str">
        <f t="array" ref="Q380">TEXTJOIN(",",TRUE,IF(UOM_MAPPING!A$2:A$16=O380,UOM_MAPPING!B$2:B$100,""))</f>
        <v>000</v>
      </c>
      <c r="R380" s="11" t="str">
        <f>IFERROR(__xludf.DUMMYFUNCTION("ArrayFormula(JOIN("", "", IFERROR(VLOOKUP(BASE(SPLIT(Q380,"",""),10,3),UOM!$A$2:$B$46,2,FALSE),"""")))"),"NUMBER")</f>
        <v>NUMBER</v>
      </c>
      <c r="S380" s="11" t="s">
        <v>1155</v>
      </c>
      <c r="T380" s="8"/>
      <c r="U380" s="8" t="str">
        <f t="shared" si="1"/>
        <v>Bathroom Appliance Hose Conections High Pressure 1Ft Water Tec WT6992</v>
      </c>
      <c r="V380" s="8" t="str">
        <f t="shared" si="2"/>
        <v>Bathroom Appliance &gt; Hose Conections &gt; High Pressure &gt; 1Ft &gt; Water Tec &gt; WT6992</v>
      </c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ht="12.75" customHeight="1">
      <c r="A381" s="22" t="s">
        <v>1057</v>
      </c>
      <c r="B381" s="17" t="str">
        <f>IFERROR(VLOOKUP(A381,'G1'!$A$2:$B$45,2,FALSE),"")</f>
        <v>Bathroom Appliance</v>
      </c>
      <c r="C381" s="28" t="s">
        <v>1139</v>
      </c>
      <c r="D381" s="8" t="str">
        <f>IFERROR(VLOOKUP(C381,'G2'!$A$2:$B$45,2,FALSE),"")</f>
        <v>Hose Conections</v>
      </c>
      <c r="E381" s="23" t="s">
        <v>1153</v>
      </c>
      <c r="F381" s="8" t="str">
        <f>IFERROR(VLOOKUP(E381,'G3'!$A$2:$B$195,2,FALSE),"")</f>
        <v>High Pressure</v>
      </c>
      <c r="G381" s="23" t="s">
        <v>1144</v>
      </c>
      <c r="H381" s="8" t="str">
        <f>IFERROR(VLOOKUP(G381,'G4'!$A$2:$B$195,2,FALSE),"")</f>
        <v>1.5Ft</v>
      </c>
      <c r="I381" s="22" t="s">
        <v>1061</v>
      </c>
      <c r="J381" s="8" t="str">
        <f>IFERROR(VLOOKUP(I381,'G5'!$A$2:$B$45,2,FALSE),"")</f>
        <v>Water Tec</v>
      </c>
      <c r="K381" s="23" t="s">
        <v>1156</v>
      </c>
      <c r="L381" s="11" t="str">
        <f>IFERROR(VLOOKUP(K381,'G6'!$A$2:$B$145,2,FALSE),"")</f>
        <v>WT6993</v>
      </c>
      <c r="M381" s="25" t="s">
        <v>1063</v>
      </c>
      <c r="N381" s="8" t="str">
        <f>IFERROR(VLOOKUP(M381,SUPPLIERS!$A$2:$B$45,2,FALSE),"")</f>
        <v>Water Tec</v>
      </c>
      <c r="O381" s="19" t="s">
        <v>42</v>
      </c>
      <c r="P381" s="13" t="str">
        <f>IFERROR(VLOOKUP(O381,UOM_GROUP!$A$2:$B$45,2,FALSE),"")</f>
        <v>Default</v>
      </c>
      <c r="Q381" s="11" t="str">
        <f t="array" ref="Q381">TEXTJOIN(",",TRUE,IF(UOM_MAPPING!A$2:A$16=O381,UOM_MAPPING!B$2:B$100,""))</f>
        <v>000</v>
      </c>
      <c r="R381" s="11" t="str">
        <f>IFERROR(__xludf.DUMMYFUNCTION("ArrayFormula(JOIN("", "", IFERROR(VLOOKUP(BASE(SPLIT(Q381,"",""),10,3),UOM!$A$2:$B$46,2,FALSE),"""")))"),"NUMBER")</f>
        <v>NUMBER</v>
      </c>
      <c r="S381" s="11" t="s">
        <v>1157</v>
      </c>
      <c r="T381" s="8"/>
      <c r="U381" s="8" t="str">
        <f t="shared" si="1"/>
        <v>Bathroom Appliance Hose Conections High Pressure 1.5Ft Water Tec WT6993</v>
      </c>
      <c r="V381" s="8" t="str">
        <f t="shared" si="2"/>
        <v>Bathroom Appliance &gt; Hose Conections &gt; High Pressure &gt; 1.5Ft &gt; Water Tec &gt; WT6993</v>
      </c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ht="12.75" customHeight="1">
      <c r="A382" s="22" t="s">
        <v>1057</v>
      </c>
      <c r="B382" s="17" t="str">
        <f>IFERROR(VLOOKUP(A382,'G1'!$A$2:$B$45,2,FALSE),"")</f>
        <v>Bathroom Appliance</v>
      </c>
      <c r="C382" s="28" t="s">
        <v>1139</v>
      </c>
      <c r="D382" s="8" t="str">
        <f>IFERROR(VLOOKUP(C382,'G2'!$A$2:$B$45,2,FALSE),"")</f>
        <v>Hose Conections</v>
      </c>
      <c r="E382" s="23" t="s">
        <v>1153</v>
      </c>
      <c r="F382" s="8" t="str">
        <f>IFERROR(VLOOKUP(E382,'G3'!$A$2:$B$195,2,FALSE),"")</f>
        <v>High Pressure</v>
      </c>
      <c r="G382" s="23" t="s">
        <v>1147</v>
      </c>
      <c r="H382" s="8" t="str">
        <f>IFERROR(VLOOKUP(G382,'G4'!$A$2:$B$195,2,FALSE),"")</f>
        <v>2Ft</v>
      </c>
      <c r="I382" s="22" t="s">
        <v>1061</v>
      </c>
      <c r="J382" s="8" t="str">
        <f>IFERROR(VLOOKUP(I382,'G5'!$A$2:$B$45,2,FALSE),"")</f>
        <v>Water Tec</v>
      </c>
      <c r="K382" s="23" t="s">
        <v>1158</v>
      </c>
      <c r="L382" s="11" t="str">
        <f>IFERROR(VLOOKUP(K382,'G6'!$A$2:$B$145,2,FALSE),"")</f>
        <v>WT6994</v>
      </c>
      <c r="M382" s="25" t="s">
        <v>1063</v>
      </c>
      <c r="N382" s="8" t="str">
        <f>IFERROR(VLOOKUP(M382,SUPPLIERS!$A$2:$B$45,2,FALSE),"")</f>
        <v>Water Tec</v>
      </c>
      <c r="O382" s="19" t="s">
        <v>42</v>
      </c>
      <c r="P382" s="13" t="str">
        <f>IFERROR(VLOOKUP(O382,UOM_GROUP!$A$2:$B$45,2,FALSE),"")</f>
        <v>Default</v>
      </c>
      <c r="Q382" s="11" t="str">
        <f t="array" ref="Q382">TEXTJOIN(",",TRUE,IF(UOM_MAPPING!A$2:A$16=O382,UOM_MAPPING!B$2:B$100,""))</f>
        <v>000</v>
      </c>
      <c r="R382" s="11" t="str">
        <f>IFERROR(__xludf.DUMMYFUNCTION("ArrayFormula(JOIN("", "", IFERROR(VLOOKUP(BASE(SPLIT(Q382,"",""),10,3),UOM!$A$2:$B$46,2,FALSE),"""")))"),"NUMBER")</f>
        <v>NUMBER</v>
      </c>
      <c r="S382" s="11" t="s">
        <v>1159</v>
      </c>
      <c r="T382" s="8"/>
      <c r="U382" s="8" t="str">
        <f t="shared" si="1"/>
        <v>Bathroom Appliance Hose Conections High Pressure 2Ft Water Tec WT6994</v>
      </c>
      <c r="V382" s="8" t="str">
        <f t="shared" si="2"/>
        <v>Bathroom Appliance &gt; Hose Conections &gt; High Pressure &gt; 2Ft &gt; Water Tec &gt; WT6994</v>
      </c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ht="12.75" customHeight="1">
      <c r="A383" s="22" t="s">
        <v>1057</v>
      </c>
      <c r="B383" s="17" t="str">
        <f>IFERROR(VLOOKUP(A383,'G1'!$A$2:$B$45,2,FALSE),"")</f>
        <v>Bathroom Appliance</v>
      </c>
      <c r="C383" s="28" t="s">
        <v>1139</v>
      </c>
      <c r="D383" s="8" t="str">
        <f>IFERROR(VLOOKUP(C383,'G2'!$A$2:$B$45,2,FALSE),"")</f>
        <v>Hose Conections</v>
      </c>
      <c r="E383" s="23" t="s">
        <v>1153</v>
      </c>
      <c r="F383" s="8" t="str">
        <f>IFERROR(VLOOKUP(E383,'G3'!$A$2:$B$195,2,FALSE),"")</f>
        <v>High Pressure</v>
      </c>
      <c r="G383" s="23" t="s">
        <v>1150</v>
      </c>
      <c r="H383" s="8" t="str">
        <f>IFERROR(VLOOKUP(G383,'G4'!$A$2:$B$195,2,FALSE),"")</f>
        <v>3Ft</v>
      </c>
      <c r="I383" s="22" t="s">
        <v>1061</v>
      </c>
      <c r="J383" s="8" t="str">
        <f>IFERROR(VLOOKUP(I383,'G5'!$A$2:$B$45,2,FALSE),"")</f>
        <v>Water Tec</v>
      </c>
      <c r="K383" s="23" t="s">
        <v>1160</v>
      </c>
      <c r="L383" s="11" t="str">
        <f>IFERROR(VLOOKUP(K383,'G6'!$A$2:$B$145,2,FALSE),"")</f>
        <v>WT6995</v>
      </c>
      <c r="M383" s="25" t="s">
        <v>1063</v>
      </c>
      <c r="N383" s="8" t="str">
        <f>IFERROR(VLOOKUP(M383,SUPPLIERS!$A$2:$B$45,2,FALSE),"")</f>
        <v>Water Tec</v>
      </c>
      <c r="O383" s="19" t="s">
        <v>42</v>
      </c>
      <c r="P383" s="13" t="str">
        <f>IFERROR(VLOOKUP(O383,UOM_GROUP!$A$2:$B$45,2,FALSE),"")</f>
        <v>Default</v>
      </c>
      <c r="Q383" s="11" t="str">
        <f t="array" ref="Q383">TEXTJOIN(",",TRUE,IF(UOM_MAPPING!A$2:A$16=O383,UOM_MAPPING!B$2:B$100,""))</f>
        <v>000</v>
      </c>
      <c r="R383" s="11" t="str">
        <f>IFERROR(__xludf.DUMMYFUNCTION("ArrayFormula(JOIN("", "", IFERROR(VLOOKUP(BASE(SPLIT(Q383,"",""),10,3),UOM!$A$2:$B$46,2,FALSE),"""")))"),"NUMBER")</f>
        <v>NUMBER</v>
      </c>
      <c r="S383" s="11" t="s">
        <v>1161</v>
      </c>
      <c r="T383" s="8"/>
      <c r="U383" s="8" t="str">
        <f t="shared" si="1"/>
        <v>Bathroom Appliance Hose Conections High Pressure 3Ft Water Tec WT6995</v>
      </c>
      <c r="V383" s="8" t="str">
        <f t="shared" si="2"/>
        <v>Bathroom Appliance &gt; Hose Conections &gt; High Pressure &gt; 3Ft &gt; Water Tec &gt; WT6995</v>
      </c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ht="12.75" customHeight="1">
      <c r="A384" s="22" t="s">
        <v>1057</v>
      </c>
      <c r="B384" s="17" t="str">
        <f>IFERROR(VLOOKUP(A384,'G1'!$A$2:$B$45,2,FALSE),"")</f>
        <v>Bathroom Appliance</v>
      </c>
      <c r="C384" s="28" t="s">
        <v>1139</v>
      </c>
      <c r="D384" s="8" t="str">
        <f>IFERROR(VLOOKUP(C384,'G2'!$A$2:$B$45,2,FALSE),"")</f>
        <v>Hose Conections</v>
      </c>
      <c r="E384" s="23" t="s">
        <v>1162</v>
      </c>
      <c r="F384" s="8" t="str">
        <f>IFERROR(VLOOKUP(E384,'G3'!$A$2:$B$195,2,FALSE),"")</f>
        <v>Titanium </v>
      </c>
      <c r="G384" s="23" t="s">
        <v>1163</v>
      </c>
      <c r="H384" s="8" t="str">
        <f>IFERROR(VLOOKUP(G384,'G4'!$A$2:$B$195,2,FALSE),"")</f>
        <v>5Ft</v>
      </c>
      <c r="I384" s="22" t="s">
        <v>1093</v>
      </c>
      <c r="J384" s="8" t="str">
        <f>IFERROR(VLOOKUP(I384,'G5'!$A$2:$B$45,2,FALSE),"")</f>
        <v>Reemer</v>
      </c>
      <c r="K384" s="23" t="s">
        <v>27</v>
      </c>
      <c r="L384" s="11" t="str">
        <f>IFERROR(VLOOKUP(K384,'G6'!$A$2:$B$145,2,FALSE),"")</f>
        <v/>
      </c>
      <c r="M384" s="25" t="s">
        <v>242</v>
      </c>
      <c r="N384" s="8" t="str">
        <f>IFERROR(VLOOKUP(M384,SUPPLIERS!$A$2:$B$45,2,FALSE),"")</f>
        <v>JJ Lanka</v>
      </c>
      <c r="O384" s="19" t="s">
        <v>42</v>
      </c>
      <c r="P384" s="13" t="str">
        <f>IFERROR(VLOOKUP(O384,UOM_GROUP!$A$2:$B$45,2,FALSE),"")</f>
        <v>Default</v>
      </c>
      <c r="Q384" s="11" t="str">
        <f t="array" ref="Q384">TEXTJOIN(",",TRUE,IF(UOM_MAPPING!A$2:A$16=O384,UOM_MAPPING!B$2:B$100,""))</f>
        <v>000</v>
      </c>
      <c r="R384" s="11" t="str">
        <f>IFERROR(__xludf.DUMMYFUNCTION("ArrayFormula(JOIN("", "", IFERROR(VLOOKUP(BASE(SPLIT(Q384,"",""),10,3),UOM!$A$2:$B$46,2,FALSE),"""")))"),"NUMBER")</f>
        <v>NUMBER</v>
      </c>
      <c r="S384" s="11" t="s">
        <v>1164</v>
      </c>
      <c r="T384" s="8"/>
      <c r="U384" s="8" t="str">
        <f t="shared" si="1"/>
        <v>Bathroom Appliance Hose Conections Titanium  5Ft Reemer </v>
      </c>
      <c r="V384" s="8" t="str">
        <f t="shared" si="2"/>
        <v>Bathroom Appliance &gt; Hose Conections &gt; Titanium  &gt; 5Ft &gt; Reemer &gt; [ N/A ]</v>
      </c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ht="12.75" customHeight="1">
      <c r="A385" s="22" t="s">
        <v>1057</v>
      </c>
      <c r="B385" s="17" t="str">
        <f>IFERROR(VLOOKUP(A385,'G1'!$A$2:$B$45,2,FALSE),"")</f>
        <v>Bathroom Appliance</v>
      </c>
      <c r="C385" s="28" t="s">
        <v>1139</v>
      </c>
      <c r="D385" s="8" t="str">
        <f>IFERROR(VLOOKUP(C385,'G2'!$A$2:$B$45,2,FALSE),"")</f>
        <v>Hose Conections</v>
      </c>
      <c r="E385" s="23" t="s">
        <v>1162</v>
      </c>
      <c r="F385" s="8" t="str">
        <f>IFERROR(VLOOKUP(E385,'G3'!$A$2:$B$195,2,FALSE),"")</f>
        <v>Titanium </v>
      </c>
      <c r="G385" s="23" t="s">
        <v>1144</v>
      </c>
      <c r="H385" s="8" t="str">
        <f>IFERROR(VLOOKUP(G385,'G4'!$A$2:$B$195,2,FALSE),"")</f>
        <v>1.5Ft</v>
      </c>
      <c r="I385" s="22" t="s">
        <v>26</v>
      </c>
      <c r="J385" s="8" t="str">
        <f>IFERROR(VLOOKUP(I385,'G5'!$A$2:$B$45,2,FALSE),"")</f>
        <v/>
      </c>
      <c r="K385" s="23" t="s">
        <v>27</v>
      </c>
      <c r="L385" s="11" t="str">
        <f>IFERROR(VLOOKUP(K385,'G6'!$A$2:$B$145,2,FALSE),"")</f>
        <v/>
      </c>
      <c r="M385" s="25" t="s">
        <v>242</v>
      </c>
      <c r="N385" s="8" t="str">
        <f>IFERROR(VLOOKUP(M385,SUPPLIERS!$A$2:$B$45,2,FALSE),"")</f>
        <v>JJ Lanka</v>
      </c>
      <c r="O385" s="19" t="s">
        <v>42</v>
      </c>
      <c r="P385" s="13" t="str">
        <f>IFERROR(VLOOKUP(O385,UOM_GROUP!$A$2:$B$45,2,FALSE),"")</f>
        <v>Default</v>
      </c>
      <c r="Q385" s="11" t="str">
        <f t="array" ref="Q385">TEXTJOIN(",",TRUE,IF(UOM_MAPPING!A$2:A$16=O385,UOM_MAPPING!B$2:B$100,""))</f>
        <v>000</v>
      </c>
      <c r="R385" s="11" t="str">
        <f>IFERROR(__xludf.DUMMYFUNCTION("ArrayFormula(JOIN("", "", IFERROR(VLOOKUP(BASE(SPLIT(Q385,"",""),10,3),UOM!$A$2:$B$46,2,FALSE),"""")))"),"NUMBER")</f>
        <v>NUMBER</v>
      </c>
      <c r="S385" s="11" t="s">
        <v>1165</v>
      </c>
      <c r="T385" s="8"/>
      <c r="U385" s="8" t="str">
        <f t="shared" si="1"/>
        <v>Bathroom Appliance Hose Conections Titanium  1.5Ft  </v>
      </c>
      <c r="V385" s="8" t="str">
        <f t="shared" si="2"/>
        <v>Bathroom Appliance &gt; Hose Conections &gt; Titanium  &gt; 1.5Ft &gt; [ N/A ] &gt; [ N/A ]</v>
      </c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ht="12.75" customHeight="1">
      <c r="A386" s="22" t="s">
        <v>1057</v>
      </c>
      <c r="B386" s="17" t="str">
        <f>IFERROR(VLOOKUP(A386,'G1'!$A$2:$B$45,2,FALSE),"")</f>
        <v>Bathroom Appliance</v>
      </c>
      <c r="C386" s="28" t="s">
        <v>1139</v>
      </c>
      <c r="D386" s="8" t="str">
        <f>IFERROR(VLOOKUP(C386,'G2'!$A$2:$B$45,2,FALSE),"")</f>
        <v>Hose Conections</v>
      </c>
      <c r="E386" s="23" t="s">
        <v>1140</v>
      </c>
      <c r="F386" s="8" t="str">
        <f>IFERROR(VLOOKUP(E386,'G3'!$A$2:$B$195,2,FALSE),"")</f>
        <v>Normal</v>
      </c>
      <c r="G386" s="23" t="s">
        <v>1144</v>
      </c>
      <c r="H386" s="8" t="str">
        <f>IFERROR(VLOOKUP(G386,'G4'!$A$2:$B$195,2,FALSE),"")</f>
        <v>1.5Ft</v>
      </c>
      <c r="I386" s="22" t="s">
        <v>1070</v>
      </c>
      <c r="J386" s="8" t="str">
        <f>IFERROR(VLOOKUP(I386,'G5'!$A$2:$B$45,2,FALSE),"")</f>
        <v>Galaxy</v>
      </c>
      <c r="K386" s="23" t="s">
        <v>27</v>
      </c>
      <c r="L386" s="11" t="str">
        <f>IFERROR(VLOOKUP(K386,'G6'!$A$2:$B$145,2,FALSE),"")</f>
        <v/>
      </c>
      <c r="M386" s="25" t="s">
        <v>242</v>
      </c>
      <c r="N386" s="8" t="str">
        <f>IFERROR(VLOOKUP(M386,SUPPLIERS!$A$2:$B$45,2,FALSE),"")</f>
        <v>JJ Lanka</v>
      </c>
      <c r="O386" s="19" t="s">
        <v>42</v>
      </c>
      <c r="P386" s="13" t="str">
        <f>IFERROR(VLOOKUP(O386,UOM_GROUP!$A$2:$B$45,2,FALSE),"")</f>
        <v>Default</v>
      </c>
      <c r="Q386" s="11" t="str">
        <f t="array" ref="Q386">TEXTJOIN(",",TRUE,IF(UOM_MAPPING!A$2:A$16=O386,UOM_MAPPING!B$2:B$100,""))</f>
        <v>000</v>
      </c>
      <c r="R386" s="11" t="str">
        <f>IFERROR(__xludf.DUMMYFUNCTION("ArrayFormula(JOIN("", "", IFERROR(VLOOKUP(BASE(SPLIT(Q386,"",""),10,3),UOM!$A$2:$B$46,2,FALSE),"""")))"),"NUMBER")</f>
        <v>NUMBER</v>
      </c>
      <c r="S386" s="11" t="s">
        <v>1166</v>
      </c>
      <c r="T386" s="8"/>
      <c r="U386" s="8" t="str">
        <f t="shared" si="1"/>
        <v>Bathroom Appliance Hose Conections Normal 1.5Ft Galaxy </v>
      </c>
      <c r="V386" s="8" t="str">
        <f t="shared" si="2"/>
        <v>Bathroom Appliance &gt; Hose Conections &gt; Normal &gt; 1.5Ft &gt; Galaxy &gt; [ N/A ]</v>
      </c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ht="12.75" customHeight="1">
      <c r="A387" s="22" t="s">
        <v>1057</v>
      </c>
      <c r="B387" s="17" t="str">
        <f>IFERROR(VLOOKUP(A387,'G1'!$A$2:$B$45,2,FALSE),"")</f>
        <v>Bathroom Appliance</v>
      </c>
      <c r="C387" s="28" t="s">
        <v>1139</v>
      </c>
      <c r="D387" s="8" t="str">
        <f>IFERROR(VLOOKUP(C387,'G2'!$A$2:$B$45,2,FALSE),"")</f>
        <v>Hose Conections</v>
      </c>
      <c r="E387" s="23" t="s">
        <v>1167</v>
      </c>
      <c r="F387" s="8" t="str">
        <f>IFERROR(VLOOKUP(E387,'G3'!$A$2:$B$195,2,FALSE),"")</f>
        <v>Hot Water</v>
      </c>
      <c r="G387" s="23" t="s">
        <v>1147</v>
      </c>
      <c r="H387" s="8" t="str">
        <f>IFERROR(VLOOKUP(G387,'G4'!$A$2:$B$195,2,FALSE),"")</f>
        <v>2Ft</v>
      </c>
      <c r="I387" s="22" t="s">
        <v>1061</v>
      </c>
      <c r="J387" s="8" t="str">
        <f>IFERROR(VLOOKUP(I387,'G5'!$A$2:$B$45,2,FALSE),"")</f>
        <v>Water Tec</v>
      </c>
      <c r="K387" s="23" t="s">
        <v>27</v>
      </c>
      <c r="L387" s="11" t="str">
        <f>IFERROR(VLOOKUP(K387,'G6'!$A$2:$B$145,2,FALSE),"")</f>
        <v/>
      </c>
      <c r="M387" s="25" t="s">
        <v>1063</v>
      </c>
      <c r="N387" s="8" t="str">
        <f>IFERROR(VLOOKUP(M387,SUPPLIERS!$A$2:$B$45,2,FALSE),"")</f>
        <v>Water Tec</v>
      </c>
      <c r="O387" s="19" t="s">
        <v>42</v>
      </c>
      <c r="P387" s="13" t="str">
        <f>IFERROR(VLOOKUP(O387,UOM_GROUP!$A$2:$B$45,2,FALSE),"")</f>
        <v>Default</v>
      </c>
      <c r="Q387" s="11" t="str">
        <f t="array" ref="Q387">TEXTJOIN(",",TRUE,IF(UOM_MAPPING!A$2:A$16=O387,UOM_MAPPING!B$2:B$100,""))</f>
        <v>000</v>
      </c>
      <c r="R387" s="11" t="str">
        <f>IFERROR(__xludf.DUMMYFUNCTION("ArrayFormula(JOIN("", "", IFERROR(VLOOKUP(BASE(SPLIT(Q387,"",""),10,3),UOM!$A$2:$B$46,2,FALSE),"""")))"),"NUMBER")</f>
        <v>NUMBER</v>
      </c>
      <c r="S387" s="11" t="s">
        <v>1168</v>
      </c>
      <c r="T387" s="8"/>
      <c r="U387" s="8" t="str">
        <f t="shared" si="1"/>
        <v>Bathroom Appliance Hose Conections Hot Water 2Ft Water Tec </v>
      </c>
      <c r="V387" s="8" t="str">
        <f t="shared" si="2"/>
        <v>Bathroom Appliance &gt; Hose Conections &gt; Hot Water &gt; 2Ft &gt; Water Tec &gt; [ N/A ]</v>
      </c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ht="12.75" customHeight="1">
      <c r="A388" s="22" t="s">
        <v>1057</v>
      </c>
      <c r="B388" s="17" t="str">
        <f>IFERROR(VLOOKUP(A388,'G1'!$A$2:$B$45,2,FALSE),"")</f>
        <v>Bathroom Appliance</v>
      </c>
      <c r="C388" s="28" t="s">
        <v>1169</v>
      </c>
      <c r="D388" s="8" t="str">
        <f>IFERROR(VLOOKUP(C388,'G2'!$A$2:$B$45,2,FALSE),"")</f>
        <v>Uni Trap</v>
      </c>
      <c r="E388" s="23" t="s">
        <v>1170</v>
      </c>
      <c r="F388" s="8" t="str">
        <f>IFERROR(VLOOKUP(E388,'G3'!$A$2:$B$195,2,FALSE),"")</f>
        <v>1.5" &amp; 1.25" </v>
      </c>
      <c r="G388" s="23" t="s">
        <v>1060</v>
      </c>
      <c r="H388" s="8" t="str">
        <f>IFERROR(VLOOKUP(G388,'G4'!$A$2:$B$195,2,FALSE),"")</f>
        <v>White</v>
      </c>
      <c r="I388" s="22" t="s">
        <v>1061</v>
      </c>
      <c r="J388" s="8" t="str">
        <f>IFERROR(VLOOKUP(I388,'G5'!$A$2:$B$45,2,FALSE),"")</f>
        <v>Water Tec</v>
      </c>
      <c r="K388" s="23" t="s">
        <v>1171</v>
      </c>
      <c r="L388" s="11" t="str">
        <f>IFERROR(VLOOKUP(K388,'G6'!$A$2:$B$145,2,FALSE),"")</f>
        <v>WT00519</v>
      </c>
      <c r="M388" s="25" t="s">
        <v>1063</v>
      </c>
      <c r="N388" s="8" t="str">
        <f>IFERROR(VLOOKUP(M388,SUPPLIERS!$A$2:$B$45,2,FALSE),"")</f>
        <v>Water Tec</v>
      </c>
      <c r="O388" s="19" t="s">
        <v>42</v>
      </c>
      <c r="P388" s="13" t="str">
        <f>IFERROR(VLOOKUP(O388,UOM_GROUP!$A$2:$B$45,2,FALSE),"")</f>
        <v>Default</v>
      </c>
      <c r="Q388" s="11" t="str">
        <f t="array" ref="Q388">TEXTJOIN(",",TRUE,IF(UOM_MAPPING!A$2:A$16=O388,UOM_MAPPING!B$2:B$100,""))</f>
        <v>000</v>
      </c>
      <c r="R388" s="11" t="str">
        <f>IFERROR(__xludf.DUMMYFUNCTION("ArrayFormula(JOIN("", "", IFERROR(VLOOKUP(BASE(SPLIT(Q388,"",""),10,3),UOM!$A$2:$B$46,2,FALSE),"""")))"),"NUMBER")</f>
        <v>NUMBER</v>
      </c>
      <c r="S388" s="11" t="s">
        <v>1172</v>
      </c>
      <c r="T388" s="8"/>
      <c r="U388" s="8" t="str">
        <f t="shared" si="1"/>
        <v>Bathroom Appliance Uni Trap 1.5" &amp; 1.25"  White Water Tec WT00519</v>
      </c>
      <c r="V388" s="8" t="str">
        <f t="shared" si="2"/>
        <v>Bathroom Appliance &gt; Uni Trap &gt; 1.5" &amp; 1.25"  &gt; White &gt; Water Tec &gt; WT00519</v>
      </c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ht="12.75" customHeight="1">
      <c r="A389" s="22" t="s">
        <v>1057</v>
      </c>
      <c r="B389" s="17" t="str">
        <f>IFERROR(VLOOKUP(A389,'G1'!$A$2:$B$45,2,FALSE),"")</f>
        <v>Bathroom Appliance</v>
      </c>
      <c r="C389" s="28" t="s">
        <v>1169</v>
      </c>
      <c r="D389" s="8" t="str">
        <f>IFERROR(VLOOKUP(C389,'G2'!$A$2:$B$45,2,FALSE),"")</f>
        <v>Uni Trap</v>
      </c>
      <c r="E389" s="23" t="s">
        <v>1173</v>
      </c>
      <c r="F389" s="8" t="str">
        <f>IFERROR(VLOOKUP(E389,'G3'!$A$2:$B$195,2,FALSE),"")</f>
        <v>4"</v>
      </c>
      <c r="G389" s="23" t="s">
        <v>1060</v>
      </c>
      <c r="H389" s="8" t="str">
        <f>IFERROR(VLOOKUP(G389,'G4'!$A$2:$B$195,2,FALSE),"")</f>
        <v>White</v>
      </c>
      <c r="I389" s="22" t="s">
        <v>1061</v>
      </c>
      <c r="J389" s="8" t="str">
        <f>IFERROR(VLOOKUP(I389,'G5'!$A$2:$B$45,2,FALSE),"")</f>
        <v>Water Tec</v>
      </c>
      <c r="K389" s="23" t="s">
        <v>1174</v>
      </c>
      <c r="L389" s="11" t="str">
        <f>IFERROR(VLOOKUP(K389,'G6'!$A$2:$B$145,2,FALSE),"")</f>
        <v>WT00176</v>
      </c>
      <c r="M389" s="25" t="s">
        <v>1063</v>
      </c>
      <c r="N389" s="8" t="str">
        <f>IFERROR(VLOOKUP(M389,SUPPLIERS!$A$2:$B$45,2,FALSE),"")</f>
        <v>Water Tec</v>
      </c>
      <c r="O389" s="19" t="s">
        <v>42</v>
      </c>
      <c r="P389" s="13" t="str">
        <f>IFERROR(VLOOKUP(O389,UOM_GROUP!$A$2:$B$45,2,FALSE),"")</f>
        <v>Default</v>
      </c>
      <c r="Q389" s="11" t="str">
        <f t="array" ref="Q389">TEXTJOIN(",",TRUE,IF(UOM_MAPPING!A$2:A$16=O389,UOM_MAPPING!B$2:B$100,""))</f>
        <v>000</v>
      </c>
      <c r="R389" s="11" t="str">
        <f>IFERROR(__xludf.DUMMYFUNCTION("ArrayFormula(JOIN("", "", IFERROR(VLOOKUP(BASE(SPLIT(Q389,"",""),10,3),UOM!$A$2:$B$46,2,FALSE),"""")))"),"NUMBER")</f>
        <v>NUMBER</v>
      </c>
      <c r="S389" s="11" t="s">
        <v>1175</v>
      </c>
      <c r="T389" s="8"/>
      <c r="U389" s="8" t="str">
        <f t="shared" si="1"/>
        <v>Bathroom Appliance Uni Trap 4" White Water Tec WT00176</v>
      </c>
      <c r="V389" s="8" t="str">
        <f t="shared" si="2"/>
        <v>Bathroom Appliance &gt; Uni Trap &gt; 4" &gt; White &gt; Water Tec &gt; WT00176</v>
      </c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ht="12.75" customHeight="1">
      <c r="A390" s="22" t="s">
        <v>1057</v>
      </c>
      <c r="B390" s="17" t="str">
        <f>IFERROR(VLOOKUP(A390,'G1'!$A$2:$B$45,2,FALSE),"")</f>
        <v>Bathroom Appliance</v>
      </c>
      <c r="C390" s="28" t="s">
        <v>1169</v>
      </c>
      <c r="D390" s="8" t="str">
        <f>IFERROR(VLOOKUP(C390,'G2'!$A$2:$B$45,2,FALSE),"")</f>
        <v>Uni Trap</v>
      </c>
      <c r="E390" s="23" t="s">
        <v>1173</v>
      </c>
      <c r="F390" s="8" t="str">
        <f>IFERROR(VLOOKUP(E390,'G3'!$A$2:$B$195,2,FALSE),"")</f>
        <v>4"</v>
      </c>
      <c r="G390" s="23" t="s">
        <v>1176</v>
      </c>
      <c r="H390" s="8" t="str">
        <f>IFERROR(VLOOKUP(G390,'G4'!$A$2:$B$195,2,FALSE),"")</f>
        <v>Orange Grib</v>
      </c>
      <c r="I390" s="22" t="s">
        <v>1177</v>
      </c>
      <c r="J390" s="8" t="str">
        <f>IFERROR(VLOOKUP(I390,'G5'!$A$2:$B$45,2,FALSE),"")</f>
        <v>BuddyKing</v>
      </c>
      <c r="K390" s="23" t="s">
        <v>27</v>
      </c>
      <c r="L390" s="11" t="str">
        <f>IFERROR(VLOOKUP(K390,'G6'!$A$2:$B$145,2,FALSE),"")</f>
        <v/>
      </c>
      <c r="M390" s="25" t="s">
        <v>242</v>
      </c>
      <c r="N390" s="8" t="str">
        <f>IFERROR(VLOOKUP(M390,SUPPLIERS!$A$2:$B$45,2,FALSE),"")</f>
        <v>JJ Lanka</v>
      </c>
      <c r="O390" s="19" t="s">
        <v>42</v>
      </c>
      <c r="P390" s="13" t="str">
        <f>IFERROR(VLOOKUP(O390,UOM_GROUP!$A$2:$B$45,2,FALSE),"")</f>
        <v>Default</v>
      </c>
      <c r="Q390" s="11" t="str">
        <f t="array" ref="Q390">TEXTJOIN(",",TRUE,IF(UOM_MAPPING!A$2:A$16=O390,UOM_MAPPING!B$2:B$100,""))</f>
        <v>000</v>
      </c>
      <c r="R390" s="11" t="str">
        <f>IFERROR(__xludf.DUMMYFUNCTION("ArrayFormula(JOIN("", "", IFERROR(VLOOKUP(BASE(SPLIT(Q390,"",""),10,3),UOM!$A$2:$B$46,2,FALSE),"""")))"),"NUMBER")</f>
        <v>NUMBER</v>
      </c>
      <c r="S390" s="11" t="s">
        <v>1178</v>
      </c>
      <c r="T390" s="8"/>
      <c r="U390" s="8" t="str">
        <f t="shared" si="1"/>
        <v>Bathroom Appliance Uni Trap 4" Orange Grib BuddyKing </v>
      </c>
      <c r="V390" s="8" t="str">
        <f t="shared" si="2"/>
        <v>Bathroom Appliance &gt; Uni Trap &gt; 4" &gt; Orange Grib &gt; BuddyKing &gt; [ N/A ]</v>
      </c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ht="12.75" customHeight="1">
      <c r="A391" s="22" t="s">
        <v>1057</v>
      </c>
      <c r="B391" s="17" t="str">
        <f>IFERROR(VLOOKUP(A391,'G1'!$A$2:$B$45,2,FALSE),"")</f>
        <v>Bathroom Appliance</v>
      </c>
      <c r="C391" s="28" t="s">
        <v>1169</v>
      </c>
      <c r="D391" s="8" t="str">
        <f>IFERROR(VLOOKUP(C391,'G2'!$A$2:$B$45,2,FALSE),"")</f>
        <v>Uni Trap</v>
      </c>
      <c r="E391" s="23" t="s">
        <v>1173</v>
      </c>
      <c r="F391" s="8" t="str">
        <f>IFERROR(VLOOKUP(E391,'G3'!$A$2:$B$195,2,FALSE),"")</f>
        <v>4"</v>
      </c>
      <c r="G391" s="23" t="s">
        <v>1179</v>
      </c>
      <c r="H391" s="8" t="str">
        <f>IFERROR(VLOOKUP(G391,'G4'!$A$2:$B$195,2,FALSE),"")</f>
        <v>Blue Grib</v>
      </c>
      <c r="I391" s="22" t="s">
        <v>1180</v>
      </c>
      <c r="J391" s="8" t="str">
        <f>IFERROR(VLOOKUP(I391,'G5'!$A$2:$B$45,2,FALSE),"")</f>
        <v>Alpine</v>
      </c>
      <c r="K391" s="23" t="s">
        <v>27</v>
      </c>
      <c r="L391" s="11" t="str">
        <f>IFERROR(VLOOKUP(K391,'G6'!$A$2:$B$145,2,FALSE),"")</f>
        <v/>
      </c>
      <c r="M391" s="25" t="s">
        <v>242</v>
      </c>
      <c r="N391" s="8" t="str">
        <f>IFERROR(VLOOKUP(M391,SUPPLIERS!$A$2:$B$45,2,FALSE),"")</f>
        <v>JJ Lanka</v>
      </c>
      <c r="O391" s="19" t="s">
        <v>42</v>
      </c>
      <c r="P391" s="13" t="str">
        <f>IFERROR(VLOOKUP(O391,UOM_GROUP!$A$2:$B$45,2,FALSE),"")</f>
        <v>Default</v>
      </c>
      <c r="Q391" s="11" t="str">
        <f t="array" ref="Q391">TEXTJOIN(",",TRUE,IF(UOM_MAPPING!A$2:A$16=O391,UOM_MAPPING!B$2:B$100,""))</f>
        <v>000</v>
      </c>
      <c r="R391" s="11" t="str">
        <f>IFERROR(__xludf.DUMMYFUNCTION("ArrayFormula(JOIN("", "", IFERROR(VLOOKUP(BASE(SPLIT(Q391,"",""),10,3),UOM!$A$2:$B$46,2,FALSE),"""")))"),"NUMBER")</f>
        <v>NUMBER</v>
      </c>
      <c r="S391" s="11" t="s">
        <v>1181</v>
      </c>
      <c r="T391" s="8"/>
      <c r="U391" s="8" t="str">
        <f t="shared" si="1"/>
        <v>Bathroom Appliance Uni Trap 4" Blue Grib Alpine </v>
      </c>
      <c r="V391" s="8" t="str">
        <f t="shared" si="2"/>
        <v>Bathroom Appliance &gt; Uni Trap &gt; 4" &gt; Blue Grib &gt; Alpine &gt; [ N/A ]</v>
      </c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ht="12.75" customHeight="1">
      <c r="A392" s="22" t="s">
        <v>1057</v>
      </c>
      <c r="B392" s="17" t="str">
        <f>IFERROR(VLOOKUP(A392,'G1'!$A$2:$B$45,2,FALSE),"")</f>
        <v>Bathroom Appliance</v>
      </c>
      <c r="C392" s="28" t="s">
        <v>1169</v>
      </c>
      <c r="D392" s="8" t="str">
        <f>IFERROR(VLOOKUP(C392,'G2'!$A$2:$B$45,2,FALSE),"")</f>
        <v>Uni Trap</v>
      </c>
      <c r="E392" s="23" t="s">
        <v>1173</v>
      </c>
      <c r="F392" s="8" t="str">
        <f>IFERROR(VLOOKUP(E392,'G3'!$A$2:$B$195,2,FALSE),"")</f>
        <v>4"</v>
      </c>
      <c r="G392" s="23" t="s">
        <v>1182</v>
      </c>
      <c r="H392" s="8" t="str">
        <f>IFERROR(VLOOKUP(G392,'G4'!$A$2:$B$195,2,FALSE),"")</f>
        <v>Gray Colour</v>
      </c>
      <c r="I392" s="22" t="s">
        <v>1177</v>
      </c>
      <c r="J392" s="8" t="str">
        <f>IFERROR(VLOOKUP(I392,'G5'!$A$2:$B$45,2,FALSE),"")</f>
        <v>BuddyKing</v>
      </c>
      <c r="K392" s="23" t="s">
        <v>27</v>
      </c>
      <c r="L392" s="11" t="str">
        <f>IFERROR(VLOOKUP(K392,'G6'!$A$2:$B$145,2,FALSE),"")</f>
        <v/>
      </c>
      <c r="M392" s="25" t="s">
        <v>242</v>
      </c>
      <c r="N392" s="8" t="str">
        <f>IFERROR(VLOOKUP(M392,SUPPLIERS!$A$2:$B$45,2,FALSE),"")</f>
        <v>JJ Lanka</v>
      </c>
      <c r="O392" s="19" t="s">
        <v>42</v>
      </c>
      <c r="P392" s="13" t="str">
        <f>IFERROR(VLOOKUP(O392,UOM_GROUP!$A$2:$B$45,2,FALSE),"")</f>
        <v>Default</v>
      </c>
      <c r="Q392" s="11" t="str">
        <f t="array" ref="Q392">TEXTJOIN(",",TRUE,IF(UOM_MAPPING!A$2:A$16=O392,UOM_MAPPING!B$2:B$100,""))</f>
        <v>000</v>
      </c>
      <c r="R392" s="11" t="str">
        <f>IFERROR(__xludf.DUMMYFUNCTION("ArrayFormula(JOIN("", "", IFERROR(VLOOKUP(BASE(SPLIT(Q392,"",""),10,3),UOM!$A$2:$B$46,2,FALSE),"""")))"),"NUMBER")</f>
        <v>NUMBER</v>
      </c>
      <c r="S392" s="11" t="s">
        <v>1183</v>
      </c>
      <c r="T392" s="8"/>
      <c r="U392" s="8" t="str">
        <f t="shared" si="1"/>
        <v>Bathroom Appliance Uni Trap 4" Gray Colour BuddyKing </v>
      </c>
      <c r="V392" s="8" t="str">
        <f t="shared" si="2"/>
        <v>Bathroom Appliance &gt; Uni Trap &gt; 4" &gt; Gray Colour &gt; BuddyKing &gt; [ N/A ]</v>
      </c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ht="12.75" customHeight="1">
      <c r="A393" s="22" t="s">
        <v>1057</v>
      </c>
      <c r="B393" s="17" t="str">
        <f>IFERROR(VLOOKUP(A393,'G1'!$A$2:$B$45,2,FALSE),"")</f>
        <v>Bathroom Appliance</v>
      </c>
      <c r="C393" s="28" t="s">
        <v>1184</v>
      </c>
      <c r="D393" s="8" t="str">
        <f>IFERROR(VLOOKUP(C393,'G2'!$A$2:$B$45,2,FALSE),"")</f>
        <v>Showers</v>
      </c>
      <c r="E393" s="23" t="s">
        <v>1185</v>
      </c>
      <c r="F393" s="8" t="str">
        <f>IFERROR(VLOOKUP(E393,'G3'!$A$2:$B$195,2,FALSE),"")</f>
        <v>Hand </v>
      </c>
      <c r="G393" s="23" t="s">
        <v>1066</v>
      </c>
      <c r="H393" s="8" t="str">
        <f>IFERROR(VLOOKUP(G393,'G4'!$A$2:$B$195,2,FALSE),"")</f>
        <v>Nical</v>
      </c>
      <c r="I393" s="22" t="s">
        <v>1093</v>
      </c>
      <c r="J393" s="8" t="str">
        <f>IFERROR(VLOOKUP(I393,'G5'!$A$2:$B$45,2,FALSE),"")</f>
        <v>Reemer</v>
      </c>
      <c r="K393" s="23" t="s">
        <v>27</v>
      </c>
      <c r="L393" s="11" t="str">
        <f>IFERROR(VLOOKUP(K393,'G6'!$A$2:$B$145,2,FALSE),"")</f>
        <v/>
      </c>
      <c r="M393" s="25" t="s">
        <v>242</v>
      </c>
      <c r="N393" s="8" t="str">
        <f>IFERROR(VLOOKUP(M393,SUPPLIERS!$A$2:$B$45,2,FALSE),"")</f>
        <v>JJ Lanka</v>
      </c>
      <c r="O393" s="19" t="s">
        <v>42</v>
      </c>
      <c r="P393" s="13" t="str">
        <f>IFERROR(VLOOKUP(O393,UOM_GROUP!$A$2:$B$45,2,FALSE),"")</f>
        <v>Default</v>
      </c>
      <c r="Q393" s="11" t="str">
        <f t="array" ref="Q393">TEXTJOIN(",",TRUE,IF(UOM_MAPPING!A$2:A$16=O393,UOM_MAPPING!B$2:B$100,""))</f>
        <v>000</v>
      </c>
      <c r="R393" s="11" t="str">
        <f>IFERROR(__xludf.DUMMYFUNCTION("ArrayFormula(JOIN("", "", IFERROR(VLOOKUP(BASE(SPLIT(Q393,"",""),10,3),UOM!$A$2:$B$46,2,FALSE),"""")))"),"NUMBER")</f>
        <v>NUMBER</v>
      </c>
      <c r="S393" s="11" t="s">
        <v>1186</v>
      </c>
      <c r="T393" s="8"/>
      <c r="U393" s="8" t="str">
        <f t="shared" si="1"/>
        <v>Bathroom Appliance Showers Hand  Nical Reemer </v>
      </c>
      <c r="V393" s="8" t="str">
        <f t="shared" si="2"/>
        <v>Bathroom Appliance &gt; Showers &gt; Hand  &gt; Nical &gt; Reemer &gt; [ N/A ]</v>
      </c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ht="12.75" customHeight="1">
      <c r="A394" s="22" t="s">
        <v>1057</v>
      </c>
      <c r="B394" s="17" t="str">
        <f>IFERROR(VLOOKUP(A394,'G1'!$A$2:$B$45,2,FALSE),"")</f>
        <v>Bathroom Appliance</v>
      </c>
      <c r="C394" s="28" t="s">
        <v>1184</v>
      </c>
      <c r="D394" s="8" t="str">
        <f>IFERROR(VLOOKUP(C394,'G2'!$A$2:$B$45,2,FALSE),"")</f>
        <v>Showers</v>
      </c>
      <c r="E394" s="23" t="s">
        <v>1185</v>
      </c>
      <c r="F394" s="8" t="str">
        <f>IFERROR(VLOOKUP(E394,'G3'!$A$2:$B$195,2,FALSE),"")</f>
        <v>Hand </v>
      </c>
      <c r="G394" s="23" t="s">
        <v>1060</v>
      </c>
      <c r="H394" s="8" t="str">
        <f>IFERROR(VLOOKUP(G394,'G4'!$A$2:$B$195,2,FALSE),"")</f>
        <v>White</v>
      </c>
      <c r="I394" s="22" t="s">
        <v>1061</v>
      </c>
      <c r="J394" s="8" t="str">
        <f>IFERROR(VLOOKUP(I394,'G5'!$A$2:$B$45,2,FALSE),"")</f>
        <v>Water Tec</v>
      </c>
      <c r="K394" s="23" t="s">
        <v>1187</v>
      </c>
      <c r="L394" s="11" t="str">
        <f>IFERROR(VLOOKUP(K394,'G6'!$A$2:$B$145,2,FALSE),"")</f>
        <v>WT14535</v>
      </c>
      <c r="M394" s="25" t="s">
        <v>1063</v>
      </c>
      <c r="N394" s="8" t="str">
        <f>IFERROR(VLOOKUP(M394,SUPPLIERS!$A$2:$B$45,2,FALSE),"")</f>
        <v>Water Tec</v>
      </c>
      <c r="O394" s="19" t="s">
        <v>42</v>
      </c>
      <c r="P394" s="13" t="str">
        <f>IFERROR(VLOOKUP(O394,UOM_GROUP!$A$2:$B$45,2,FALSE),"")</f>
        <v>Default</v>
      </c>
      <c r="Q394" s="11" t="str">
        <f t="array" ref="Q394">TEXTJOIN(",",TRUE,IF(UOM_MAPPING!A$2:A$16=O394,UOM_MAPPING!B$2:B$100,""))</f>
        <v>000</v>
      </c>
      <c r="R394" s="11" t="str">
        <f>IFERROR(__xludf.DUMMYFUNCTION("ArrayFormula(JOIN("", "", IFERROR(VLOOKUP(BASE(SPLIT(Q394,"",""),10,3),UOM!$A$2:$B$46,2,FALSE),"""")))"),"NUMBER")</f>
        <v>NUMBER</v>
      </c>
      <c r="S394" s="11" t="s">
        <v>1188</v>
      </c>
      <c r="T394" s="8"/>
      <c r="U394" s="8" t="str">
        <f t="shared" si="1"/>
        <v>Bathroom Appliance Showers Hand  White Water Tec WT14535</v>
      </c>
      <c r="V394" s="8" t="str">
        <f t="shared" si="2"/>
        <v>Bathroom Appliance &gt; Showers &gt; Hand  &gt; White &gt; Water Tec &gt; WT14535</v>
      </c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ht="12.75" customHeight="1">
      <c r="A395" s="22" t="s">
        <v>1057</v>
      </c>
      <c r="B395" s="17" t="str">
        <f>IFERROR(VLOOKUP(A395,'G1'!$A$2:$B$45,2,FALSE),"")</f>
        <v>Bathroom Appliance</v>
      </c>
      <c r="C395" s="28" t="s">
        <v>1184</v>
      </c>
      <c r="D395" s="8" t="str">
        <f>IFERROR(VLOOKUP(C395,'G2'!$A$2:$B$45,2,FALSE),"")</f>
        <v>Showers</v>
      </c>
      <c r="E395" s="23" t="s">
        <v>1189</v>
      </c>
      <c r="F395" s="8" t="str">
        <f>IFERROR(VLOOKUP(E395,'G3'!$A$2:$B$195,2,FALSE),"")</f>
        <v>Bidet</v>
      </c>
      <c r="G395" s="23" t="s">
        <v>1060</v>
      </c>
      <c r="H395" s="8" t="str">
        <f>IFERROR(VLOOKUP(G395,'G4'!$A$2:$B$195,2,FALSE),"")</f>
        <v>White</v>
      </c>
      <c r="I395" s="22" t="s">
        <v>1061</v>
      </c>
      <c r="J395" s="8" t="str">
        <f>IFERROR(VLOOKUP(I395,'G5'!$A$2:$B$45,2,FALSE),"")</f>
        <v>Water Tec</v>
      </c>
      <c r="K395" s="23" t="s">
        <v>1190</v>
      </c>
      <c r="L395" s="11" t="str">
        <f>IFERROR(VLOOKUP(K395,'G6'!$A$2:$B$345,2,FALSE),"")</f>
        <v>WT14558</v>
      </c>
      <c r="M395" s="25" t="s">
        <v>1063</v>
      </c>
      <c r="N395" s="8" t="str">
        <f>IFERROR(VLOOKUP(M395,SUPPLIERS!$A$2:$B$45,2,FALSE),"")</f>
        <v>Water Tec</v>
      </c>
      <c r="O395" s="19" t="s">
        <v>42</v>
      </c>
      <c r="P395" s="13" t="str">
        <f>IFERROR(VLOOKUP(O395,UOM_GROUP!$A$2:$B$45,2,FALSE),"")</f>
        <v>Default</v>
      </c>
      <c r="Q395" s="11" t="str">
        <f t="array" ref="Q395">TEXTJOIN(",",TRUE,IF(UOM_MAPPING!A$2:A$16=O395,UOM_MAPPING!B$2:B$100,""))</f>
        <v>000</v>
      </c>
      <c r="R395" s="11" t="str">
        <f>IFERROR(__xludf.DUMMYFUNCTION("ArrayFormula(JOIN("", "", IFERROR(VLOOKUP(BASE(SPLIT(Q395,"",""),10,3),UOM!$A$2:$B$46,2,FALSE),"""")))"),"NUMBER")</f>
        <v>NUMBER</v>
      </c>
      <c r="S395" s="11" t="s">
        <v>1191</v>
      </c>
      <c r="T395" s="8"/>
      <c r="U395" s="8" t="str">
        <f t="shared" si="1"/>
        <v>Bathroom Appliance Showers Bidet White Water Tec WT14558</v>
      </c>
      <c r="V395" s="8" t="str">
        <f t="shared" si="2"/>
        <v>Bathroom Appliance &gt; Showers &gt; Bidet &gt; White &gt; Water Tec &gt; WT14558</v>
      </c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ht="12.75" customHeight="1">
      <c r="A396" s="22" t="s">
        <v>1057</v>
      </c>
      <c r="B396" s="17" t="str">
        <f>IFERROR(VLOOKUP(A396,'G1'!$A$2:$B$45,2,FALSE),"")</f>
        <v>Bathroom Appliance</v>
      </c>
      <c r="C396" s="28" t="s">
        <v>1184</v>
      </c>
      <c r="D396" s="8" t="str">
        <f>IFERROR(VLOOKUP(C396,'G2'!$A$2:$B$45,2,FALSE),"")</f>
        <v>Showers</v>
      </c>
      <c r="E396" s="23" t="s">
        <v>1189</v>
      </c>
      <c r="F396" s="8" t="str">
        <f>IFERROR(VLOOKUP(E396,'G3'!$A$2:$B$195,2,FALSE),"")</f>
        <v>Bidet</v>
      </c>
      <c r="G396" s="23" t="s">
        <v>1066</v>
      </c>
      <c r="H396" s="8" t="str">
        <f>IFERROR(VLOOKUP(G396,'G4'!$A$2:$B$195,2,FALSE),"")</f>
        <v>Nical</v>
      </c>
      <c r="I396" s="22" t="s">
        <v>1061</v>
      </c>
      <c r="J396" s="8" t="str">
        <f>IFERROR(VLOOKUP(I396,'G5'!$A$2:$B$45,2,FALSE),"")</f>
        <v>Water Tec</v>
      </c>
      <c r="K396" s="23" t="s">
        <v>1192</v>
      </c>
      <c r="L396" s="11" t="str">
        <f>IFERROR(VLOOKUP(K396,'G6'!$A$2:$B$345,2,FALSE),"")</f>
        <v>WT14594</v>
      </c>
      <c r="M396" s="25" t="s">
        <v>1063</v>
      </c>
      <c r="N396" s="8" t="str">
        <f>IFERROR(VLOOKUP(M396,SUPPLIERS!$A$2:$B$45,2,FALSE),"")</f>
        <v>Water Tec</v>
      </c>
      <c r="O396" s="19" t="s">
        <v>42</v>
      </c>
      <c r="P396" s="13" t="str">
        <f>IFERROR(VLOOKUP(O396,UOM_GROUP!$A$2:$B$45,2,FALSE),"")</f>
        <v>Default</v>
      </c>
      <c r="Q396" s="11" t="str">
        <f t="array" ref="Q396">TEXTJOIN(",",TRUE,IF(UOM_MAPPING!A$2:A$16=O396,UOM_MAPPING!B$2:B$100,""))</f>
        <v>000</v>
      </c>
      <c r="R396" s="11" t="str">
        <f>IFERROR(__xludf.DUMMYFUNCTION("ArrayFormula(JOIN("", "", IFERROR(VLOOKUP(BASE(SPLIT(Q396,"",""),10,3),UOM!$A$2:$B$46,2,FALSE),"""")))"),"NUMBER")</f>
        <v>NUMBER</v>
      </c>
      <c r="S396" s="11" t="s">
        <v>1193</v>
      </c>
      <c r="T396" s="8"/>
      <c r="U396" s="8" t="str">
        <f t="shared" si="1"/>
        <v>Bathroom Appliance Showers Bidet Nical Water Tec WT14594</v>
      </c>
      <c r="V396" s="8" t="str">
        <f t="shared" si="2"/>
        <v>Bathroom Appliance &gt; Showers &gt; Bidet &gt; Nical &gt; Water Tec &gt; WT14594</v>
      </c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ht="12.75" customHeight="1">
      <c r="A397" s="22" t="s">
        <v>1057</v>
      </c>
      <c r="B397" s="17" t="str">
        <f>IFERROR(VLOOKUP(A397,'G1'!$A$2:$B$45,2,FALSE),"")</f>
        <v>Bathroom Appliance</v>
      </c>
      <c r="C397" s="28" t="s">
        <v>1184</v>
      </c>
      <c r="D397" s="8" t="str">
        <f>IFERROR(VLOOKUP(C397,'G2'!$A$2:$B$45,2,FALSE),"")</f>
        <v>Showers</v>
      </c>
      <c r="E397" s="23" t="s">
        <v>1189</v>
      </c>
      <c r="F397" s="8" t="str">
        <f>IFERROR(VLOOKUP(E397,'G3'!$A$2:$B$195,2,FALSE),"")</f>
        <v>Bidet</v>
      </c>
      <c r="G397" s="23" t="s">
        <v>1194</v>
      </c>
      <c r="H397" s="8" t="str">
        <f>IFERROR(VLOOKUP(G397,'G4'!$A$2:$B$195,2,FALSE),"")</f>
        <v>Colour</v>
      </c>
      <c r="I397" s="22" t="s">
        <v>1061</v>
      </c>
      <c r="J397" s="8" t="str">
        <f>IFERROR(VLOOKUP(I397,'G5'!$A$2:$B$45,2,FALSE),"")</f>
        <v>Water Tec</v>
      </c>
      <c r="K397" s="23" t="s">
        <v>1195</v>
      </c>
      <c r="L397" s="11" t="str">
        <f>IFERROR(VLOOKUP(K397,'G6'!$A$2:$B$345,2,FALSE),"")</f>
        <v>WT14566</v>
      </c>
      <c r="M397" s="25" t="s">
        <v>1063</v>
      </c>
      <c r="N397" s="8" t="str">
        <f>IFERROR(VLOOKUP(M397,SUPPLIERS!$A$2:$B$45,2,FALSE),"")</f>
        <v>Water Tec</v>
      </c>
      <c r="O397" s="19" t="s">
        <v>42</v>
      </c>
      <c r="P397" s="13" t="str">
        <f>IFERROR(VLOOKUP(O397,UOM_GROUP!$A$2:$B$45,2,FALSE),"")</f>
        <v>Default</v>
      </c>
      <c r="Q397" s="11" t="str">
        <f t="array" ref="Q397">TEXTJOIN(",",TRUE,IF(UOM_MAPPING!A$2:A$16=O397,UOM_MAPPING!B$2:B$100,""))</f>
        <v>000</v>
      </c>
      <c r="R397" s="11" t="str">
        <f>IFERROR(__xludf.DUMMYFUNCTION("ArrayFormula(JOIN("", "", IFERROR(VLOOKUP(BASE(SPLIT(Q397,"",""),10,3),UOM!$A$2:$B$46,2,FALSE),"""")))"),"NUMBER")</f>
        <v>NUMBER</v>
      </c>
      <c r="S397" s="11" t="s">
        <v>1196</v>
      </c>
      <c r="T397" s="8"/>
      <c r="U397" s="8" t="str">
        <f t="shared" si="1"/>
        <v>Bathroom Appliance Showers Bidet Colour Water Tec WT14566</v>
      </c>
      <c r="V397" s="8" t="str">
        <f t="shared" si="2"/>
        <v>Bathroom Appliance &gt; Showers &gt; Bidet &gt; Colour &gt; Water Tec &gt; WT14566</v>
      </c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ht="12.75" customHeight="1">
      <c r="A398" s="22" t="s">
        <v>1057</v>
      </c>
      <c r="B398" s="17" t="str">
        <f>IFERROR(VLOOKUP(A398,'G1'!$A$2:$B$45,2,FALSE),"")</f>
        <v>Bathroom Appliance</v>
      </c>
      <c r="C398" s="28" t="s">
        <v>1184</v>
      </c>
      <c r="D398" s="8" t="str">
        <f>IFERROR(VLOOKUP(C398,'G2'!$A$2:$B$45,2,FALSE),"")</f>
        <v>Showers</v>
      </c>
      <c r="E398" s="23" t="s">
        <v>1189</v>
      </c>
      <c r="F398" s="8" t="str">
        <f>IFERROR(VLOOKUP(E398,'G3'!$A$2:$B$195,2,FALSE),"")</f>
        <v>Bidet</v>
      </c>
      <c r="G398" s="23" t="s">
        <v>1060</v>
      </c>
      <c r="H398" s="8" t="str">
        <f>IFERROR(VLOOKUP(G398,'G4'!$A$2:$B$195,2,FALSE),"")</f>
        <v>White</v>
      </c>
      <c r="I398" s="22" t="s">
        <v>1061</v>
      </c>
      <c r="J398" s="8" t="str">
        <f>IFERROR(VLOOKUP(I398,'G5'!$A$2:$B$45,2,FALSE),"")</f>
        <v>Water Tec</v>
      </c>
      <c r="K398" s="23" t="s">
        <v>1197</v>
      </c>
      <c r="L398" s="11" t="str">
        <f>IFERROR(VLOOKUP(K398,'G6'!$A$2:$B$345,2,FALSE),"")</f>
        <v>WT00201</v>
      </c>
      <c r="M398" s="25" t="s">
        <v>1063</v>
      </c>
      <c r="N398" s="8" t="str">
        <f>IFERROR(VLOOKUP(M398,SUPPLIERS!$A$2:$B$45,2,FALSE),"")</f>
        <v>Water Tec</v>
      </c>
      <c r="O398" s="19" t="s">
        <v>42</v>
      </c>
      <c r="P398" s="13" t="str">
        <f>IFERROR(VLOOKUP(O398,UOM_GROUP!$A$2:$B$45,2,FALSE),"")</f>
        <v>Default</v>
      </c>
      <c r="Q398" s="11" t="str">
        <f t="array" ref="Q398">TEXTJOIN(",",TRUE,IF(UOM_MAPPING!A$2:A$16=O398,UOM_MAPPING!B$2:B$100,""))</f>
        <v>000</v>
      </c>
      <c r="R398" s="11" t="str">
        <f>IFERROR(__xludf.DUMMYFUNCTION("ArrayFormula(JOIN("", "", IFERROR(VLOOKUP(BASE(SPLIT(Q398,"",""),10,3),UOM!$A$2:$B$46,2,FALSE),"""")))"),"NUMBER")</f>
        <v>NUMBER</v>
      </c>
      <c r="S398" s="11" t="s">
        <v>1198</v>
      </c>
      <c r="T398" s="8"/>
      <c r="U398" s="8" t="str">
        <f t="shared" si="1"/>
        <v>Bathroom Appliance Showers Bidet White Water Tec WT00201</v>
      </c>
      <c r="V398" s="8" t="str">
        <f t="shared" si="2"/>
        <v>Bathroom Appliance &gt; Showers &gt; Bidet &gt; White &gt; Water Tec &gt; WT00201</v>
      </c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ht="12.75" customHeight="1">
      <c r="A399" s="22" t="s">
        <v>1057</v>
      </c>
      <c r="B399" s="17" t="str">
        <f>IFERROR(VLOOKUP(A399,'G1'!$A$2:$B$45,2,FALSE),"")</f>
        <v>Bathroom Appliance</v>
      </c>
      <c r="C399" s="28" t="s">
        <v>1184</v>
      </c>
      <c r="D399" s="8" t="str">
        <f>IFERROR(VLOOKUP(C399,'G2'!$A$2:$B$45,2,FALSE),"")</f>
        <v>Showers</v>
      </c>
      <c r="E399" s="23" t="s">
        <v>1189</v>
      </c>
      <c r="F399" s="8" t="str">
        <f>IFERROR(VLOOKUP(E399,'G3'!$A$2:$B$195,2,FALSE),"")</f>
        <v>Bidet</v>
      </c>
      <c r="G399" s="23" t="s">
        <v>1066</v>
      </c>
      <c r="H399" s="8" t="str">
        <f>IFERROR(VLOOKUP(G399,'G4'!$A$2:$B$195,2,FALSE),"")</f>
        <v>Nical</v>
      </c>
      <c r="I399" s="22" t="s">
        <v>1061</v>
      </c>
      <c r="J399" s="8" t="str">
        <f>IFERROR(VLOOKUP(I399,'G5'!$A$2:$B$45,2,FALSE),"")</f>
        <v>Water Tec</v>
      </c>
      <c r="K399" s="23" t="s">
        <v>1199</v>
      </c>
      <c r="L399" s="11" t="str">
        <f>IFERROR(VLOOKUP(K399,'G6'!$A$2:$B$345,2,FALSE),"")</f>
        <v>WT00203</v>
      </c>
      <c r="M399" s="25" t="s">
        <v>1063</v>
      </c>
      <c r="N399" s="8" t="str">
        <f>IFERROR(VLOOKUP(M399,SUPPLIERS!$A$2:$B$45,2,FALSE),"")</f>
        <v>Water Tec</v>
      </c>
      <c r="O399" s="19" t="s">
        <v>42</v>
      </c>
      <c r="P399" s="13" t="str">
        <f>IFERROR(VLOOKUP(O399,UOM_GROUP!$A$2:$B$45,2,FALSE),"")</f>
        <v>Default</v>
      </c>
      <c r="Q399" s="11" t="str">
        <f t="array" ref="Q399">TEXTJOIN(",",TRUE,IF(UOM_MAPPING!A$2:A$16=O399,UOM_MAPPING!B$2:B$100,""))</f>
        <v>000</v>
      </c>
      <c r="R399" s="11" t="str">
        <f>IFERROR(__xludf.DUMMYFUNCTION("ArrayFormula(JOIN("", "", IFERROR(VLOOKUP(BASE(SPLIT(Q399,"",""),10,3),UOM!$A$2:$B$46,2,FALSE),"""")))"),"NUMBER")</f>
        <v>NUMBER</v>
      </c>
      <c r="S399" s="11" t="s">
        <v>1200</v>
      </c>
      <c r="T399" s="8"/>
      <c r="U399" s="8" t="str">
        <f t="shared" si="1"/>
        <v>Bathroom Appliance Showers Bidet Nical Water Tec WT00203</v>
      </c>
      <c r="V399" s="8" t="str">
        <f t="shared" si="2"/>
        <v>Bathroom Appliance &gt; Showers &gt; Bidet &gt; Nical &gt; Water Tec &gt; WT00203</v>
      </c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ht="12.75" customHeight="1">
      <c r="A400" s="22" t="s">
        <v>1057</v>
      </c>
      <c r="B400" s="17" t="str">
        <f>IFERROR(VLOOKUP(A400,'G1'!$A$2:$B$45,2,FALSE),"")</f>
        <v>Bathroom Appliance</v>
      </c>
      <c r="C400" s="28" t="s">
        <v>1184</v>
      </c>
      <c r="D400" s="8" t="str">
        <f>IFERROR(VLOOKUP(C400,'G2'!$A$2:$B$45,2,FALSE),"")</f>
        <v>Showers</v>
      </c>
      <c r="E400" s="23" t="s">
        <v>1189</v>
      </c>
      <c r="F400" s="8" t="str">
        <f>IFERROR(VLOOKUP(E400,'G3'!$A$2:$B$195,2,FALSE),"")</f>
        <v>Bidet</v>
      </c>
      <c r="G400" s="23" t="s">
        <v>1194</v>
      </c>
      <c r="H400" s="8" t="str">
        <f>IFERROR(VLOOKUP(G400,'G4'!$A$2:$B$195,2,FALSE),"")</f>
        <v>Colour</v>
      </c>
      <c r="I400" s="22" t="s">
        <v>1061</v>
      </c>
      <c r="J400" s="8" t="str">
        <f>IFERROR(VLOOKUP(I400,'G5'!$A$2:$B$45,2,FALSE),"")</f>
        <v>Water Tec</v>
      </c>
      <c r="K400" s="23" t="s">
        <v>1201</v>
      </c>
      <c r="L400" s="11" t="str">
        <f>IFERROR(VLOOKUP(K400,'G6'!$A$2:$B$345,2,FALSE),"")</f>
        <v>WT00200</v>
      </c>
      <c r="M400" s="25" t="s">
        <v>1063</v>
      </c>
      <c r="N400" s="8" t="str">
        <f>IFERROR(VLOOKUP(M400,SUPPLIERS!$A$2:$B$45,2,FALSE),"")</f>
        <v>Water Tec</v>
      </c>
      <c r="O400" s="19" t="s">
        <v>42</v>
      </c>
      <c r="P400" s="13" t="str">
        <f>IFERROR(VLOOKUP(O400,UOM_GROUP!$A$2:$B$45,2,FALSE),"")</f>
        <v>Default</v>
      </c>
      <c r="Q400" s="11" t="str">
        <f t="array" ref="Q400">TEXTJOIN(",",TRUE,IF(UOM_MAPPING!A$2:A$16=O400,UOM_MAPPING!B$2:B$100,""))</f>
        <v>000</v>
      </c>
      <c r="R400" s="11" t="str">
        <f>IFERROR(__xludf.DUMMYFUNCTION("ArrayFormula(JOIN("", "", IFERROR(VLOOKUP(BASE(SPLIT(Q400,"",""),10,3),UOM!$A$2:$B$46,2,FALSE),"""")))"),"NUMBER")</f>
        <v>NUMBER</v>
      </c>
      <c r="S400" s="11" t="s">
        <v>1202</v>
      </c>
      <c r="T400" s="8"/>
      <c r="U400" s="8" t="str">
        <f t="shared" si="1"/>
        <v>Bathroom Appliance Showers Bidet Colour Water Tec WT00200</v>
      </c>
      <c r="V400" s="8" t="str">
        <f t="shared" si="2"/>
        <v>Bathroom Appliance &gt; Showers &gt; Bidet &gt; Colour &gt; Water Tec &gt; WT00200</v>
      </c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ht="12.75" customHeight="1">
      <c r="A401" s="22" t="s">
        <v>1057</v>
      </c>
      <c r="B401" s="17" t="str">
        <f>IFERROR(VLOOKUP(A401,'G1'!$A$2:$B$45,2,FALSE),"")</f>
        <v>Bathroom Appliance</v>
      </c>
      <c r="C401" s="28" t="s">
        <v>1184</v>
      </c>
      <c r="D401" s="8" t="str">
        <f>IFERROR(VLOOKUP(C401,'G2'!$A$2:$B$45,2,FALSE),"")</f>
        <v>Showers</v>
      </c>
      <c r="E401" s="23" t="s">
        <v>1189</v>
      </c>
      <c r="F401" s="8" t="str">
        <f>IFERROR(VLOOKUP(E401,'G3'!$A$2:$B$195,2,FALSE),"")</f>
        <v>Bidet</v>
      </c>
      <c r="G401" s="23" t="s">
        <v>1066</v>
      </c>
      <c r="H401" s="8" t="str">
        <f>IFERROR(VLOOKUP(G401,'G4'!$A$2:$B$195,2,FALSE),"")</f>
        <v>Nical</v>
      </c>
      <c r="I401" s="22" t="s">
        <v>1203</v>
      </c>
      <c r="J401" s="8" t="str">
        <f>IFERROR(VLOOKUP(I401,'G5'!$A$2:$B$45,2,FALSE),"")</f>
        <v>GIN</v>
      </c>
      <c r="K401" s="23" t="s">
        <v>27</v>
      </c>
      <c r="L401" s="11" t="str">
        <f>IFERROR(VLOOKUP(K401,'G6'!$A$2:$B$345,2,FALSE),"")</f>
        <v/>
      </c>
      <c r="M401" s="25" t="s">
        <v>242</v>
      </c>
      <c r="N401" s="8" t="str">
        <f>IFERROR(VLOOKUP(M401,SUPPLIERS!$A$2:$B$45,2,FALSE),"")</f>
        <v>JJ Lanka</v>
      </c>
      <c r="O401" s="19" t="s">
        <v>42</v>
      </c>
      <c r="P401" s="13" t="str">
        <f>IFERROR(VLOOKUP(O401,UOM_GROUP!$A$2:$B$45,2,FALSE),"")</f>
        <v>Default</v>
      </c>
      <c r="Q401" s="11" t="str">
        <f t="array" ref="Q401">TEXTJOIN(",",TRUE,IF(UOM_MAPPING!A$2:A$16=O401,UOM_MAPPING!B$2:B$100,""))</f>
        <v>000</v>
      </c>
      <c r="R401" s="11" t="str">
        <f>IFERROR(__xludf.DUMMYFUNCTION("ArrayFormula(JOIN("", "", IFERROR(VLOOKUP(BASE(SPLIT(Q401,"",""),10,3),UOM!$A$2:$B$46,2,FALSE),"""")))"),"NUMBER")</f>
        <v>NUMBER</v>
      </c>
      <c r="S401" s="11" t="s">
        <v>1204</v>
      </c>
      <c r="T401" s="8"/>
      <c r="U401" s="8" t="str">
        <f t="shared" si="1"/>
        <v>Bathroom Appliance Showers Bidet Nical GIN </v>
      </c>
      <c r="V401" s="8" t="str">
        <f t="shared" si="2"/>
        <v>Bathroom Appliance &gt; Showers &gt; Bidet &gt; Nical &gt; GIN &gt; [ N/A ]</v>
      </c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ht="12.75" customHeight="1">
      <c r="A402" s="22" t="s">
        <v>1057</v>
      </c>
      <c r="B402" s="17" t="str">
        <f>IFERROR(VLOOKUP(A402,'G1'!$A$2:$B$45,2,FALSE),"")</f>
        <v>Bathroom Appliance</v>
      </c>
      <c r="C402" s="28" t="s">
        <v>1184</v>
      </c>
      <c r="D402" s="8" t="str">
        <f>IFERROR(VLOOKUP(C402,'G2'!$A$2:$B$45,2,FALSE),"")</f>
        <v>Showers</v>
      </c>
      <c r="E402" s="23" t="s">
        <v>1189</v>
      </c>
      <c r="F402" s="8" t="str">
        <f>IFERROR(VLOOKUP(E402,'G3'!$A$2:$B$195,2,FALSE),"")</f>
        <v>Bidet</v>
      </c>
      <c r="G402" s="23" t="s">
        <v>1066</v>
      </c>
      <c r="H402" s="8" t="str">
        <f>IFERROR(VLOOKUP(G402,'G4'!$A$2:$B$195,2,FALSE),"")</f>
        <v>Nical</v>
      </c>
      <c r="I402" s="22" t="s">
        <v>26</v>
      </c>
      <c r="J402" s="8" t="str">
        <f>IFERROR(VLOOKUP(I402,'G5'!$A$2:$B$45,2,FALSE),"")</f>
        <v/>
      </c>
      <c r="K402" s="23" t="s">
        <v>27</v>
      </c>
      <c r="L402" s="11" t="str">
        <f>IFERROR(VLOOKUP(K402,'G6'!$A$2:$B$345,2,FALSE),"")</f>
        <v/>
      </c>
      <c r="M402" s="25" t="s">
        <v>242</v>
      </c>
      <c r="N402" s="8" t="str">
        <f>IFERROR(VLOOKUP(M402,SUPPLIERS!$A$2:$B$45,2,FALSE),"")</f>
        <v>JJ Lanka</v>
      </c>
      <c r="O402" s="19" t="s">
        <v>42</v>
      </c>
      <c r="P402" s="13" t="str">
        <f>IFERROR(VLOOKUP(O402,UOM_GROUP!$A$2:$B$45,2,FALSE),"")</f>
        <v>Default</v>
      </c>
      <c r="Q402" s="11" t="str">
        <f t="array" ref="Q402">TEXTJOIN(",",TRUE,IF(UOM_MAPPING!A$2:A$16=O402,UOM_MAPPING!B$2:B$100,""))</f>
        <v>000</v>
      </c>
      <c r="R402" s="11" t="str">
        <f>IFERROR(__xludf.DUMMYFUNCTION("ArrayFormula(JOIN("", "", IFERROR(VLOOKUP(BASE(SPLIT(Q402,"",""),10,3),UOM!$A$2:$B$46,2,FALSE),"""")))"),"NUMBER")</f>
        <v>NUMBER</v>
      </c>
      <c r="S402" s="11" t="s">
        <v>1205</v>
      </c>
      <c r="T402" s="8"/>
      <c r="U402" s="8" t="str">
        <f t="shared" si="1"/>
        <v>Bathroom Appliance Showers Bidet Nical  </v>
      </c>
      <c r="V402" s="8" t="str">
        <f t="shared" si="2"/>
        <v>Bathroom Appliance &gt; Showers &gt; Bidet &gt; Nical &gt; [ N/A ] &gt; [ N/A ]</v>
      </c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ht="12.75" customHeight="1">
      <c r="A403" s="22" t="s">
        <v>1057</v>
      </c>
      <c r="B403" s="17" t="str">
        <f>IFERROR(VLOOKUP(A403,'G1'!$A$2:$B$45,2,FALSE),"")</f>
        <v>Bathroom Appliance</v>
      </c>
      <c r="C403" s="28" t="s">
        <v>1184</v>
      </c>
      <c r="D403" s="8" t="str">
        <f>IFERROR(VLOOKUP(C403,'G2'!$A$2:$B$45,2,FALSE),"")</f>
        <v>Showers</v>
      </c>
      <c r="E403" s="23" t="s">
        <v>1206</v>
      </c>
      <c r="F403" s="8" t="str">
        <f>IFERROR(VLOOKUP(E403,'G3'!$A$2:$B$195,2,FALSE),"")</f>
        <v>JET Shower</v>
      </c>
      <c r="G403" s="23" t="s">
        <v>1060</v>
      </c>
      <c r="H403" s="8" t="str">
        <f>IFERROR(VLOOKUP(G403,'G4'!$A$2:$B$195,2,FALSE),"")</f>
        <v>White</v>
      </c>
      <c r="I403" s="22" t="s">
        <v>1061</v>
      </c>
      <c r="J403" s="8" t="str">
        <f>IFERROR(VLOOKUP(I403,'G5'!$A$2:$B$45,2,FALSE),"")</f>
        <v>Water Tec</v>
      </c>
      <c r="K403" s="23" t="s">
        <v>27</v>
      </c>
      <c r="L403" s="11" t="str">
        <f>IFERROR(VLOOKUP(K403,'G6'!$A$2:$B$345,2,FALSE),"")</f>
        <v/>
      </c>
      <c r="M403" s="25" t="s">
        <v>1063</v>
      </c>
      <c r="N403" s="8" t="str">
        <f>IFERROR(VLOOKUP(M403,SUPPLIERS!$A$2:$B$45,2,FALSE),"")</f>
        <v>Water Tec</v>
      </c>
      <c r="O403" s="19" t="s">
        <v>42</v>
      </c>
      <c r="P403" s="13" t="str">
        <f>IFERROR(VLOOKUP(O403,UOM_GROUP!$A$2:$B$45,2,FALSE),"")</f>
        <v>Default</v>
      </c>
      <c r="Q403" s="11" t="str">
        <f t="array" ref="Q403">TEXTJOIN(",",TRUE,IF(UOM_MAPPING!A$2:A$16=O403,UOM_MAPPING!B$2:B$100,""))</f>
        <v>000</v>
      </c>
      <c r="R403" s="11" t="str">
        <f>IFERROR(__xludf.DUMMYFUNCTION("ArrayFormula(JOIN("", "", IFERROR(VLOOKUP(BASE(SPLIT(Q403,"",""),10,3),UOM!$A$2:$B$46,2,FALSE),"""")))"),"NUMBER")</f>
        <v>NUMBER</v>
      </c>
      <c r="S403" s="11" t="s">
        <v>1207</v>
      </c>
      <c r="T403" s="8"/>
      <c r="U403" s="8" t="str">
        <f t="shared" si="1"/>
        <v>Bathroom Appliance Showers JET Shower White Water Tec </v>
      </c>
      <c r="V403" s="8" t="str">
        <f t="shared" si="2"/>
        <v>Bathroom Appliance &gt; Showers &gt; JET Shower &gt; White &gt; Water Tec &gt; [ N/A ]</v>
      </c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ht="12.75" customHeight="1">
      <c r="A404" s="22" t="s">
        <v>1057</v>
      </c>
      <c r="B404" s="17" t="str">
        <f>IFERROR(VLOOKUP(A404,'G1'!$A$2:$B$45,2,FALSE),"")</f>
        <v>Bathroom Appliance</v>
      </c>
      <c r="C404" s="28" t="s">
        <v>1184</v>
      </c>
      <c r="D404" s="8" t="str">
        <f>IFERROR(VLOOKUP(C404,'G2'!$A$2:$B$45,2,FALSE),"")</f>
        <v>Showers</v>
      </c>
      <c r="E404" s="23" t="s">
        <v>1206</v>
      </c>
      <c r="F404" s="8" t="str">
        <f>IFERROR(VLOOKUP(E404,'G3'!$A$2:$B$195,2,FALSE),"")</f>
        <v>JET Shower</v>
      </c>
      <c r="G404" s="23" t="s">
        <v>1066</v>
      </c>
      <c r="H404" s="8" t="str">
        <f>IFERROR(VLOOKUP(G404,'G4'!$A$2:$B$195,2,FALSE),"")</f>
        <v>Nical</v>
      </c>
      <c r="I404" s="22" t="s">
        <v>1061</v>
      </c>
      <c r="J404" s="8" t="str">
        <f>IFERROR(VLOOKUP(I404,'G5'!$A$2:$B$45,2,FALSE),"")</f>
        <v>Water Tec</v>
      </c>
      <c r="K404" s="23" t="s">
        <v>27</v>
      </c>
      <c r="L404" s="11" t="str">
        <f>IFERROR(VLOOKUP(K404,'G6'!$A$2:$B$345,2,FALSE),"")</f>
        <v/>
      </c>
      <c r="M404" s="25" t="s">
        <v>1063</v>
      </c>
      <c r="N404" s="8" t="str">
        <f>IFERROR(VLOOKUP(M404,SUPPLIERS!$A$2:$B$45,2,FALSE),"")</f>
        <v>Water Tec</v>
      </c>
      <c r="O404" s="19" t="s">
        <v>42</v>
      </c>
      <c r="P404" s="13" t="str">
        <f>IFERROR(VLOOKUP(O404,UOM_GROUP!$A$2:$B$45,2,FALSE),"")</f>
        <v>Default</v>
      </c>
      <c r="Q404" s="11" t="str">
        <f t="array" ref="Q404">TEXTJOIN(",",TRUE,IF(UOM_MAPPING!A$2:A$16=O404,UOM_MAPPING!B$2:B$100,""))</f>
        <v>000</v>
      </c>
      <c r="R404" s="11" t="str">
        <f>IFERROR(__xludf.DUMMYFUNCTION("ArrayFormula(JOIN("", "", IFERROR(VLOOKUP(BASE(SPLIT(Q404,"",""),10,3),UOM!$A$2:$B$46,2,FALSE),"""")))"),"NUMBER")</f>
        <v>NUMBER</v>
      </c>
      <c r="S404" s="11" t="s">
        <v>1208</v>
      </c>
      <c r="T404" s="8"/>
      <c r="U404" s="8" t="str">
        <f t="shared" si="1"/>
        <v>Bathroom Appliance Showers JET Shower Nical Water Tec </v>
      </c>
      <c r="V404" s="8" t="str">
        <f t="shared" si="2"/>
        <v>Bathroom Appliance &gt; Showers &gt; JET Shower &gt; Nical &gt; Water Tec &gt; [ N/A ]</v>
      </c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ht="12.75" customHeight="1">
      <c r="A405" s="22" t="s">
        <v>1057</v>
      </c>
      <c r="B405" s="17" t="str">
        <f>IFERROR(VLOOKUP(A405,'G1'!$A$2:$B$45,2,FALSE),"")</f>
        <v>Bathroom Appliance</v>
      </c>
      <c r="C405" s="28" t="s">
        <v>1184</v>
      </c>
      <c r="D405" s="8" t="str">
        <f>IFERROR(VLOOKUP(C405,'G2'!$A$2:$B$45,2,FALSE),"")</f>
        <v>Showers</v>
      </c>
      <c r="E405" s="23" t="s">
        <v>1209</v>
      </c>
      <c r="F405" s="8" t="str">
        <f>IFERROR(VLOOKUP(E405,'G3'!$A$2:$B$195,2,FALSE),"")</f>
        <v>Sandwich Nicle Shower</v>
      </c>
      <c r="G405" s="23" t="s">
        <v>1066</v>
      </c>
      <c r="H405" s="8" t="str">
        <f>IFERROR(VLOOKUP(G405,'G4'!$A$2:$B$195,2,FALSE),"")</f>
        <v>Nical</v>
      </c>
      <c r="I405" s="22" t="s">
        <v>1093</v>
      </c>
      <c r="J405" s="8" t="str">
        <f>IFERROR(VLOOKUP(I405,'G5'!$A$2:$B$45,2,FALSE),"")</f>
        <v>Reemer</v>
      </c>
      <c r="K405" s="23" t="s">
        <v>1210</v>
      </c>
      <c r="L405" s="11" t="str">
        <f>IFERROR(VLOOKUP(K405,'G6'!$A$2:$B$345,2,FALSE),"")</f>
        <v>4*4</v>
      </c>
      <c r="M405" s="25" t="s">
        <v>242</v>
      </c>
      <c r="N405" s="8" t="str">
        <f>IFERROR(VLOOKUP(M405,SUPPLIERS!$A$2:$B$45,2,FALSE),"")</f>
        <v>JJ Lanka</v>
      </c>
      <c r="O405" s="19" t="s">
        <v>42</v>
      </c>
      <c r="P405" s="13" t="str">
        <f>IFERROR(VLOOKUP(O405,UOM_GROUP!$A$2:$B$45,2,FALSE),"")</f>
        <v>Default</v>
      </c>
      <c r="Q405" s="11" t="str">
        <f t="array" ref="Q405">TEXTJOIN(",",TRUE,IF(UOM_MAPPING!A$2:A$16=O405,UOM_MAPPING!B$2:B$100,""))</f>
        <v>000</v>
      </c>
      <c r="R405" s="11" t="str">
        <f>IFERROR(__xludf.DUMMYFUNCTION("ArrayFormula(JOIN("", "", IFERROR(VLOOKUP(BASE(SPLIT(Q405,"",""),10,3),UOM!$A$2:$B$46,2,FALSE),"""")))"),"NUMBER")</f>
        <v>NUMBER</v>
      </c>
      <c r="S405" s="11" t="s">
        <v>1211</v>
      </c>
      <c r="T405" s="8"/>
      <c r="U405" s="8" t="str">
        <f t="shared" si="1"/>
        <v>Bathroom Appliance Showers Sandwich Nicle Shower Nical Reemer 4*4</v>
      </c>
      <c r="V405" s="8" t="str">
        <f t="shared" si="2"/>
        <v>Bathroom Appliance &gt; Showers &gt; Sandwich Nicle Shower &gt; Nical &gt; Reemer &gt; 4*4</v>
      </c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ht="12.75" customHeight="1">
      <c r="A406" s="22" t="s">
        <v>1057</v>
      </c>
      <c r="B406" s="17" t="str">
        <f>IFERROR(VLOOKUP(A406,'G1'!$A$2:$B$45,2,FALSE),"")</f>
        <v>Bathroom Appliance</v>
      </c>
      <c r="C406" s="28" t="s">
        <v>1184</v>
      </c>
      <c r="D406" s="8" t="str">
        <f>IFERROR(VLOOKUP(C406,'G2'!$A$2:$B$45,2,FALSE),"")</f>
        <v>Showers</v>
      </c>
      <c r="E406" s="23" t="s">
        <v>1209</v>
      </c>
      <c r="F406" s="8" t="str">
        <f>IFERROR(VLOOKUP(E406,'G3'!$A$2:$B$195,2,FALSE),"")</f>
        <v>Sandwich Nicle Shower</v>
      </c>
      <c r="G406" s="23" t="s">
        <v>1066</v>
      </c>
      <c r="H406" s="8" t="str">
        <f>IFERROR(VLOOKUP(G406,'G4'!$A$2:$B$195,2,FALSE),"")</f>
        <v>Nical</v>
      </c>
      <c r="I406" s="22" t="s">
        <v>1093</v>
      </c>
      <c r="J406" s="8" t="str">
        <f>IFERROR(VLOOKUP(I406,'G5'!$A$2:$B$45,2,FALSE),"")</f>
        <v>Reemer</v>
      </c>
      <c r="K406" s="23" t="s">
        <v>1212</v>
      </c>
      <c r="L406" s="11" t="str">
        <f>IFERROR(VLOOKUP(K406,'G6'!$A$2:$B$345,2,FALSE),"")</f>
        <v>6*6</v>
      </c>
      <c r="M406" s="25" t="s">
        <v>242</v>
      </c>
      <c r="N406" s="8" t="str">
        <f>IFERROR(VLOOKUP(M406,SUPPLIERS!$A$2:$B$45,2,FALSE),"")</f>
        <v>JJ Lanka</v>
      </c>
      <c r="O406" s="19" t="s">
        <v>42</v>
      </c>
      <c r="P406" s="13" t="str">
        <f>IFERROR(VLOOKUP(O406,UOM_GROUP!$A$2:$B$45,2,FALSE),"")</f>
        <v>Default</v>
      </c>
      <c r="Q406" s="11" t="str">
        <f t="array" ref="Q406">TEXTJOIN(",",TRUE,IF(UOM_MAPPING!A$2:A$16=O406,UOM_MAPPING!B$2:B$100,""))</f>
        <v>000</v>
      </c>
      <c r="R406" s="11" t="str">
        <f>IFERROR(__xludf.DUMMYFUNCTION("ArrayFormula(JOIN("", "", IFERROR(VLOOKUP(BASE(SPLIT(Q406,"",""),10,3),UOM!$A$2:$B$46,2,FALSE),"""")))"),"NUMBER")</f>
        <v>NUMBER</v>
      </c>
      <c r="S406" s="11" t="s">
        <v>1213</v>
      </c>
      <c r="T406" s="8"/>
      <c r="U406" s="8" t="str">
        <f t="shared" si="1"/>
        <v>Bathroom Appliance Showers Sandwich Nicle Shower Nical Reemer 6*6</v>
      </c>
      <c r="V406" s="8" t="str">
        <f t="shared" si="2"/>
        <v>Bathroom Appliance &gt; Showers &gt; Sandwich Nicle Shower &gt; Nical &gt; Reemer &gt; 6*6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ht="12.75" customHeight="1">
      <c r="A407" s="22" t="s">
        <v>1057</v>
      </c>
      <c r="B407" s="17" t="str">
        <f>IFERROR(VLOOKUP(A407,'G1'!$A$2:$B$45,2,FALSE),"")</f>
        <v>Bathroom Appliance</v>
      </c>
      <c r="C407" s="28" t="s">
        <v>1184</v>
      </c>
      <c r="D407" s="8" t="str">
        <f>IFERROR(VLOOKUP(C407,'G2'!$A$2:$B$45,2,FALSE),"")</f>
        <v>Showers</v>
      </c>
      <c r="E407" s="23" t="s">
        <v>1140</v>
      </c>
      <c r="F407" s="8" t="str">
        <f>IFERROR(VLOOKUP(E407,'G3'!$A$2:$B$195,2,FALSE),"")</f>
        <v>Normal</v>
      </c>
      <c r="G407" s="23" t="s">
        <v>1214</v>
      </c>
      <c r="H407" s="8" t="str">
        <f>IFERROR(VLOOKUP(G407,'G4'!$A$2:$B$195,2,FALSE),"")</f>
        <v>Plastic</v>
      </c>
      <c r="I407" s="22" t="s">
        <v>26</v>
      </c>
      <c r="J407" s="8" t="str">
        <f>IFERROR(VLOOKUP(I407,'G5'!$A$2:$B$45,2,FALSE),"")</f>
        <v/>
      </c>
      <c r="K407" s="23" t="s">
        <v>1215</v>
      </c>
      <c r="L407" s="11" t="str">
        <f>IFERROR(VLOOKUP(K407,'G6'!$A$2:$B$345,2,FALSE),"")</f>
        <v>1/2"</v>
      </c>
      <c r="M407" s="25" t="s">
        <v>242</v>
      </c>
      <c r="N407" s="8" t="str">
        <f>IFERROR(VLOOKUP(M407,SUPPLIERS!$A$2:$B$45,2,FALSE),"")</f>
        <v>JJ Lanka</v>
      </c>
      <c r="O407" s="19" t="s">
        <v>42</v>
      </c>
      <c r="P407" s="13" t="str">
        <f>IFERROR(VLOOKUP(O407,UOM_GROUP!$A$2:$B$45,2,FALSE),"")</f>
        <v>Default</v>
      </c>
      <c r="Q407" s="11" t="str">
        <f t="array" ref="Q407">TEXTJOIN(",",TRUE,IF(UOM_MAPPING!A$2:A$16=O407,UOM_MAPPING!B$2:B$100,""))</f>
        <v>000</v>
      </c>
      <c r="R407" s="11" t="str">
        <f>IFERROR(__xludf.DUMMYFUNCTION("ArrayFormula(JOIN("", "", IFERROR(VLOOKUP(BASE(SPLIT(Q407,"",""),10,3),UOM!$A$2:$B$46,2,FALSE),"""")))"),"NUMBER")</f>
        <v>NUMBER</v>
      </c>
      <c r="S407" s="11" t="s">
        <v>1216</v>
      </c>
      <c r="T407" s="8"/>
      <c r="U407" s="8" t="str">
        <f t="shared" si="1"/>
        <v>Bathroom Appliance Showers Normal Plastic  1/2"</v>
      </c>
      <c r="V407" s="8" t="str">
        <f t="shared" si="2"/>
        <v>Bathroom Appliance &gt; Showers &gt; Normal &gt; Plastic &gt; [ N/A ] &gt; 1/2"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ht="12.75" customHeight="1">
      <c r="A408" s="22" t="s">
        <v>1057</v>
      </c>
      <c r="B408" s="17" t="str">
        <f>IFERROR(VLOOKUP(A408,'G1'!$A$2:$B$45,2,FALSE),"")</f>
        <v>Bathroom Appliance</v>
      </c>
      <c r="C408" s="28" t="s">
        <v>1184</v>
      </c>
      <c r="D408" s="8" t="str">
        <f>IFERROR(VLOOKUP(C408,'G2'!$A$2:$B$45,2,FALSE),"")</f>
        <v>Showers</v>
      </c>
      <c r="E408" s="23" t="s">
        <v>1140</v>
      </c>
      <c r="F408" s="8" t="str">
        <f>IFERROR(VLOOKUP(E408,'G3'!$A$2:$B$195,2,FALSE),"")</f>
        <v>Normal</v>
      </c>
      <c r="G408" s="23" t="s">
        <v>1214</v>
      </c>
      <c r="H408" s="8" t="str">
        <f>IFERROR(VLOOKUP(G408,'G4'!$A$2:$B$195,2,FALSE),"")</f>
        <v>Plastic</v>
      </c>
      <c r="I408" s="22" t="s">
        <v>26</v>
      </c>
      <c r="J408" s="8" t="str">
        <f>IFERROR(VLOOKUP(I408,'G5'!$A$2:$B$45,2,FALSE),"")</f>
        <v/>
      </c>
      <c r="K408" s="23" t="s">
        <v>1217</v>
      </c>
      <c r="L408" s="11" t="str">
        <f>IFERROR(VLOOKUP(K408,'G6'!$A$2:$B$345,2,FALSE),"")</f>
        <v>3/4"</v>
      </c>
      <c r="M408" s="25" t="s">
        <v>242</v>
      </c>
      <c r="N408" s="8" t="str">
        <f>IFERROR(VLOOKUP(M408,SUPPLIERS!$A$2:$B$45,2,FALSE),"")</f>
        <v>JJ Lanka</v>
      </c>
      <c r="O408" s="19" t="s">
        <v>42</v>
      </c>
      <c r="P408" s="13" t="str">
        <f>IFERROR(VLOOKUP(O408,UOM_GROUP!$A$2:$B$45,2,FALSE),"")</f>
        <v>Default</v>
      </c>
      <c r="Q408" s="11" t="str">
        <f t="array" ref="Q408">TEXTJOIN(",",TRUE,IF(UOM_MAPPING!A$2:A$16=O408,UOM_MAPPING!B$2:B$100,""))</f>
        <v>000</v>
      </c>
      <c r="R408" s="11" t="str">
        <f>IFERROR(__xludf.DUMMYFUNCTION("ArrayFormula(JOIN("", "", IFERROR(VLOOKUP(BASE(SPLIT(Q408,"",""),10,3),UOM!$A$2:$B$46,2,FALSE),"""")))"),"NUMBER")</f>
        <v>NUMBER</v>
      </c>
      <c r="S408" s="11" t="s">
        <v>1218</v>
      </c>
      <c r="T408" s="8"/>
      <c r="U408" s="8" t="str">
        <f t="shared" si="1"/>
        <v>Bathroom Appliance Showers Normal Plastic  3/4"</v>
      </c>
      <c r="V408" s="8" t="str">
        <f t="shared" si="2"/>
        <v>Bathroom Appliance &gt; Showers &gt; Normal &gt; Plastic &gt; [ N/A ] &gt; 3/4"</v>
      </c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ht="12.75" customHeight="1">
      <c r="A409" s="22" t="s">
        <v>1057</v>
      </c>
      <c r="B409" s="17" t="str">
        <f>IFERROR(VLOOKUP(A409,'G1'!$A$2:$B$45,2,FALSE),"")</f>
        <v>Bathroom Appliance</v>
      </c>
      <c r="C409" s="28" t="s">
        <v>1219</v>
      </c>
      <c r="D409" s="8" t="str">
        <f>IFERROR(VLOOKUP(C409,'G2'!$A$2:$B$45,2,FALSE),"")</f>
        <v>Fitting </v>
      </c>
      <c r="E409" s="23" t="s">
        <v>1220</v>
      </c>
      <c r="F409" s="8" t="str">
        <f>IFERROR(VLOOKUP(E409,'G3'!$A$2:$B$195,2,FALSE),"")</f>
        <v>Sink West</v>
      </c>
      <c r="G409" s="23" t="s">
        <v>1221</v>
      </c>
      <c r="H409" s="8" t="str">
        <f>IFERROR(VLOOKUP(G409,'G4'!$A$2:$B$195,2,FALSE),"")</f>
        <v>Cermic</v>
      </c>
      <c r="I409" s="22" t="s">
        <v>1093</v>
      </c>
      <c r="J409" s="8" t="str">
        <f>IFERROR(VLOOKUP(I409,'G5'!$A$2:$B$45,2,FALSE),"")</f>
        <v>Reemer</v>
      </c>
      <c r="K409" s="23" t="s">
        <v>27</v>
      </c>
      <c r="L409" s="11" t="str">
        <f>IFERROR(VLOOKUP(K409,'G6'!$A$2:$B$345,2,FALSE),"")</f>
        <v/>
      </c>
      <c r="M409" s="25" t="s">
        <v>242</v>
      </c>
      <c r="N409" s="8" t="str">
        <f>IFERROR(VLOOKUP(M409,SUPPLIERS!$A$2:$B$45,2,FALSE),"")</f>
        <v>JJ Lanka</v>
      </c>
      <c r="O409" s="19" t="s">
        <v>42</v>
      </c>
      <c r="P409" s="13" t="str">
        <f>IFERROR(VLOOKUP(O409,UOM_GROUP!$A$2:$B$45,2,FALSE),"")</f>
        <v>Default</v>
      </c>
      <c r="Q409" s="11" t="str">
        <f t="array" ref="Q409">TEXTJOIN(",",TRUE,IF(UOM_MAPPING!A$2:A$16=O409,UOM_MAPPING!B$2:B$100,""))</f>
        <v>000</v>
      </c>
      <c r="R409" s="11" t="str">
        <f>IFERROR(__xludf.DUMMYFUNCTION("ArrayFormula(JOIN("", "", IFERROR(VLOOKUP(BASE(SPLIT(Q409,"",""),10,3),UOM!$A$2:$B$46,2,FALSE),"""")))"),"NUMBER")</f>
        <v>NUMBER</v>
      </c>
      <c r="S409" s="11" t="s">
        <v>1222</v>
      </c>
      <c r="T409" s="8"/>
      <c r="U409" s="8" t="str">
        <f t="shared" si="1"/>
        <v>Bathroom Appliance Fitting  Sink West Cermic Reemer </v>
      </c>
      <c r="V409" s="8" t="str">
        <f t="shared" si="2"/>
        <v>Bathroom Appliance &gt; Fitting  &gt; Sink West &gt; Cermic &gt; Reemer &gt; [ N/A ]</v>
      </c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ht="12.75" customHeight="1">
      <c r="A410" s="22" t="s">
        <v>1057</v>
      </c>
      <c r="B410" s="17" t="str">
        <f>IFERROR(VLOOKUP(A410,'G1'!$A$2:$B$45,2,FALSE),"")</f>
        <v>Bathroom Appliance</v>
      </c>
      <c r="C410" s="28" t="s">
        <v>1219</v>
      </c>
      <c r="D410" s="8" t="str">
        <f>IFERROR(VLOOKUP(C410,'G2'!$A$2:$B$45,2,FALSE),"")</f>
        <v>Fitting </v>
      </c>
      <c r="E410" s="23" t="s">
        <v>1220</v>
      </c>
      <c r="F410" s="8" t="str">
        <f>IFERROR(VLOOKUP(E410,'G3'!$A$2:$B$195,2,FALSE),"")</f>
        <v>Sink West</v>
      </c>
      <c r="G410" s="23" t="s">
        <v>1223</v>
      </c>
      <c r="H410" s="8" t="str">
        <f>IFERROR(VLOOKUP(G410,'G4'!$A$2:$B$195,2,FALSE),"")</f>
        <v>Nicle</v>
      </c>
      <c r="I410" s="22" t="s">
        <v>1093</v>
      </c>
      <c r="J410" s="8" t="str">
        <f>IFERROR(VLOOKUP(I410,'G5'!$A$2:$B$45,2,FALSE),"")</f>
        <v>Reemer</v>
      </c>
      <c r="K410" s="23" t="s">
        <v>27</v>
      </c>
      <c r="L410" s="11" t="str">
        <f>IFERROR(VLOOKUP(K410,'G6'!$A$2:$B$345,2,FALSE),"")</f>
        <v/>
      </c>
      <c r="M410" s="25" t="s">
        <v>242</v>
      </c>
      <c r="N410" s="8" t="str">
        <f>IFERROR(VLOOKUP(M410,SUPPLIERS!$A$2:$B$45,2,FALSE),"")</f>
        <v>JJ Lanka</v>
      </c>
      <c r="O410" s="19" t="s">
        <v>42</v>
      </c>
      <c r="P410" s="13" t="str">
        <f>IFERROR(VLOOKUP(O410,UOM_GROUP!$A$2:$B$45,2,FALSE),"")</f>
        <v>Default</v>
      </c>
      <c r="Q410" s="11" t="str">
        <f t="array" ref="Q410">TEXTJOIN(",",TRUE,IF(UOM_MAPPING!A$2:A$16=O410,UOM_MAPPING!B$2:B$100,""))</f>
        <v>000</v>
      </c>
      <c r="R410" s="11" t="str">
        <f>IFERROR(__xludf.DUMMYFUNCTION("ArrayFormula(JOIN("", "", IFERROR(VLOOKUP(BASE(SPLIT(Q410,"",""),10,3),UOM!$A$2:$B$46,2,FALSE),"""")))"),"NUMBER")</f>
        <v>NUMBER</v>
      </c>
      <c r="S410" s="11" t="s">
        <v>1224</v>
      </c>
      <c r="T410" s="8"/>
      <c r="U410" s="8" t="str">
        <f t="shared" si="1"/>
        <v>Bathroom Appliance Fitting  Sink West Nicle Reemer </v>
      </c>
      <c r="V410" s="8" t="str">
        <f t="shared" si="2"/>
        <v>Bathroom Appliance &gt; Fitting  &gt; Sink West &gt; Nicle &gt; Reemer &gt; [ N/A ]</v>
      </c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ht="12.75" customHeight="1">
      <c r="A411" s="22" t="s">
        <v>1057</v>
      </c>
      <c r="B411" s="17" t="str">
        <f>IFERROR(VLOOKUP(A411,'G1'!$A$2:$B$45,2,FALSE),"")</f>
        <v>Bathroom Appliance</v>
      </c>
      <c r="C411" s="28" t="s">
        <v>1219</v>
      </c>
      <c r="D411" s="8" t="str">
        <f>IFERROR(VLOOKUP(C411,'G2'!$A$2:$B$45,2,FALSE),"")</f>
        <v>Fitting </v>
      </c>
      <c r="E411" s="23" t="s">
        <v>1225</v>
      </c>
      <c r="F411" s="8" t="str">
        <f>IFERROR(VLOOKUP(E411,'G3'!$A$2:$B$195,2,FALSE),"")</f>
        <v>Gally Cover</v>
      </c>
      <c r="G411" s="23" t="s">
        <v>1223</v>
      </c>
      <c r="H411" s="8" t="str">
        <f>IFERROR(VLOOKUP(G411,'G4'!$A$2:$B$195,2,FALSE),"")</f>
        <v>Nicle</v>
      </c>
      <c r="I411" s="22" t="s">
        <v>1226</v>
      </c>
      <c r="J411" s="8" t="str">
        <f>IFERROR(VLOOKUP(I411,'G5'!$A$2:$B$45,2,FALSE),"")</f>
        <v>Polo</v>
      </c>
      <c r="K411" s="23" t="s">
        <v>27</v>
      </c>
      <c r="L411" s="11" t="str">
        <f>IFERROR(VLOOKUP(K411,'G6'!$A$2:$B$345,2,FALSE),"")</f>
        <v/>
      </c>
      <c r="M411" s="25" t="s">
        <v>242</v>
      </c>
      <c r="N411" s="8" t="str">
        <f>IFERROR(VLOOKUP(M411,SUPPLIERS!$A$2:$B$45,2,FALSE),"")</f>
        <v>JJ Lanka</v>
      </c>
      <c r="O411" s="19" t="s">
        <v>42</v>
      </c>
      <c r="P411" s="13" t="str">
        <f>IFERROR(VLOOKUP(O411,UOM_GROUP!$A$2:$B$45,2,FALSE),"")</f>
        <v>Default</v>
      </c>
      <c r="Q411" s="11" t="str">
        <f t="array" ref="Q411">TEXTJOIN(",",TRUE,IF(UOM_MAPPING!A$2:A$16=O411,UOM_MAPPING!B$2:B$100,""))</f>
        <v>000</v>
      </c>
      <c r="R411" s="11" t="str">
        <f>IFERROR(__xludf.DUMMYFUNCTION("ArrayFormula(JOIN("", "", IFERROR(VLOOKUP(BASE(SPLIT(Q411,"",""),10,3),UOM!$A$2:$B$46,2,FALSE),"""")))"),"NUMBER")</f>
        <v>NUMBER</v>
      </c>
      <c r="S411" s="11" t="s">
        <v>1227</v>
      </c>
      <c r="T411" s="8"/>
      <c r="U411" s="8" t="str">
        <f t="shared" si="1"/>
        <v>Bathroom Appliance Fitting  Gally Cover Nicle Polo </v>
      </c>
      <c r="V411" s="8" t="str">
        <f t="shared" si="2"/>
        <v>Bathroom Appliance &gt; Fitting  &gt; Gally Cover &gt; Nicle &gt; Polo &gt; [ N/A ]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ht="12.75" customHeight="1">
      <c r="A412" s="22" t="s">
        <v>1057</v>
      </c>
      <c r="B412" s="17" t="str">
        <f>IFERROR(VLOOKUP(A412,'G1'!$A$2:$B$45,2,FALSE),"")</f>
        <v>Bathroom Appliance</v>
      </c>
      <c r="C412" s="28" t="s">
        <v>1219</v>
      </c>
      <c r="D412" s="8" t="str">
        <f>IFERROR(VLOOKUP(C412,'G2'!$A$2:$B$45,2,FALSE),"")</f>
        <v>Fitting </v>
      </c>
      <c r="E412" s="23" t="s">
        <v>1225</v>
      </c>
      <c r="F412" s="8" t="str">
        <f>IFERROR(VLOOKUP(E412,'G3'!$A$2:$B$195,2,FALSE),"")</f>
        <v>Gally Cover</v>
      </c>
      <c r="G412" s="23" t="s">
        <v>1214</v>
      </c>
      <c r="H412" s="8" t="str">
        <f>IFERROR(VLOOKUP(G412,'G4'!$A$2:$B$195,2,FALSE),"")</f>
        <v>Plastic</v>
      </c>
      <c r="I412" s="22" t="s">
        <v>26</v>
      </c>
      <c r="J412" s="8" t="str">
        <f>IFERROR(VLOOKUP(I412,'G5'!$A$2:$B$45,2,FALSE),"")</f>
        <v/>
      </c>
      <c r="K412" s="23" t="s">
        <v>27</v>
      </c>
      <c r="L412" s="11" t="str">
        <f>IFERROR(VLOOKUP(K412,'G6'!$A$2:$B$345,2,FALSE),"")</f>
        <v/>
      </c>
      <c r="M412" s="25" t="s">
        <v>242</v>
      </c>
      <c r="N412" s="8" t="str">
        <f>IFERROR(VLOOKUP(M412,SUPPLIERS!$A$2:$B$45,2,FALSE),"")</f>
        <v>JJ Lanka</v>
      </c>
      <c r="O412" s="19" t="s">
        <v>42</v>
      </c>
      <c r="P412" s="13" t="str">
        <f>IFERROR(VLOOKUP(O412,UOM_GROUP!$A$2:$B$45,2,FALSE),"")</f>
        <v>Default</v>
      </c>
      <c r="Q412" s="11" t="str">
        <f t="array" ref="Q412">TEXTJOIN(",",TRUE,IF(UOM_MAPPING!A$2:A$16=O412,UOM_MAPPING!B$2:B$100,""))</f>
        <v>000</v>
      </c>
      <c r="R412" s="11" t="str">
        <f>IFERROR(__xludf.DUMMYFUNCTION("ArrayFormula(JOIN("", "", IFERROR(VLOOKUP(BASE(SPLIT(Q412,"",""),10,3),UOM!$A$2:$B$46,2,FALSE),"""")))"),"NUMBER")</f>
        <v>NUMBER</v>
      </c>
      <c r="S412" s="11" t="s">
        <v>1228</v>
      </c>
      <c r="T412" s="8"/>
      <c r="U412" s="8" t="str">
        <f t="shared" si="1"/>
        <v>Bathroom Appliance Fitting  Gally Cover Plastic  </v>
      </c>
      <c r="V412" s="8" t="str">
        <f t="shared" si="2"/>
        <v>Bathroom Appliance &gt; Fitting  &gt; Gally Cover &gt; Plastic &gt; [ N/A ] &gt; [ N/A ]</v>
      </c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ht="12.75" customHeight="1">
      <c r="A413" s="22" t="s">
        <v>1057</v>
      </c>
      <c r="B413" s="17" t="str">
        <f>IFERROR(VLOOKUP(A413,'G1'!$A$2:$B$45,2,FALSE),"")</f>
        <v>Bathroom Appliance</v>
      </c>
      <c r="C413" s="28" t="s">
        <v>1219</v>
      </c>
      <c r="D413" s="8" t="str">
        <f>IFERROR(VLOOKUP(C413,'G2'!$A$2:$B$45,2,FALSE),"")</f>
        <v>Fitting </v>
      </c>
      <c r="E413" s="23" t="s">
        <v>1229</v>
      </c>
      <c r="F413" s="8" t="str">
        <f>IFERROR(VLOOKUP(E413,'G3'!$A$2:$B$195,2,FALSE),"")</f>
        <v>Flush Button Inter Valve</v>
      </c>
      <c r="G413" s="22" t="s">
        <v>40</v>
      </c>
      <c r="H413" s="8" t="str">
        <f>IFERROR(VLOOKUP(G413,'G4'!$A$2:$B$195,2,FALSE),"")</f>
        <v/>
      </c>
      <c r="I413" s="22" t="s">
        <v>1230</v>
      </c>
      <c r="J413" s="8" t="str">
        <f>IFERROR(VLOOKUP(I413,'G5'!$A$2:$B$45,2,FALSE),"")</f>
        <v>Rayida</v>
      </c>
      <c r="K413" s="23" t="s">
        <v>27</v>
      </c>
      <c r="L413" s="11" t="str">
        <f>IFERROR(VLOOKUP(K413,'G6'!$A$2:$B$345,2,FALSE),"")</f>
        <v/>
      </c>
      <c r="M413" s="25" t="s">
        <v>242</v>
      </c>
      <c r="N413" s="8" t="str">
        <f>IFERROR(VLOOKUP(M413,SUPPLIERS!$A$2:$B$45,2,FALSE),"")</f>
        <v>JJ Lanka</v>
      </c>
      <c r="O413" s="19" t="s">
        <v>42</v>
      </c>
      <c r="P413" s="13" t="str">
        <f>IFERROR(VLOOKUP(O413,UOM_GROUP!$A$2:$B$45,2,FALSE),"")</f>
        <v>Default</v>
      </c>
      <c r="Q413" s="11" t="str">
        <f t="array" ref="Q413">TEXTJOIN(",",TRUE,IF(UOM_MAPPING!A$2:A$16=O413,UOM_MAPPING!B$2:B$100,""))</f>
        <v>000</v>
      </c>
      <c r="R413" s="11" t="str">
        <f>IFERROR(__xludf.DUMMYFUNCTION("ArrayFormula(JOIN("", "", IFERROR(VLOOKUP(BASE(SPLIT(Q413,"",""),10,3),UOM!$A$2:$B$46,2,FALSE),"""")))"),"NUMBER")</f>
        <v>NUMBER</v>
      </c>
      <c r="S413" s="11" t="s">
        <v>1231</v>
      </c>
      <c r="T413" s="8"/>
      <c r="U413" s="8" t="str">
        <f t="shared" si="1"/>
        <v>Bathroom Appliance Fitting  Flush Button Inter Valve  Rayida </v>
      </c>
      <c r="V413" s="8" t="str">
        <f t="shared" si="2"/>
        <v>Bathroom Appliance &gt; Fitting  &gt; Flush Button Inter Valve &gt; [ N/A ] &gt; Rayida &gt; [ N/A ]</v>
      </c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ht="12.75" customHeight="1">
      <c r="A414" s="22" t="s">
        <v>1057</v>
      </c>
      <c r="B414" s="17" t="str">
        <f>IFERROR(VLOOKUP(A414,'G1'!$A$2:$B$45,2,FALSE),"")</f>
        <v>Bathroom Appliance</v>
      </c>
      <c r="C414" s="28" t="s">
        <v>1219</v>
      </c>
      <c r="D414" s="8" t="str">
        <f>IFERROR(VLOOKUP(C414,'G2'!$A$2:$B$45,2,FALSE),"")</f>
        <v>Fitting </v>
      </c>
      <c r="E414" s="23" t="s">
        <v>1232</v>
      </c>
      <c r="F414" s="8" t="str">
        <f>IFERROR(VLOOKUP(E414,'G3'!$A$2:$B$195,2,FALSE),"")</f>
        <v>Side Button Inter Valve</v>
      </c>
      <c r="G414" s="22" t="s">
        <v>40</v>
      </c>
      <c r="H414" s="8" t="str">
        <f>IFERROR(VLOOKUP(G414,'G4'!$A$2:$B$195,2,FALSE),"")</f>
        <v/>
      </c>
      <c r="I414" s="22" t="s">
        <v>26</v>
      </c>
      <c r="J414" s="8" t="str">
        <f>IFERROR(VLOOKUP(I414,'G5'!$A$2:$B$45,2,FALSE),"")</f>
        <v/>
      </c>
      <c r="K414" s="23" t="s">
        <v>27</v>
      </c>
      <c r="L414" s="11" t="str">
        <f>IFERROR(VLOOKUP(K414,'G6'!$A$2:$B$345,2,FALSE),"")</f>
        <v/>
      </c>
      <c r="M414" s="25" t="s">
        <v>242</v>
      </c>
      <c r="N414" s="8" t="str">
        <f>IFERROR(VLOOKUP(M414,SUPPLIERS!$A$2:$B$45,2,FALSE),"")</f>
        <v>JJ Lanka</v>
      </c>
      <c r="O414" s="19" t="s">
        <v>42</v>
      </c>
      <c r="P414" s="13" t="str">
        <f>IFERROR(VLOOKUP(O414,UOM_GROUP!$A$2:$B$45,2,FALSE),"")</f>
        <v>Default</v>
      </c>
      <c r="Q414" s="11" t="str">
        <f t="array" ref="Q414">TEXTJOIN(",",TRUE,IF(UOM_MAPPING!A$2:A$16=O414,UOM_MAPPING!B$2:B$100,""))</f>
        <v>000</v>
      </c>
      <c r="R414" s="11" t="str">
        <f>IFERROR(__xludf.DUMMYFUNCTION("ArrayFormula(JOIN("", "", IFERROR(VLOOKUP(BASE(SPLIT(Q414,"",""),10,3),UOM!$A$2:$B$46,2,FALSE),"""")))"),"NUMBER")</f>
        <v>NUMBER</v>
      </c>
      <c r="S414" s="11" t="s">
        <v>1233</v>
      </c>
      <c r="T414" s="8"/>
      <c r="U414" s="8" t="str">
        <f t="shared" si="1"/>
        <v>Bathroom Appliance Fitting  Side Button Inter Valve   </v>
      </c>
      <c r="V414" s="8" t="str">
        <f t="shared" si="2"/>
        <v>Bathroom Appliance &gt; Fitting  &gt; Side Button Inter Valve &gt; [ N/A ] &gt; [ N/A ] &gt; [ N/A ]</v>
      </c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ht="12.75" customHeight="1">
      <c r="A415" s="22" t="s">
        <v>1057</v>
      </c>
      <c r="B415" s="17" t="str">
        <f>IFERROR(VLOOKUP(A415,'G1'!$A$2:$B$45,2,FALSE),"")</f>
        <v>Bathroom Appliance</v>
      </c>
      <c r="C415" s="28" t="s">
        <v>1219</v>
      </c>
      <c r="D415" s="8" t="str">
        <f>IFERROR(VLOOKUP(C415,'G2'!$A$2:$B$45,2,FALSE),"")</f>
        <v>Fitting </v>
      </c>
      <c r="E415" s="23" t="s">
        <v>1234</v>
      </c>
      <c r="F415" s="8" t="str">
        <f>IFERROR(VLOOKUP(E415,'G3'!$A$2:$B$195,2,FALSE),"")</f>
        <v>C.P cup</v>
      </c>
      <c r="G415" s="22" t="s">
        <v>40</v>
      </c>
      <c r="H415" s="8" t="str">
        <f>IFERROR(VLOOKUP(G415,'G4'!$A$2:$B$195,2,FALSE),"")</f>
        <v/>
      </c>
      <c r="I415" s="22" t="s">
        <v>26</v>
      </c>
      <c r="J415" s="8" t="str">
        <f>IFERROR(VLOOKUP(I415,'G5'!$A$2:$B$45,2,FALSE),"")</f>
        <v/>
      </c>
      <c r="K415" s="23" t="s">
        <v>27</v>
      </c>
      <c r="L415" s="11" t="str">
        <f>IFERROR(VLOOKUP(K415,'G6'!$A$2:$B$345,2,FALSE),"")</f>
        <v/>
      </c>
      <c r="M415" s="25" t="s">
        <v>242</v>
      </c>
      <c r="N415" s="8" t="str">
        <f>IFERROR(VLOOKUP(M415,SUPPLIERS!$A$2:$B$45,2,FALSE),"")</f>
        <v>JJ Lanka</v>
      </c>
      <c r="O415" s="19" t="s">
        <v>42</v>
      </c>
      <c r="P415" s="13" t="str">
        <f>IFERROR(VLOOKUP(O415,UOM_GROUP!$A$2:$B$45,2,FALSE),"")</f>
        <v>Default</v>
      </c>
      <c r="Q415" s="11" t="str">
        <f t="array" ref="Q415">TEXTJOIN(",",TRUE,IF(UOM_MAPPING!A$2:A$16=O415,UOM_MAPPING!B$2:B$100,""))</f>
        <v>000</v>
      </c>
      <c r="R415" s="11" t="str">
        <f>IFERROR(__xludf.DUMMYFUNCTION("ArrayFormula(JOIN("", "", IFERROR(VLOOKUP(BASE(SPLIT(Q415,"",""),10,3),UOM!$A$2:$B$46,2,FALSE),"""")))"),"NUMBER")</f>
        <v>NUMBER</v>
      </c>
      <c r="S415" s="11" t="s">
        <v>1235</v>
      </c>
      <c r="T415" s="8"/>
      <c r="U415" s="8" t="str">
        <f t="shared" si="1"/>
        <v>Bathroom Appliance Fitting  C.P cup   </v>
      </c>
      <c r="V415" s="8" t="str">
        <f t="shared" si="2"/>
        <v>Bathroom Appliance &gt; Fitting  &gt; C.P cup &gt; [ N/A ] &gt; [ N/A ] &gt; [ N/A ]</v>
      </c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ht="12.75" customHeight="1">
      <c r="A416" s="22" t="s">
        <v>1057</v>
      </c>
      <c r="B416" s="17" t="str">
        <f>IFERROR(VLOOKUP(A416,'G1'!$A$2:$B$45,2,FALSE),"")</f>
        <v>Bathroom Appliance</v>
      </c>
      <c r="C416" s="28" t="s">
        <v>1184</v>
      </c>
      <c r="D416" s="8" t="str">
        <f>IFERROR(VLOOKUP(C416,'G2'!$A$2:$B$45,2,FALSE),"")</f>
        <v>Showers</v>
      </c>
      <c r="E416" s="23" t="s">
        <v>1189</v>
      </c>
      <c r="F416" s="8" t="str">
        <f>IFERROR(VLOOKUP(E416,'G3'!$A$2:$B$195,2,FALSE),"")</f>
        <v>Bidet</v>
      </c>
      <c r="G416" s="23" t="s">
        <v>1214</v>
      </c>
      <c r="H416" s="8" t="str">
        <f>IFERROR(VLOOKUP(G416,'G4'!$A$2:$B$195,2,FALSE),"")</f>
        <v>Plastic</v>
      </c>
      <c r="I416" s="22" t="s">
        <v>1070</v>
      </c>
      <c r="J416" s="8" t="str">
        <f>IFERROR(VLOOKUP(I416,'G5'!$A$2:$B$45,2,FALSE),"")</f>
        <v>Galaxy</v>
      </c>
      <c r="K416" s="23" t="s">
        <v>1236</v>
      </c>
      <c r="L416" s="11" t="str">
        <f>IFERROR(VLOOKUP(K416,'G6'!$A$2:$B$345,2,FALSE),"")</f>
        <v>Colour</v>
      </c>
      <c r="M416" s="25" t="s">
        <v>242</v>
      </c>
      <c r="N416" s="8" t="str">
        <f>IFERROR(VLOOKUP(M416,SUPPLIERS!$A$2:$B$45,2,FALSE),"")</f>
        <v>JJ Lanka</v>
      </c>
      <c r="O416" s="19" t="s">
        <v>42</v>
      </c>
      <c r="P416" s="13" t="str">
        <f>IFERROR(VLOOKUP(O416,UOM_GROUP!$A$2:$B$45,2,FALSE),"")</f>
        <v>Default</v>
      </c>
      <c r="Q416" s="11" t="str">
        <f t="array" ref="Q416">TEXTJOIN(",",TRUE,IF(UOM_MAPPING!A$2:A$16=O416,UOM_MAPPING!B$2:B$100,""))</f>
        <v>000</v>
      </c>
      <c r="R416" s="11" t="str">
        <f>IFERROR(__xludf.DUMMYFUNCTION("ArrayFormula(JOIN("", "", IFERROR(VLOOKUP(BASE(SPLIT(Q416,"",""),10,3),UOM!$A$2:$B$46,2,FALSE),"""")))"),"NUMBER")</f>
        <v>NUMBER</v>
      </c>
      <c r="S416" s="11" t="s">
        <v>1237</v>
      </c>
      <c r="T416" s="8"/>
      <c r="U416" s="8" t="str">
        <f t="shared" si="1"/>
        <v>Bathroom Appliance Showers Bidet Plastic Galaxy Colour</v>
      </c>
      <c r="V416" s="8" t="str">
        <f t="shared" si="2"/>
        <v>Bathroom Appliance &gt; Showers &gt; Bidet &gt; Plastic &gt; Galaxy &gt; Colour</v>
      </c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ht="12.75" customHeight="1">
      <c r="A417" s="22" t="s">
        <v>370</v>
      </c>
      <c r="B417" s="17" t="str">
        <f>IFERROR(VLOOKUP(A417,'G1'!$A$2:$B$45,2,FALSE),"")</f>
        <v>Electrical </v>
      </c>
      <c r="C417" s="28" t="s">
        <v>371</v>
      </c>
      <c r="D417" s="8" t="str">
        <f>IFERROR(VLOOKUP(C417,'G2'!$A$2:$B$45,2,FALSE),"")</f>
        <v>Lighting </v>
      </c>
      <c r="E417" s="23" t="s">
        <v>372</v>
      </c>
      <c r="F417" s="8" t="str">
        <f>IFERROR(VLOOKUP(E417,'G3'!$A$2:$B$195,2,FALSE),"")</f>
        <v>LED Bulb</v>
      </c>
      <c r="G417" s="23" t="s">
        <v>373</v>
      </c>
      <c r="H417" s="8" t="str">
        <f>IFERROR(VLOOKUP(G417,'G4'!$A$2:$B$195,2,FALSE),"")</f>
        <v>5W</v>
      </c>
      <c r="I417" s="22" t="s">
        <v>374</v>
      </c>
      <c r="J417" s="8" t="str">
        <f>IFERROR(VLOOKUP(I417,'G5'!$A$2:$B$45,2,FALSE),"")</f>
        <v>Kelani</v>
      </c>
      <c r="K417" s="23" t="s">
        <v>558</v>
      </c>
      <c r="L417" s="11" t="str">
        <f>IFERROR(VLOOKUP(K417,'G6'!$A$2:$B$345,2,FALSE),"")</f>
        <v>Screw Type</v>
      </c>
      <c r="M417" s="25" t="s">
        <v>376</v>
      </c>
      <c r="N417" s="8" t="str">
        <f>IFERROR(VLOOKUP(M417,SUPPLIERS!$A$2:$B$45,2,FALSE),"")</f>
        <v>Kelani Bulb</v>
      </c>
      <c r="O417" s="19" t="s">
        <v>42</v>
      </c>
      <c r="P417" s="13" t="str">
        <f>IFERROR(VLOOKUP(O417,UOM_GROUP!$A$2:$B$45,2,FALSE),"")</f>
        <v>Default</v>
      </c>
      <c r="Q417" s="11" t="str">
        <f t="array" ref="Q417">TEXTJOIN(",",TRUE,IF(UOM_MAPPING!A$2:A$16=O417,UOM_MAPPING!B$2:B$100,""))</f>
        <v>000</v>
      </c>
      <c r="R417" s="11" t="str">
        <f>IFERROR(__xludf.DUMMYFUNCTION("ArrayFormula(JOIN("", "", IFERROR(VLOOKUP(BASE(SPLIT(Q417,"",""),10,3),UOM!$A$2:$B$46,2,FALSE),"""")))"),"NUMBER")</f>
        <v>NUMBER</v>
      </c>
      <c r="S417" s="11" t="s">
        <v>1238</v>
      </c>
      <c r="T417" s="8"/>
      <c r="U417" s="8" t="str">
        <f t="shared" si="1"/>
        <v>Electrical  Lighting  LED Bulb 5W Kelani Screw Type</v>
      </c>
      <c r="V417" s="8" t="str">
        <f t="shared" si="2"/>
        <v>Electrical  &gt; Lighting  &gt; LED Bulb &gt; 5W &gt; Kelani &gt; Screw Type</v>
      </c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ht="12.75" customHeight="1">
      <c r="A418" s="22" t="s">
        <v>370</v>
      </c>
      <c r="B418" s="17" t="str">
        <f>IFERROR(VLOOKUP(A418,'G1'!$A$2:$B$45,2,FALSE),"")</f>
        <v>Electrical </v>
      </c>
      <c r="C418" s="28" t="s">
        <v>371</v>
      </c>
      <c r="D418" s="8" t="str">
        <f>IFERROR(VLOOKUP(C418,'G2'!$A$2:$B$45,2,FALSE),"")</f>
        <v>Lighting </v>
      </c>
      <c r="E418" s="23" t="s">
        <v>372</v>
      </c>
      <c r="F418" s="8" t="str">
        <f>IFERROR(VLOOKUP(E418,'G3'!$A$2:$B$195,2,FALSE),"")</f>
        <v>LED Bulb</v>
      </c>
      <c r="G418" s="23" t="s">
        <v>379</v>
      </c>
      <c r="H418" s="8" t="str">
        <f>IFERROR(VLOOKUP(G418,'G4'!$A$2:$B$195,2,FALSE),"")</f>
        <v>7W</v>
      </c>
      <c r="I418" s="22" t="s">
        <v>374</v>
      </c>
      <c r="J418" s="8" t="str">
        <f>IFERROR(VLOOKUP(I418,'G5'!$A$2:$B$45,2,FALSE),"")</f>
        <v>Kelani</v>
      </c>
      <c r="K418" s="23" t="s">
        <v>558</v>
      </c>
      <c r="L418" s="11" t="str">
        <f>IFERROR(VLOOKUP(K418,'G6'!$A$2:$B$345,2,FALSE),"")</f>
        <v>Screw Type</v>
      </c>
      <c r="M418" s="25" t="s">
        <v>376</v>
      </c>
      <c r="N418" s="8" t="str">
        <f>IFERROR(VLOOKUP(M418,SUPPLIERS!$A$2:$B$45,2,FALSE),"")</f>
        <v>Kelani Bulb</v>
      </c>
      <c r="O418" s="19" t="s">
        <v>42</v>
      </c>
      <c r="P418" s="13" t="str">
        <f>IFERROR(VLOOKUP(O418,UOM_GROUP!$A$2:$B$45,2,FALSE),"")</f>
        <v>Default</v>
      </c>
      <c r="Q418" s="11" t="str">
        <f t="array" ref="Q418">TEXTJOIN(",",TRUE,IF(UOM_MAPPING!A$2:A$16=O418,UOM_MAPPING!B$2:B$100,""))</f>
        <v>000</v>
      </c>
      <c r="R418" s="11" t="str">
        <f>IFERROR(__xludf.DUMMYFUNCTION("ArrayFormula(JOIN("", "", IFERROR(VLOOKUP(BASE(SPLIT(Q418,"",""),10,3),UOM!$A$2:$B$46,2,FALSE),"""")))"),"NUMBER")</f>
        <v>NUMBER</v>
      </c>
      <c r="S418" s="11" t="s">
        <v>1239</v>
      </c>
      <c r="T418" s="8"/>
      <c r="U418" s="8" t="str">
        <f t="shared" si="1"/>
        <v>Electrical  Lighting  LED Bulb 7W Kelani Screw Type</v>
      </c>
      <c r="V418" s="8" t="str">
        <f t="shared" si="2"/>
        <v>Electrical  &gt; Lighting  &gt; LED Bulb &gt; 7W &gt; Kelani &gt; Screw Type</v>
      </c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ht="12.75" customHeight="1">
      <c r="A419" s="22" t="s">
        <v>370</v>
      </c>
      <c r="B419" s="17" t="str">
        <f>IFERROR(VLOOKUP(A419,'G1'!$A$2:$B$45,2,FALSE),"")</f>
        <v>Electrical </v>
      </c>
      <c r="C419" s="28" t="s">
        <v>371</v>
      </c>
      <c r="D419" s="8" t="str">
        <f>IFERROR(VLOOKUP(C419,'G2'!$A$2:$B$45,2,FALSE),"")</f>
        <v>Lighting </v>
      </c>
      <c r="E419" s="23" t="s">
        <v>372</v>
      </c>
      <c r="F419" s="8" t="str">
        <f>IFERROR(VLOOKUP(E419,'G3'!$A$2:$B$195,2,FALSE),"")</f>
        <v>LED Bulb</v>
      </c>
      <c r="G419" s="23" t="s">
        <v>382</v>
      </c>
      <c r="H419" s="8" t="str">
        <f>IFERROR(VLOOKUP(G419,'G4'!$A$2:$B$195,2,FALSE),"")</f>
        <v>9W</v>
      </c>
      <c r="I419" s="22" t="s">
        <v>374</v>
      </c>
      <c r="J419" s="8" t="str">
        <f>IFERROR(VLOOKUP(I419,'G5'!$A$2:$B$45,2,FALSE),"")</f>
        <v>Kelani</v>
      </c>
      <c r="K419" s="23" t="s">
        <v>558</v>
      </c>
      <c r="L419" s="11" t="str">
        <f>IFERROR(VLOOKUP(K419,'G6'!$A$2:$B$345,2,FALSE),"")</f>
        <v>Screw Type</v>
      </c>
      <c r="M419" s="25" t="s">
        <v>376</v>
      </c>
      <c r="N419" s="8" t="str">
        <f>IFERROR(VLOOKUP(M419,SUPPLIERS!$A$2:$B$45,2,FALSE),"")</f>
        <v>Kelani Bulb</v>
      </c>
      <c r="O419" s="19" t="s">
        <v>42</v>
      </c>
      <c r="P419" s="13" t="str">
        <f>IFERROR(VLOOKUP(O419,UOM_GROUP!$A$2:$B$45,2,FALSE),"")</f>
        <v>Default</v>
      </c>
      <c r="Q419" s="11" t="str">
        <f t="array" ref="Q419">TEXTJOIN(",",TRUE,IF(UOM_MAPPING!A$2:A$16=O419,UOM_MAPPING!B$2:B$100,""))</f>
        <v>000</v>
      </c>
      <c r="R419" s="11" t="str">
        <f>IFERROR(__xludf.DUMMYFUNCTION("ArrayFormula(JOIN("", "", IFERROR(VLOOKUP(BASE(SPLIT(Q419,"",""),10,3),UOM!$A$2:$B$46,2,FALSE),"""")))"),"NUMBER")</f>
        <v>NUMBER</v>
      </c>
      <c r="S419" s="11" t="s">
        <v>1240</v>
      </c>
      <c r="T419" s="8"/>
      <c r="U419" s="8" t="str">
        <f t="shared" si="1"/>
        <v>Electrical  Lighting  LED Bulb 9W Kelani Screw Type</v>
      </c>
      <c r="V419" s="8" t="str">
        <f t="shared" si="2"/>
        <v>Electrical  &gt; Lighting  &gt; LED Bulb &gt; 9W &gt; Kelani &gt; Screw Type</v>
      </c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ht="12.75" customHeight="1">
      <c r="A420" s="22" t="s">
        <v>370</v>
      </c>
      <c r="B420" s="17" t="str">
        <f>IFERROR(VLOOKUP(A420,'G1'!$A$2:$B$45,2,FALSE),"")</f>
        <v>Electrical </v>
      </c>
      <c r="C420" s="28" t="s">
        <v>371</v>
      </c>
      <c r="D420" s="8" t="str">
        <f>IFERROR(VLOOKUP(C420,'G2'!$A$2:$B$45,2,FALSE),"")</f>
        <v>Lighting </v>
      </c>
      <c r="E420" s="23" t="s">
        <v>372</v>
      </c>
      <c r="F420" s="8" t="str">
        <f>IFERROR(VLOOKUP(E420,'G3'!$A$2:$B$195,2,FALSE),"")</f>
        <v>LED Bulb</v>
      </c>
      <c r="G420" s="23" t="s">
        <v>385</v>
      </c>
      <c r="H420" s="8" t="str">
        <f>IFERROR(VLOOKUP(G420,'G4'!$A$2:$B$195,2,FALSE),"")</f>
        <v>12W</v>
      </c>
      <c r="I420" s="22" t="s">
        <v>374</v>
      </c>
      <c r="J420" s="8" t="str">
        <f>IFERROR(VLOOKUP(I420,'G5'!$A$2:$B$45,2,FALSE),"")</f>
        <v>Kelani</v>
      </c>
      <c r="K420" s="23" t="s">
        <v>558</v>
      </c>
      <c r="L420" s="11" t="str">
        <f>IFERROR(VLOOKUP(K420,'G6'!$A$2:$B$345,2,FALSE),"")</f>
        <v>Screw Type</v>
      </c>
      <c r="M420" s="25" t="s">
        <v>376</v>
      </c>
      <c r="N420" s="8" t="str">
        <f>IFERROR(VLOOKUP(M420,SUPPLIERS!$A$2:$B$45,2,FALSE),"")</f>
        <v>Kelani Bulb</v>
      </c>
      <c r="O420" s="19" t="s">
        <v>42</v>
      </c>
      <c r="P420" s="13" t="str">
        <f>IFERROR(VLOOKUP(O420,UOM_GROUP!$A$2:$B$45,2,FALSE),"")</f>
        <v>Default</v>
      </c>
      <c r="Q420" s="11" t="str">
        <f t="array" ref="Q420">TEXTJOIN(",",TRUE,IF(UOM_MAPPING!A$2:A$16=O420,UOM_MAPPING!B$2:B$100,""))</f>
        <v>000</v>
      </c>
      <c r="R420" s="11" t="str">
        <f>IFERROR(__xludf.DUMMYFUNCTION("ArrayFormula(JOIN("", "", IFERROR(VLOOKUP(BASE(SPLIT(Q420,"",""),10,3),UOM!$A$2:$B$46,2,FALSE),"""")))"),"NUMBER")</f>
        <v>NUMBER</v>
      </c>
      <c r="S420" s="11" t="s">
        <v>1241</v>
      </c>
      <c r="T420" s="8"/>
      <c r="U420" s="8" t="str">
        <f t="shared" si="1"/>
        <v>Electrical  Lighting  LED Bulb 12W Kelani Screw Type</v>
      </c>
      <c r="V420" s="8" t="str">
        <f t="shared" si="2"/>
        <v>Electrical  &gt; Lighting  &gt; LED Bulb &gt; 12W &gt; Kelani &gt; Screw Type</v>
      </c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ht="12.75" customHeight="1">
      <c r="A421" s="22" t="s">
        <v>370</v>
      </c>
      <c r="B421" s="17" t="str">
        <f>IFERROR(VLOOKUP(A421,'G1'!$A$2:$B$45,2,FALSE),"")</f>
        <v>Electrical </v>
      </c>
      <c r="C421" s="28" t="s">
        <v>371</v>
      </c>
      <c r="D421" s="8" t="str">
        <f>IFERROR(VLOOKUP(C421,'G2'!$A$2:$B$45,2,FALSE),"")</f>
        <v>Lighting </v>
      </c>
      <c r="E421" s="23" t="s">
        <v>372</v>
      </c>
      <c r="F421" s="8" t="str">
        <f>IFERROR(VLOOKUP(E421,'G3'!$A$2:$B$195,2,FALSE),"")</f>
        <v>LED Bulb</v>
      </c>
      <c r="G421" s="23" t="s">
        <v>388</v>
      </c>
      <c r="H421" s="8" t="str">
        <f>IFERROR(VLOOKUP(G421,'G4'!$A$2:$B$195,2,FALSE),"")</f>
        <v>15W</v>
      </c>
      <c r="I421" s="22" t="s">
        <v>374</v>
      </c>
      <c r="J421" s="8" t="str">
        <f>IFERROR(VLOOKUP(I421,'G5'!$A$2:$B$45,2,FALSE),"")</f>
        <v>Kelani</v>
      </c>
      <c r="K421" s="23" t="s">
        <v>558</v>
      </c>
      <c r="L421" s="11" t="str">
        <f>IFERROR(VLOOKUP(K421,'G6'!$A$2:$B$345,2,FALSE),"")</f>
        <v>Screw Type</v>
      </c>
      <c r="M421" s="25" t="s">
        <v>376</v>
      </c>
      <c r="N421" s="8" t="str">
        <f>IFERROR(VLOOKUP(M421,SUPPLIERS!$A$2:$B$45,2,FALSE),"")</f>
        <v>Kelani Bulb</v>
      </c>
      <c r="O421" s="19" t="s">
        <v>42</v>
      </c>
      <c r="P421" s="13" t="str">
        <f>IFERROR(VLOOKUP(O421,UOM_GROUP!$A$2:$B$45,2,FALSE),"")</f>
        <v>Default</v>
      </c>
      <c r="Q421" s="11" t="str">
        <f t="array" ref="Q421">TEXTJOIN(",",TRUE,IF(UOM_MAPPING!A$2:A$16=O421,UOM_MAPPING!B$2:B$100,""))</f>
        <v>000</v>
      </c>
      <c r="R421" s="11" t="str">
        <f>IFERROR(__xludf.DUMMYFUNCTION("ArrayFormula(JOIN("", "", IFERROR(VLOOKUP(BASE(SPLIT(Q421,"",""),10,3),UOM!$A$2:$B$46,2,FALSE),"""")))"),"NUMBER")</f>
        <v>NUMBER</v>
      </c>
      <c r="S421" s="11" t="s">
        <v>1242</v>
      </c>
      <c r="T421" s="8"/>
      <c r="U421" s="8" t="str">
        <f t="shared" si="1"/>
        <v>Electrical  Lighting  LED Bulb 15W Kelani Screw Type</v>
      </c>
      <c r="V421" s="8" t="str">
        <f t="shared" si="2"/>
        <v>Electrical  &gt; Lighting  &gt; LED Bulb &gt; 15W &gt; Kelani &gt; Screw Type</v>
      </c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ht="12.75" customHeight="1">
      <c r="A422" s="22" t="s">
        <v>370</v>
      </c>
      <c r="B422" s="17" t="str">
        <f>IFERROR(VLOOKUP(A422,'G1'!$A$2:$B$45,2,FALSE),"")</f>
        <v>Electrical </v>
      </c>
      <c r="C422" s="28" t="s">
        <v>371</v>
      </c>
      <c r="D422" s="8" t="str">
        <f>IFERROR(VLOOKUP(C422,'G2'!$A$2:$B$45,2,FALSE),"")</f>
        <v>Lighting </v>
      </c>
      <c r="E422" s="23" t="s">
        <v>372</v>
      </c>
      <c r="F422" s="8" t="str">
        <f>IFERROR(VLOOKUP(E422,'G3'!$A$2:$B$195,2,FALSE),"")</f>
        <v>LED Bulb</v>
      </c>
      <c r="G422" s="23" t="s">
        <v>391</v>
      </c>
      <c r="H422" s="8" t="str">
        <f>IFERROR(VLOOKUP(G422,'G4'!$A$2:$B$195,2,FALSE),"")</f>
        <v>18W</v>
      </c>
      <c r="I422" s="22" t="s">
        <v>374</v>
      </c>
      <c r="J422" s="8" t="str">
        <f>IFERROR(VLOOKUP(I422,'G5'!$A$2:$B$45,2,FALSE),"")</f>
        <v>Kelani</v>
      </c>
      <c r="K422" s="23" t="s">
        <v>558</v>
      </c>
      <c r="L422" s="11" t="str">
        <f>IFERROR(VLOOKUP(K422,'G6'!$A$2:$B$345,2,FALSE),"")</f>
        <v>Screw Type</v>
      </c>
      <c r="M422" s="25" t="s">
        <v>376</v>
      </c>
      <c r="N422" s="8" t="str">
        <f>IFERROR(VLOOKUP(M422,SUPPLIERS!$A$2:$B$45,2,FALSE),"")</f>
        <v>Kelani Bulb</v>
      </c>
      <c r="O422" s="19" t="s">
        <v>42</v>
      </c>
      <c r="P422" s="13" t="str">
        <f>IFERROR(VLOOKUP(O422,UOM_GROUP!$A$2:$B$45,2,FALSE),"")</f>
        <v>Default</v>
      </c>
      <c r="Q422" s="11" t="str">
        <f t="array" ref="Q422">TEXTJOIN(",",TRUE,IF(UOM_MAPPING!A$2:A$16=O422,UOM_MAPPING!B$2:B$100,""))</f>
        <v>000</v>
      </c>
      <c r="R422" s="11" t="str">
        <f>IFERROR(__xludf.DUMMYFUNCTION("ArrayFormula(JOIN("", "", IFERROR(VLOOKUP(BASE(SPLIT(Q422,"",""),10,3),UOM!$A$2:$B$46,2,FALSE),"""")))"),"NUMBER")</f>
        <v>NUMBER</v>
      </c>
      <c r="S422" s="11" t="s">
        <v>1243</v>
      </c>
      <c r="T422" s="8"/>
      <c r="U422" s="8" t="str">
        <f t="shared" si="1"/>
        <v>Electrical  Lighting  LED Bulb 18W Kelani Screw Type</v>
      </c>
      <c r="V422" s="8" t="str">
        <f t="shared" si="2"/>
        <v>Electrical  &gt; Lighting  &gt; LED Bulb &gt; 18W &gt; Kelani &gt; Screw Type</v>
      </c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ht="12.75" customHeight="1">
      <c r="A423" s="22" t="s">
        <v>1057</v>
      </c>
      <c r="B423" s="17" t="str">
        <f>IFERROR(VLOOKUP(A423,'G1'!$A$2:$B$45,2,FALSE),"")</f>
        <v>Bathroom Appliance</v>
      </c>
      <c r="C423" s="28" t="s">
        <v>1219</v>
      </c>
      <c r="D423" s="8" t="str">
        <f>IFERROR(VLOOKUP(C423,'G2'!$A$2:$B$45,2,FALSE),"")</f>
        <v>Fitting </v>
      </c>
      <c r="E423" s="23" t="s">
        <v>1244</v>
      </c>
      <c r="F423" s="8" t="str">
        <f>IFERROR(VLOOKUP(E423,'G3'!$A$2:$B$195,2,FALSE),"")</f>
        <v>Towel Bar</v>
      </c>
      <c r="G423" s="22" t="s">
        <v>40</v>
      </c>
      <c r="H423" s="8" t="str">
        <f>IFERROR(VLOOKUP(G423,'G4'!$A$2:$B$195,2,FALSE),"")</f>
        <v/>
      </c>
      <c r="I423" s="22" t="s">
        <v>1245</v>
      </c>
      <c r="J423" s="8" t="str">
        <f>IFERROR(VLOOKUP(I423,'G5'!$A$2:$B$45,2,FALSE),"")</f>
        <v>Wesda</v>
      </c>
      <c r="K423" s="23" t="s">
        <v>27</v>
      </c>
      <c r="L423" s="11" t="str">
        <f>IFERROR(VLOOKUP(K423,'G6'!$A$2:$B$345,2,FALSE),"")</f>
        <v/>
      </c>
      <c r="M423" s="25" t="s">
        <v>242</v>
      </c>
      <c r="N423" s="8" t="str">
        <f>IFERROR(VLOOKUP(M423,SUPPLIERS!$A$2:$B$45,2,FALSE),"")</f>
        <v>JJ Lanka</v>
      </c>
      <c r="O423" s="19" t="s">
        <v>42</v>
      </c>
      <c r="P423" s="13" t="str">
        <f>IFERROR(VLOOKUP(O423,UOM_GROUP!$A$2:$B$45,2,FALSE),"")</f>
        <v>Default</v>
      </c>
      <c r="Q423" s="11" t="str">
        <f t="array" ref="Q423">TEXTJOIN(",",TRUE,IF(UOM_MAPPING!A$2:A$16=O423,UOM_MAPPING!B$2:B$100,""))</f>
        <v>000</v>
      </c>
      <c r="R423" s="11" t="str">
        <f>IFERROR(__xludf.DUMMYFUNCTION("ArrayFormula(JOIN("", "", IFERROR(VLOOKUP(BASE(SPLIT(Q423,"",""),10,3),UOM!$A$2:$B$46,2,FALSE),"""")))"),"NUMBER")</f>
        <v>NUMBER</v>
      </c>
      <c r="S423" s="11" t="s">
        <v>1246</v>
      </c>
      <c r="T423" s="8"/>
      <c r="U423" s="8" t="str">
        <f t="shared" si="1"/>
        <v>Bathroom Appliance Fitting  Towel Bar  Wesda </v>
      </c>
      <c r="V423" s="8" t="str">
        <f t="shared" si="2"/>
        <v>Bathroom Appliance &gt; Fitting  &gt; Towel Bar &gt; [ N/A ] &gt; Wesda &gt; [ N/A ]</v>
      </c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ht="12.75" customHeight="1">
      <c r="A424" s="22" t="s">
        <v>1057</v>
      </c>
      <c r="B424" s="17" t="str">
        <f>IFERROR(VLOOKUP(A424,'G1'!$A$2:$B$45,2,FALSE),"")</f>
        <v>Bathroom Appliance</v>
      </c>
      <c r="C424" s="28" t="s">
        <v>1219</v>
      </c>
      <c r="D424" s="8" t="str">
        <f>IFERROR(VLOOKUP(C424,'G2'!$A$2:$B$45,2,FALSE),"")</f>
        <v>Fitting </v>
      </c>
      <c r="E424" s="23" t="s">
        <v>1247</v>
      </c>
      <c r="F424" s="8" t="str">
        <f>IFERROR(VLOOKUP(E424,'G3'!$A$2:$B$195,2,FALSE),"")</f>
        <v>Soap Dise</v>
      </c>
      <c r="G424" s="22" t="s">
        <v>40</v>
      </c>
      <c r="H424" s="8" t="str">
        <f>IFERROR(VLOOKUP(G424,'G4'!$A$2:$B$195,2,FALSE),"")</f>
        <v/>
      </c>
      <c r="I424" s="22" t="s">
        <v>1245</v>
      </c>
      <c r="J424" s="8" t="str">
        <f>IFERROR(VLOOKUP(I424,'G5'!$A$2:$B$45,2,FALSE),"")</f>
        <v>Wesda</v>
      </c>
      <c r="K424" s="23" t="s">
        <v>27</v>
      </c>
      <c r="L424" s="11" t="str">
        <f>IFERROR(VLOOKUP(K424,'G6'!$A$2:$B$345,2,FALSE),"")</f>
        <v/>
      </c>
      <c r="M424" s="25" t="s">
        <v>242</v>
      </c>
      <c r="N424" s="8" t="str">
        <f>IFERROR(VLOOKUP(M424,SUPPLIERS!$A$2:$B$45,2,FALSE),"")</f>
        <v>JJ Lanka</v>
      </c>
      <c r="O424" s="19" t="s">
        <v>42</v>
      </c>
      <c r="P424" s="13" t="str">
        <f>IFERROR(VLOOKUP(O424,UOM_GROUP!$A$2:$B$45,2,FALSE),"")</f>
        <v>Default</v>
      </c>
      <c r="Q424" s="11" t="str">
        <f t="array" ref="Q424">TEXTJOIN(",",TRUE,IF(UOM_MAPPING!A$2:A$16=O424,UOM_MAPPING!B$2:B$100,""))</f>
        <v>000</v>
      </c>
      <c r="R424" s="11" t="str">
        <f>IFERROR(__xludf.DUMMYFUNCTION("ArrayFormula(JOIN("", "", IFERROR(VLOOKUP(BASE(SPLIT(Q424,"",""),10,3),UOM!$A$2:$B$46,2,FALSE),"""")))"),"NUMBER")</f>
        <v>NUMBER</v>
      </c>
      <c r="S424" s="11" t="s">
        <v>1248</v>
      </c>
      <c r="T424" s="8"/>
      <c r="U424" s="8" t="str">
        <f t="shared" si="1"/>
        <v>Bathroom Appliance Fitting  Soap Dise  Wesda </v>
      </c>
      <c r="V424" s="8" t="str">
        <f t="shared" si="2"/>
        <v>Bathroom Appliance &gt; Fitting  &gt; Soap Dise &gt; [ N/A ] &gt; Wesda &gt; [ N/A ]</v>
      </c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ht="12.75" customHeight="1">
      <c r="A425" s="22" t="s">
        <v>1057</v>
      </c>
      <c r="B425" s="17" t="str">
        <f>IFERROR(VLOOKUP(A425,'G1'!$A$2:$B$45,2,FALSE),"")</f>
        <v>Bathroom Appliance</v>
      </c>
      <c r="C425" s="28" t="s">
        <v>1219</v>
      </c>
      <c r="D425" s="8" t="str">
        <f>IFERROR(VLOOKUP(C425,'G2'!$A$2:$B$45,2,FALSE),"")</f>
        <v>Fitting </v>
      </c>
      <c r="E425" s="23" t="s">
        <v>1247</v>
      </c>
      <c r="F425" s="8" t="str">
        <f>IFERROR(VLOOKUP(E425,'G3'!$A$2:$B$195,2,FALSE),"")</f>
        <v>Soap Dise</v>
      </c>
      <c r="G425" s="22" t="s">
        <v>40</v>
      </c>
      <c r="H425" s="8" t="str">
        <f>IFERROR(VLOOKUP(G425,'G4'!$A$2:$B$195,2,FALSE),"")</f>
        <v/>
      </c>
      <c r="I425" s="22" t="s">
        <v>1249</v>
      </c>
      <c r="J425" s="8" t="str">
        <f>IFERROR(VLOOKUP(I425,'G5'!$A$2:$B$45,2,FALSE),"")</f>
        <v>Dhell</v>
      </c>
      <c r="K425" s="23" t="s">
        <v>27</v>
      </c>
      <c r="L425" s="11" t="str">
        <f>IFERROR(VLOOKUP(K425,'G6'!$A$2:$B$345,2,FALSE),"")</f>
        <v/>
      </c>
      <c r="M425" s="25" t="s">
        <v>242</v>
      </c>
      <c r="N425" s="8" t="str">
        <f>IFERROR(VLOOKUP(M425,SUPPLIERS!$A$2:$B$45,2,FALSE),"")</f>
        <v>JJ Lanka</v>
      </c>
      <c r="O425" s="19" t="s">
        <v>42</v>
      </c>
      <c r="P425" s="13" t="str">
        <f>IFERROR(VLOOKUP(O425,UOM_GROUP!$A$2:$B$45,2,FALSE),"")</f>
        <v>Default</v>
      </c>
      <c r="Q425" s="11" t="str">
        <f t="array" ref="Q425">TEXTJOIN(",",TRUE,IF(UOM_MAPPING!A$2:A$16=O425,UOM_MAPPING!B$2:B$100,""))</f>
        <v>000</v>
      </c>
      <c r="R425" s="11" t="str">
        <f>IFERROR(__xludf.DUMMYFUNCTION("ArrayFormula(JOIN("", "", IFERROR(VLOOKUP(BASE(SPLIT(Q425,"",""),10,3),UOM!$A$2:$B$46,2,FALSE),"""")))"),"NUMBER")</f>
        <v>NUMBER</v>
      </c>
      <c r="S425" s="11" t="s">
        <v>1250</v>
      </c>
      <c r="T425" s="8"/>
      <c r="U425" s="8" t="str">
        <f t="shared" si="1"/>
        <v>Bathroom Appliance Fitting  Soap Dise  Dhell </v>
      </c>
      <c r="V425" s="8" t="str">
        <f t="shared" si="2"/>
        <v>Bathroom Appliance &gt; Fitting  &gt; Soap Dise &gt; [ N/A ] &gt; Dhell &gt; [ N/A ]</v>
      </c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ht="12.75" customHeight="1">
      <c r="A426" s="22" t="s">
        <v>1057</v>
      </c>
      <c r="B426" s="17" t="str">
        <f>IFERROR(VLOOKUP(A426,'G1'!$A$2:$B$45,2,FALSE),"")</f>
        <v>Bathroom Appliance</v>
      </c>
      <c r="C426" s="28" t="s">
        <v>1219</v>
      </c>
      <c r="D426" s="8" t="str">
        <f>IFERROR(VLOOKUP(C426,'G2'!$A$2:$B$45,2,FALSE),"")</f>
        <v>Fitting </v>
      </c>
      <c r="E426" s="23" t="s">
        <v>1251</v>
      </c>
      <c r="F426" s="8" t="str">
        <f>IFERROR(VLOOKUP(E426,'G3'!$A$2:$B$195,2,FALSE),"")</f>
        <v>Slow Down Seat Cover</v>
      </c>
      <c r="G426" s="22" t="s">
        <v>40</v>
      </c>
      <c r="H426" s="8" t="str">
        <f>IFERROR(VLOOKUP(G426,'G4'!$A$2:$B$195,2,FALSE),"")</f>
        <v/>
      </c>
      <c r="I426" s="22" t="s">
        <v>26</v>
      </c>
      <c r="J426" s="8" t="str">
        <f>IFERROR(VLOOKUP(I426,'G5'!$A$2:$B$45,2,FALSE),"")</f>
        <v/>
      </c>
      <c r="K426" s="23" t="s">
        <v>1236</v>
      </c>
      <c r="L426" s="11" t="str">
        <f>IFERROR(VLOOKUP(K426,'G6'!$A$2:$B$345,2,FALSE),"")</f>
        <v>Colour</v>
      </c>
      <c r="M426" s="25" t="s">
        <v>242</v>
      </c>
      <c r="N426" s="8" t="str">
        <f>IFERROR(VLOOKUP(M426,SUPPLIERS!$A$2:$B$45,2,FALSE),"")</f>
        <v>JJ Lanka</v>
      </c>
      <c r="O426" s="19" t="s">
        <v>42</v>
      </c>
      <c r="P426" s="13" t="str">
        <f>IFERROR(VLOOKUP(O426,UOM_GROUP!$A$2:$B$45,2,FALSE),"")</f>
        <v>Default</v>
      </c>
      <c r="Q426" s="11" t="str">
        <f t="array" ref="Q426">TEXTJOIN(",",TRUE,IF(UOM_MAPPING!A$2:A$16=O426,UOM_MAPPING!B$2:B$100,""))</f>
        <v>000</v>
      </c>
      <c r="R426" s="11" t="str">
        <f>IFERROR(__xludf.DUMMYFUNCTION("ArrayFormula(JOIN("", "", IFERROR(VLOOKUP(BASE(SPLIT(Q426,"",""),10,3),UOM!$A$2:$B$46,2,FALSE),"""")))"),"NUMBER")</f>
        <v>NUMBER</v>
      </c>
      <c r="S426" s="11" t="s">
        <v>1252</v>
      </c>
      <c r="T426" s="8"/>
      <c r="U426" s="8" t="str">
        <f t="shared" si="1"/>
        <v>Bathroom Appliance Fitting  Slow Down Seat Cover   Colour</v>
      </c>
      <c r="V426" s="8" t="str">
        <f t="shared" si="2"/>
        <v>Bathroom Appliance &gt; Fitting  &gt; Slow Down Seat Cover &gt; [ N/A ] &gt; [ N/A ] &gt; Colour</v>
      </c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ht="12.75" customHeight="1">
      <c r="A427" s="22" t="s">
        <v>1057</v>
      </c>
      <c r="B427" s="17" t="str">
        <f>IFERROR(VLOOKUP(A427,'G1'!$A$2:$B$45,2,FALSE),"")</f>
        <v>Bathroom Appliance</v>
      </c>
      <c r="C427" s="28" t="s">
        <v>1219</v>
      </c>
      <c r="D427" s="8" t="str">
        <f>IFERROR(VLOOKUP(C427,'G2'!$A$2:$B$45,2,FALSE),"")</f>
        <v>Fitting </v>
      </c>
      <c r="E427" s="23" t="s">
        <v>1253</v>
      </c>
      <c r="F427" s="8" t="str">
        <f>IFERROR(VLOOKUP(E427,'G3'!$A$2:$B$195,2,FALSE),"")</f>
        <v>Comed Nail</v>
      </c>
      <c r="G427" s="22" t="s">
        <v>40</v>
      </c>
      <c r="H427" s="8" t="str">
        <f>IFERROR(VLOOKUP(G427,'G4'!$A$2:$B$195,2,FALSE),"")</f>
        <v/>
      </c>
      <c r="I427" s="22" t="s">
        <v>1096</v>
      </c>
      <c r="J427" s="8" t="str">
        <f>IFERROR(VLOOKUP(I427,'G5'!$A$2:$B$45,2,FALSE),"")</f>
        <v>Venus </v>
      </c>
      <c r="K427" s="23" t="s">
        <v>27</v>
      </c>
      <c r="L427" s="11" t="str">
        <f>IFERROR(VLOOKUP(K427,'G6'!$A$2:$B$345,2,FALSE),"")</f>
        <v/>
      </c>
      <c r="M427" s="25" t="s">
        <v>242</v>
      </c>
      <c r="N427" s="8" t="str">
        <f>IFERROR(VLOOKUP(M427,SUPPLIERS!$A$2:$B$45,2,FALSE),"")</f>
        <v>JJ Lanka</v>
      </c>
      <c r="O427" s="19" t="s">
        <v>42</v>
      </c>
      <c r="P427" s="13" t="str">
        <f>IFERROR(VLOOKUP(O427,UOM_GROUP!$A$2:$B$45,2,FALSE),"")</f>
        <v>Default</v>
      </c>
      <c r="Q427" s="11" t="str">
        <f t="array" ref="Q427">TEXTJOIN(",",TRUE,IF(UOM_MAPPING!A$2:A$16=O427,UOM_MAPPING!B$2:B$100,""))</f>
        <v>000</v>
      </c>
      <c r="R427" s="11" t="str">
        <f>IFERROR(__xludf.DUMMYFUNCTION("ArrayFormula(JOIN("", "", IFERROR(VLOOKUP(BASE(SPLIT(Q427,"",""),10,3),UOM!$A$2:$B$46,2,FALSE),"""")))"),"NUMBER")</f>
        <v>NUMBER</v>
      </c>
      <c r="S427" s="11" t="s">
        <v>1254</v>
      </c>
      <c r="T427" s="8"/>
      <c r="U427" s="8" t="str">
        <f t="shared" si="1"/>
        <v>Bathroom Appliance Fitting  Comed Nail  Venus  </v>
      </c>
      <c r="V427" s="8" t="str">
        <f t="shared" si="2"/>
        <v>Bathroom Appliance &gt; Fitting  &gt; Comed Nail &gt; [ N/A ] &gt; Venus  &gt; [ N/A ]</v>
      </c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ht="12.75" customHeight="1">
      <c r="A428" s="22" t="s">
        <v>1057</v>
      </c>
      <c r="B428" s="17" t="str">
        <f>IFERROR(VLOOKUP(A428,'G1'!$A$2:$B$45,2,FALSE),"")</f>
        <v>Bathroom Appliance</v>
      </c>
      <c r="C428" s="28" t="s">
        <v>1219</v>
      </c>
      <c r="D428" s="8" t="str">
        <f>IFERROR(VLOOKUP(C428,'G2'!$A$2:$B$45,2,FALSE),"")</f>
        <v>Fitting </v>
      </c>
      <c r="E428" s="23" t="s">
        <v>1255</v>
      </c>
      <c r="F428" s="8" t="str">
        <f>IFERROR(VLOOKUP(E428,'G3'!$A$2:$B$195,2,FALSE),"")</f>
        <v>Basing Nail</v>
      </c>
      <c r="G428" s="22" t="s">
        <v>40</v>
      </c>
      <c r="H428" s="8" t="str">
        <f>IFERROR(VLOOKUP(G428,'G4'!$A$2:$B$195,2,FALSE),"")</f>
        <v/>
      </c>
      <c r="I428" s="22" t="s">
        <v>1096</v>
      </c>
      <c r="J428" s="8" t="str">
        <f>IFERROR(VLOOKUP(I428,'G5'!$A$2:$B$45,2,FALSE),"")</f>
        <v>Venus </v>
      </c>
      <c r="K428" s="23" t="s">
        <v>27</v>
      </c>
      <c r="L428" s="11" t="str">
        <f>IFERROR(VLOOKUP(K428,'G6'!$A$2:$B$345,2,FALSE),"")</f>
        <v/>
      </c>
      <c r="M428" s="25" t="s">
        <v>242</v>
      </c>
      <c r="N428" s="8" t="str">
        <f>IFERROR(VLOOKUP(M428,SUPPLIERS!$A$2:$B$45,2,FALSE),"")</f>
        <v>JJ Lanka</v>
      </c>
      <c r="O428" s="19" t="s">
        <v>42</v>
      </c>
      <c r="P428" s="13" t="str">
        <f>IFERROR(VLOOKUP(O428,UOM_GROUP!$A$2:$B$45,2,FALSE),"")</f>
        <v>Default</v>
      </c>
      <c r="Q428" s="11" t="str">
        <f t="array" ref="Q428">TEXTJOIN(",",TRUE,IF(UOM_MAPPING!A$2:A$16=O428,UOM_MAPPING!B$2:B$100,""))</f>
        <v>000</v>
      </c>
      <c r="R428" s="11" t="str">
        <f>IFERROR(__xludf.DUMMYFUNCTION("ArrayFormula(JOIN("", "", IFERROR(VLOOKUP(BASE(SPLIT(Q428,"",""),10,3),UOM!$A$2:$B$46,2,FALSE),"""")))"),"NUMBER")</f>
        <v>NUMBER</v>
      </c>
      <c r="S428" s="11" t="s">
        <v>1256</v>
      </c>
      <c r="T428" s="8"/>
      <c r="U428" s="8" t="str">
        <f t="shared" si="1"/>
        <v>Bathroom Appliance Fitting  Basing Nail  Venus  </v>
      </c>
      <c r="V428" s="8" t="str">
        <f t="shared" si="2"/>
        <v>Bathroom Appliance &gt; Fitting  &gt; Basing Nail &gt; [ N/A ] &gt; Venus  &gt; [ N/A ]</v>
      </c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ht="12.75" customHeight="1">
      <c r="A429" s="22" t="s">
        <v>1057</v>
      </c>
      <c r="B429" s="17" t="str">
        <f>IFERROR(VLOOKUP(A429,'G1'!$A$2:$B$45,2,FALSE),"")</f>
        <v>Bathroom Appliance</v>
      </c>
      <c r="C429" s="28" t="s">
        <v>1219</v>
      </c>
      <c r="D429" s="8" t="str">
        <f>IFERROR(VLOOKUP(C429,'G2'!$A$2:$B$45,2,FALSE),"")</f>
        <v>Fitting </v>
      </c>
      <c r="E429" s="23" t="s">
        <v>1257</v>
      </c>
      <c r="F429" s="8" t="str">
        <f>IFERROR(VLOOKUP(E429,'G3'!$A$2:$B$195,2,FALSE),"")</f>
        <v>Bidet Head</v>
      </c>
      <c r="G429" s="22" t="s">
        <v>40</v>
      </c>
      <c r="H429" s="8" t="str">
        <f>IFERROR(VLOOKUP(G429,'G4'!$A$2:$B$195,2,FALSE),"")</f>
        <v/>
      </c>
      <c r="I429" s="22" t="s">
        <v>1070</v>
      </c>
      <c r="J429" s="8" t="str">
        <f>IFERROR(VLOOKUP(I429,'G5'!$A$2:$B$45,2,FALSE),"")</f>
        <v>Galaxy</v>
      </c>
      <c r="K429" s="23" t="s">
        <v>1236</v>
      </c>
      <c r="L429" s="11" t="str">
        <f>IFERROR(VLOOKUP(K429,'G6'!$A$2:$B$345,2,FALSE),"")</f>
        <v>Colour</v>
      </c>
      <c r="M429" s="25" t="s">
        <v>242</v>
      </c>
      <c r="N429" s="8" t="str">
        <f>IFERROR(VLOOKUP(M429,SUPPLIERS!$A$2:$B$45,2,FALSE),"")</f>
        <v>JJ Lanka</v>
      </c>
      <c r="O429" s="19" t="s">
        <v>42</v>
      </c>
      <c r="P429" s="13" t="str">
        <f>IFERROR(VLOOKUP(O429,UOM_GROUP!$A$2:$B$45,2,FALSE),"")</f>
        <v>Default</v>
      </c>
      <c r="Q429" s="11" t="str">
        <f t="array" ref="Q429">TEXTJOIN(",",TRUE,IF(UOM_MAPPING!A$2:A$16=O429,UOM_MAPPING!B$2:B$100,""))</f>
        <v>000</v>
      </c>
      <c r="R429" s="11" t="str">
        <f>IFERROR(__xludf.DUMMYFUNCTION("ArrayFormula(JOIN("", "", IFERROR(VLOOKUP(BASE(SPLIT(Q429,"",""),10,3),UOM!$A$2:$B$46,2,FALSE),"""")))"),"NUMBER")</f>
        <v>NUMBER</v>
      </c>
      <c r="S429" s="11" t="s">
        <v>1258</v>
      </c>
      <c r="T429" s="8"/>
      <c r="U429" s="8" t="str">
        <f t="shared" si="1"/>
        <v>Bathroom Appliance Fitting  Bidet Head  Galaxy Colour</v>
      </c>
      <c r="V429" s="8" t="str">
        <f t="shared" si="2"/>
        <v>Bathroom Appliance &gt; Fitting  &gt; Bidet Head &gt; [ N/A ] &gt; Galaxy &gt; Colour</v>
      </c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ht="12.75" customHeight="1">
      <c r="A430" s="22" t="s">
        <v>1057</v>
      </c>
      <c r="B430" s="17" t="str">
        <f>IFERROR(VLOOKUP(A430,'G1'!$A$2:$B$45,2,FALSE),"")</f>
        <v>Bathroom Appliance</v>
      </c>
      <c r="C430" s="28" t="s">
        <v>1219</v>
      </c>
      <c r="D430" s="8" t="str">
        <f>IFERROR(VLOOKUP(C430,'G2'!$A$2:$B$45,2,FALSE),"")</f>
        <v>Fitting </v>
      </c>
      <c r="E430" s="23" t="s">
        <v>1257</v>
      </c>
      <c r="F430" s="8" t="str">
        <f>IFERROR(VLOOKUP(E430,'G3'!$A$2:$B$195,2,FALSE),"")</f>
        <v>Bidet Head</v>
      </c>
      <c r="G430" s="22" t="s">
        <v>40</v>
      </c>
      <c r="H430" s="8" t="str">
        <f>IFERROR(VLOOKUP(G430,'G4'!$A$2:$B$195,2,FALSE),"")</f>
        <v/>
      </c>
      <c r="I430" s="22" t="s">
        <v>1061</v>
      </c>
      <c r="J430" s="8" t="str">
        <f>IFERROR(VLOOKUP(I430,'G5'!$A$2:$B$45,2,FALSE),"")</f>
        <v>Water Tec</v>
      </c>
      <c r="K430" s="23" t="s">
        <v>1236</v>
      </c>
      <c r="L430" s="11" t="str">
        <f>IFERROR(VLOOKUP(K430,'G6'!$A$2:$B$345,2,FALSE),"")</f>
        <v>Colour</v>
      </c>
      <c r="M430" s="25" t="s">
        <v>1063</v>
      </c>
      <c r="N430" s="8" t="str">
        <f>IFERROR(VLOOKUP(M430,SUPPLIERS!$A$2:$B$45,2,FALSE),"")</f>
        <v>Water Tec</v>
      </c>
      <c r="O430" s="19" t="s">
        <v>42</v>
      </c>
      <c r="P430" s="13" t="str">
        <f>IFERROR(VLOOKUP(O430,UOM_GROUP!$A$2:$B$45,2,FALSE),"")</f>
        <v>Default</v>
      </c>
      <c r="Q430" s="11" t="str">
        <f t="array" ref="Q430">TEXTJOIN(",",TRUE,IF(UOM_MAPPING!A$2:A$16=O430,UOM_MAPPING!B$2:B$100,""))</f>
        <v>000</v>
      </c>
      <c r="R430" s="11" t="str">
        <f>IFERROR(__xludf.DUMMYFUNCTION("ArrayFormula(JOIN("", "", IFERROR(VLOOKUP(BASE(SPLIT(Q430,"",""),10,3),UOM!$A$2:$B$46,2,FALSE),"""")))"),"NUMBER")</f>
        <v>NUMBER</v>
      </c>
      <c r="S430" s="11" t="s">
        <v>1259</v>
      </c>
      <c r="T430" s="8"/>
      <c r="U430" s="8" t="str">
        <f t="shared" si="1"/>
        <v>Bathroom Appliance Fitting  Bidet Head  Water Tec Colour</v>
      </c>
      <c r="V430" s="8" t="str">
        <f t="shared" si="2"/>
        <v>Bathroom Appliance &gt; Fitting  &gt; Bidet Head &gt; [ N/A ] &gt; Water Tec &gt; Colour</v>
      </c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ht="12.75" customHeight="1">
      <c r="A431" s="22" t="s">
        <v>1260</v>
      </c>
      <c r="B431" s="17" t="str">
        <f>IFERROR(VLOOKUP(A431,'G1'!$A$2:$B$45,2,FALSE),"")</f>
        <v>Plumbing </v>
      </c>
      <c r="C431" s="28" t="s">
        <v>1261</v>
      </c>
      <c r="D431" s="8" t="str">
        <f>IFERROR(VLOOKUP(C431,'G2'!$A$2:$B$45,2,FALSE),"")</f>
        <v>Pipes</v>
      </c>
      <c r="E431" s="23" t="s">
        <v>1262</v>
      </c>
      <c r="F431" s="8" t="str">
        <f>IFERROR(VLOOKUP(E431,'G3'!$A$2:$B$195,2,FALSE),"")</f>
        <v>Non Type ( Tube Weal )</v>
      </c>
      <c r="G431" s="23" t="s">
        <v>793</v>
      </c>
      <c r="H431" s="8" t="str">
        <f>IFERROR(VLOOKUP(G431,'G4'!$A$2:$B$195,2,FALSE),"")</f>
        <v>2"</v>
      </c>
      <c r="I431" s="22" t="s">
        <v>688</v>
      </c>
      <c r="J431" s="8" t="str">
        <f>IFERROR(VLOOKUP(I431,'G5'!$A$2:$B$45,2,FALSE),"")</f>
        <v>Samson</v>
      </c>
      <c r="K431" s="23" t="s">
        <v>1263</v>
      </c>
      <c r="L431" s="11" t="str">
        <f>IFERROR(VLOOKUP(K431,'G6'!$A$2:$B$345,2,FALSE),"")</f>
        <v>Irrigtion Type ( SS )</v>
      </c>
      <c r="M431" s="25" t="s">
        <v>689</v>
      </c>
      <c r="N431" s="8" t="str">
        <f>IFERROR(VLOOKUP(M431,SUPPLIERS!$A$2:$B$45,2,FALSE),"")</f>
        <v>Seuwandi </v>
      </c>
      <c r="O431" s="19" t="s">
        <v>42</v>
      </c>
      <c r="P431" s="13" t="str">
        <f>IFERROR(VLOOKUP(O431,UOM_GROUP!$A$2:$B$45,2,FALSE),"")</f>
        <v>Default</v>
      </c>
      <c r="Q431" s="11" t="str">
        <f t="array" ref="Q431">TEXTJOIN(",",TRUE,IF(UOM_MAPPING!A$2:A$16=O431,UOM_MAPPING!B$2:B$100,""))</f>
        <v>000</v>
      </c>
      <c r="R431" s="11" t="str">
        <f>IFERROR(__xludf.DUMMYFUNCTION("ArrayFormula(JOIN("", "", IFERROR(VLOOKUP(BASE(SPLIT(Q431,"",""),10,3),UOM!$A$2:$B$46,2,FALSE),"""")))"),"NUMBER")</f>
        <v>NUMBER</v>
      </c>
      <c r="S431" s="11" t="s">
        <v>1264</v>
      </c>
      <c r="T431" s="8"/>
      <c r="U431" s="8" t="str">
        <f t="shared" si="1"/>
        <v>Plumbing  Pipes Non Type ( Tube Weal ) 2" Samson Irrigtion Type ( SS )</v>
      </c>
      <c r="V431" s="8" t="str">
        <f t="shared" si="2"/>
        <v>Plumbing  &gt; Pipes &gt; Non Type ( Tube Weal ) &gt; 2" &gt; Samson &gt; Irrigtion Type ( SS )</v>
      </c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ht="12.75" customHeight="1">
      <c r="A432" s="22" t="s">
        <v>1260</v>
      </c>
      <c r="B432" s="17" t="str">
        <f>IFERROR(VLOOKUP(A432,'G1'!$A$2:$B$45,2,FALSE),"")</f>
        <v>Plumbing </v>
      </c>
      <c r="C432" s="28" t="s">
        <v>1261</v>
      </c>
      <c r="D432" s="8" t="str">
        <f>IFERROR(VLOOKUP(C432,'G2'!$A$2:$B$45,2,FALSE),"")</f>
        <v>Pipes</v>
      </c>
      <c r="E432" s="23" t="s">
        <v>1262</v>
      </c>
      <c r="F432" s="8" t="str">
        <f>IFERROR(VLOOKUP(E432,'G3'!$A$2:$B$195,2,FALSE),"")</f>
        <v>Non Type ( Tube Weal )</v>
      </c>
      <c r="G432" s="23" t="s">
        <v>1265</v>
      </c>
      <c r="H432" s="8" t="str">
        <f>IFERROR(VLOOKUP(G432,'G4'!$A$2:$B$195,2,FALSE),"")</f>
        <v>1.5"</v>
      </c>
      <c r="I432" s="22" t="s">
        <v>688</v>
      </c>
      <c r="J432" s="8" t="str">
        <f>IFERROR(VLOOKUP(I432,'G5'!$A$2:$B$45,2,FALSE),"")</f>
        <v>Samson</v>
      </c>
      <c r="K432" s="23" t="s">
        <v>27</v>
      </c>
      <c r="L432" s="11" t="str">
        <f>IFERROR(VLOOKUP(K432,'G6'!$A$2:$B$345,2,FALSE),"")</f>
        <v/>
      </c>
      <c r="M432" s="25" t="s">
        <v>689</v>
      </c>
      <c r="N432" s="8" t="str">
        <f>IFERROR(VLOOKUP(M432,SUPPLIERS!$A$2:$B$45,2,FALSE),"")</f>
        <v>Seuwandi </v>
      </c>
      <c r="O432" s="19" t="s">
        <v>42</v>
      </c>
      <c r="P432" s="13" t="str">
        <f>IFERROR(VLOOKUP(O432,UOM_GROUP!$A$2:$B$45,2,FALSE),"")</f>
        <v>Default</v>
      </c>
      <c r="Q432" s="11" t="str">
        <f t="array" ref="Q432">TEXTJOIN(",",TRUE,IF(UOM_MAPPING!A$2:A$16=O432,UOM_MAPPING!B$2:B$100,""))</f>
        <v>000</v>
      </c>
      <c r="R432" s="11" t="str">
        <f>IFERROR(__xludf.DUMMYFUNCTION("ArrayFormula(JOIN("", "", IFERROR(VLOOKUP(BASE(SPLIT(Q432,"",""),10,3),UOM!$A$2:$B$46,2,FALSE),"""")))"),"NUMBER")</f>
        <v>NUMBER</v>
      </c>
      <c r="S432" s="11" t="s">
        <v>1266</v>
      </c>
      <c r="T432" s="8"/>
      <c r="U432" s="8" t="str">
        <f t="shared" si="1"/>
        <v>Plumbing  Pipes Non Type ( Tube Weal ) 1.5" Samson </v>
      </c>
      <c r="V432" s="8" t="str">
        <f t="shared" si="2"/>
        <v>Plumbing  &gt; Pipes &gt; Non Type ( Tube Weal ) &gt; 1.5" &gt; Samson &gt; [ N/A ]</v>
      </c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ht="12.75" customHeight="1">
      <c r="A433" s="22" t="s">
        <v>1260</v>
      </c>
      <c r="B433" s="17" t="str">
        <f>IFERROR(VLOOKUP(A433,'G1'!$A$2:$B$45,2,FALSE),"")</f>
        <v>Plumbing </v>
      </c>
      <c r="C433" s="28" t="s">
        <v>1261</v>
      </c>
      <c r="D433" s="8" t="str">
        <f>IFERROR(VLOOKUP(C433,'G2'!$A$2:$B$45,2,FALSE),"")</f>
        <v>Pipes</v>
      </c>
      <c r="E433" s="23" t="s">
        <v>1262</v>
      </c>
      <c r="F433" s="8" t="str">
        <f>IFERROR(VLOOKUP(E433,'G3'!$A$2:$B$195,2,FALSE),"")</f>
        <v>Non Type ( Tube Weal )</v>
      </c>
      <c r="G433" s="23" t="s">
        <v>1267</v>
      </c>
      <c r="H433" s="8" t="str">
        <f>IFERROR(VLOOKUP(G433,'G4'!$A$2:$B$195,2,FALSE),"")</f>
        <v>4"</v>
      </c>
      <c r="I433" s="22" t="s">
        <v>688</v>
      </c>
      <c r="J433" s="8" t="str">
        <f>IFERROR(VLOOKUP(I433,'G5'!$A$2:$B$45,2,FALSE),"")</f>
        <v>Samson</v>
      </c>
      <c r="K433" s="23" t="s">
        <v>1268</v>
      </c>
      <c r="L433" s="11" t="str">
        <f>IFERROR(VLOOKUP(K433,'G6'!$A$2:$B$345,2,FALSE),"")</f>
        <v>SS</v>
      </c>
      <c r="M433" s="25" t="s">
        <v>689</v>
      </c>
      <c r="N433" s="8" t="str">
        <f>IFERROR(VLOOKUP(M433,SUPPLIERS!$A$2:$B$45,2,FALSE),"")</f>
        <v>Seuwandi </v>
      </c>
      <c r="O433" s="18" t="s">
        <v>1269</v>
      </c>
      <c r="P433" s="13" t="str">
        <f>IFERROR(VLOOKUP(O433,UOM_GROUP!$A$2:$B$45,2,FALSE),"")</f>
        <v>Bata-4INC</v>
      </c>
      <c r="Q433" s="11" t="str">
        <f t="array" ref="Q433">TEXTJOIN(",",TRUE,IF(UOM_MAPPING!A$2:A$16=O433,UOM_MAPPING!B$2:B$100,""))</f>
        <v>008,000</v>
      </c>
      <c r="R433" s="11" t="str">
        <f>IFERROR(__xludf.DUMMYFUNCTION("ArrayFormula(JOIN("", "", IFERROR(VLOOKUP(BASE(SPLIT(Q433,"",""),10,3),UOM!$A$2:$B$46,2,FALSE),"""")))"),"FEET, NUMBER")</f>
        <v>FEET, NUMBER</v>
      </c>
      <c r="S433" s="11" t="s">
        <v>1270</v>
      </c>
      <c r="T433" s="8"/>
      <c r="U433" s="8" t="str">
        <f t="shared" si="1"/>
        <v>Plumbing  Pipes Non Type ( Tube Weal ) 4" Samson SS</v>
      </c>
      <c r="V433" s="8" t="str">
        <f t="shared" si="2"/>
        <v>Plumbing  &gt; Pipes &gt; Non Type ( Tube Weal ) &gt; 4" &gt; Samson &gt; SS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ht="12.75" customHeight="1">
      <c r="A434" s="22" t="s">
        <v>1260</v>
      </c>
      <c r="B434" s="17" t="str">
        <f>IFERROR(VLOOKUP(A434,'G1'!$A$2:$B$45,2,FALSE),"")</f>
        <v>Plumbing </v>
      </c>
      <c r="C434" s="28" t="s">
        <v>1261</v>
      </c>
      <c r="D434" s="8" t="str">
        <f>IFERROR(VLOOKUP(C434,'G2'!$A$2:$B$45,2,FALSE),"")</f>
        <v>Pipes</v>
      </c>
      <c r="E434" s="23" t="s">
        <v>1262</v>
      </c>
      <c r="F434" s="8" t="str">
        <f>IFERROR(VLOOKUP(E434,'G3'!$A$2:$B$195,2,FALSE),"")</f>
        <v>Non Type ( Tube Weal )</v>
      </c>
      <c r="G434" s="23" t="s">
        <v>1267</v>
      </c>
      <c r="H434" s="8" t="str">
        <f>IFERROR(VLOOKUP(G434,'G4'!$A$2:$B$195,2,FALSE),"")</f>
        <v>4"</v>
      </c>
      <c r="I434" s="22" t="s">
        <v>904</v>
      </c>
      <c r="J434" s="8" t="str">
        <f>IFERROR(VLOOKUP(I434,'G5'!$A$2:$B$45,2,FALSE),"")</f>
        <v>Slon</v>
      </c>
      <c r="K434" s="23" t="s">
        <v>1268</v>
      </c>
      <c r="L434" s="11" t="str">
        <f>IFERROR(VLOOKUP(K434,'G6'!$A$2:$B$345,2,FALSE),"")</f>
        <v>SS</v>
      </c>
      <c r="M434" s="25" t="s">
        <v>1137</v>
      </c>
      <c r="N434" s="8" t="str">
        <f>IFERROR(VLOOKUP(M434,SUPPLIERS!$A$2:$B$45,2,FALSE),"")</f>
        <v>Slon</v>
      </c>
      <c r="O434" s="18" t="s">
        <v>1269</v>
      </c>
      <c r="P434" s="13" t="str">
        <f>IFERROR(VLOOKUP(O434,UOM_GROUP!$A$2:$B$45,2,FALSE),"")</f>
        <v>Bata-4INC</v>
      </c>
      <c r="Q434" s="11" t="str">
        <f t="array" ref="Q434">TEXTJOIN(",",TRUE,IF(UOM_MAPPING!A$2:A$16=O434,UOM_MAPPING!B$2:B$100,""))</f>
        <v>008,000</v>
      </c>
      <c r="R434" s="11" t="str">
        <f>IFERROR(__xludf.DUMMYFUNCTION("ArrayFormula(JOIN("", "", IFERROR(VLOOKUP(BASE(SPLIT(Q434,"",""),10,3),UOM!$A$2:$B$46,2,FALSE),"""")))"),"FEET, NUMBER")</f>
        <v>FEET, NUMBER</v>
      </c>
      <c r="S434" s="11" t="s">
        <v>1271</v>
      </c>
      <c r="T434" s="8"/>
      <c r="U434" s="8" t="str">
        <f t="shared" si="1"/>
        <v>Plumbing  Pipes Non Type ( Tube Weal ) 4" Slon SS</v>
      </c>
      <c r="V434" s="8" t="str">
        <f t="shared" si="2"/>
        <v>Plumbing  &gt; Pipes &gt; Non Type ( Tube Weal ) &gt; 4" &gt; Slon &gt; SS</v>
      </c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ht="12.75" customHeight="1">
      <c r="A435" s="22" t="s">
        <v>1260</v>
      </c>
      <c r="B435" s="17" t="str">
        <f>IFERROR(VLOOKUP(A435,'G1'!$A$2:$B$45,2,FALSE),"")</f>
        <v>Plumbing </v>
      </c>
      <c r="C435" s="28" t="s">
        <v>1261</v>
      </c>
      <c r="D435" s="8" t="str">
        <f>IFERROR(VLOOKUP(C435,'G2'!$A$2:$B$45,2,FALSE),"")</f>
        <v>Pipes</v>
      </c>
      <c r="E435" s="23" t="s">
        <v>1272</v>
      </c>
      <c r="F435" s="8" t="str">
        <f>IFERROR(VLOOKUP(E435,'G3'!$A$2:$B$195,2,FALSE),"")</f>
        <v>Pressure</v>
      </c>
      <c r="G435" s="23" t="s">
        <v>679</v>
      </c>
      <c r="H435" s="8" t="str">
        <f>IFERROR(VLOOKUP(G435,'G4'!$A$2:$B$195,2,FALSE),"")</f>
        <v>1/2 "</v>
      </c>
      <c r="I435" s="22" t="s">
        <v>688</v>
      </c>
      <c r="J435" s="8" t="str">
        <f>IFERROR(VLOOKUP(I435,'G5'!$A$2:$B$45,2,FALSE),"")</f>
        <v>Samson</v>
      </c>
      <c r="K435" s="23" t="s">
        <v>1273</v>
      </c>
      <c r="L435" s="11" t="str">
        <f>IFERROR(VLOOKUP(K435,'G6'!$A$2:$B$345,2,FALSE),"")</f>
        <v>PE</v>
      </c>
      <c r="M435" s="25" t="s">
        <v>689</v>
      </c>
      <c r="N435" s="8" t="str">
        <f>IFERROR(VLOOKUP(M435,SUPPLIERS!$A$2:$B$45,2,FALSE),"")</f>
        <v>Seuwandi </v>
      </c>
      <c r="O435" s="18" t="s">
        <v>1274</v>
      </c>
      <c r="P435" s="13" t="str">
        <f>IFERROR(VLOOKUP(O435,UOM_GROUP!$A$2:$B$45,2,FALSE),"")</f>
        <v>Bata-Normal</v>
      </c>
      <c r="Q435" s="11" t="str">
        <f t="array" ref="Q435">TEXTJOIN(",",TRUE,IF(UOM_MAPPING!A$2:A$16=O435,UOM_MAPPING!B$2:B$100,""))</f>
        <v>008,000</v>
      </c>
      <c r="R435" s="11" t="str">
        <f>IFERROR(__xludf.DUMMYFUNCTION("ArrayFormula(JOIN("", "", IFERROR(VLOOKUP(BASE(SPLIT(Q435,"",""),10,3),UOM!$A$2:$B$46,2,FALSE),"""")))"),"FEET, NUMBER")</f>
        <v>FEET, NUMBER</v>
      </c>
      <c r="S435" s="11" t="s">
        <v>1275</v>
      </c>
      <c r="T435" s="8"/>
      <c r="U435" s="8" t="str">
        <f t="shared" si="1"/>
        <v>Plumbing  Pipes Pressure 1/2 " Samson PE</v>
      </c>
      <c r="V435" s="8" t="str">
        <f t="shared" si="2"/>
        <v>Plumbing  &gt; Pipes &gt; Pressure &gt; 1/2 " &gt; Samson &gt; PE</v>
      </c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ht="12.75" customHeight="1">
      <c r="A436" s="22" t="s">
        <v>1260</v>
      </c>
      <c r="B436" s="17" t="str">
        <f>IFERROR(VLOOKUP(A436,'G1'!$A$2:$B$45,2,FALSE),"")</f>
        <v>Plumbing </v>
      </c>
      <c r="C436" s="28" t="s">
        <v>1261</v>
      </c>
      <c r="D436" s="8" t="str">
        <f>IFERROR(VLOOKUP(C436,'G2'!$A$2:$B$45,2,FALSE),"")</f>
        <v>Pipes</v>
      </c>
      <c r="E436" s="23" t="s">
        <v>1272</v>
      </c>
      <c r="F436" s="8" t="str">
        <f>IFERROR(VLOOKUP(E436,'G3'!$A$2:$B$195,2,FALSE),"")</f>
        <v>Pressure</v>
      </c>
      <c r="G436" s="23" t="s">
        <v>682</v>
      </c>
      <c r="H436" s="8" t="str">
        <f>IFERROR(VLOOKUP(G436,'G4'!$A$2:$B$195,2,FALSE),"")</f>
        <v>3/4 " </v>
      </c>
      <c r="I436" s="22" t="s">
        <v>688</v>
      </c>
      <c r="J436" s="8" t="str">
        <f>IFERROR(VLOOKUP(I436,'G5'!$A$2:$B$45,2,FALSE),"")</f>
        <v>Samson</v>
      </c>
      <c r="K436" s="23" t="s">
        <v>1273</v>
      </c>
      <c r="L436" s="11" t="str">
        <f>IFERROR(VLOOKUP(K436,'G6'!$A$2:$B$345,2,FALSE),"")</f>
        <v>PE</v>
      </c>
      <c r="M436" s="25" t="s">
        <v>689</v>
      </c>
      <c r="N436" s="8" t="str">
        <f>IFERROR(VLOOKUP(M436,SUPPLIERS!$A$2:$B$45,2,FALSE),"")</f>
        <v>Seuwandi </v>
      </c>
      <c r="O436" s="18" t="s">
        <v>1274</v>
      </c>
      <c r="P436" s="13" t="str">
        <f>IFERROR(VLOOKUP(O436,UOM_GROUP!$A$2:$B$45,2,FALSE),"")</f>
        <v>Bata-Normal</v>
      </c>
      <c r="Q436" s="11" t="str">
        <f t="array" ref="Q436">TEXTJOIN(",",TRUE,IF(UOM_MAPPING!A$2:A$16=O436,UOM_MAPPING!B$2:B$100,""))</f>
        <v>008,000</v>
      </c>
      <c r="R436" s="11" t="str">
        <f>IFERROR(__xludf.DUMMYFUNCTION("ArrayFormula(JOIN("", "", IFERROR(VLOOKUP(BASE(SPLIT(Q436,"",""),10,3),UOM!$A$2:$B$46,2,FALSE),"""")))"),"FEET, NUMBER")</f>
        <v>FEET, NUMBER</v>
      </c>
      <c r="S436" s="11" t="s">
        <v>1276</v>
      </c>
      <c r="T436" s="8"/>
      <c r="U436" s="8" t="str">
        <f t="shared" si="1"/>
        <v>Plumbing  Pipes Pressure 3/4 "  Samson PE</v>
      </c>
      <c r="V436" s="8" t="str">
        <f t="shared" si="2"/>
        <v>Plumbing  &gt; Pipes &gt; Pressure &gt; 3/4 "  &gt; Samson &gt; PE</v>
      </c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ht="12.75" customHeight="1">
      <c r="A437" s="22" t="s">
        <v>1260</v>
      </c>
      <c r="B437" s="17" t="str">
        <f>IFERROR(VLOOKUP(A437,'G1'!$A$2:$B$45,2,FALSE),"")</f>
        <v>Plumbing </v>
      </c>
      <c r="C437" s="28" t="s">
        <v>1261</v>
      </c>
      <c r="D437" s="8" t="str">
        <f>IFERROR(VLOOKUP(C437,'G2'!$A$2:$B$45,2,FALSE),"")</f>
        <v>Pipes</v>
      </c>
      <c r="E437" s="23" t="s">
        <v>1272</v>
      </c>
      <c r="F437" s="8" t="str">
        <f>IFERROR(VLOOKUP(E437,'G3'!$A$2:$B$195,2,FALSE),"")</f>
        <v>Pressure</v>
      </c>
      <c r="G437" s="23" t="s">
        <v>685</v>
      </c>
      <c r="H437" s="8" t="str">
        <f>IFERROR(VLOOKUP(G437,'G4'!$A$2:$B$195,2,FALSE),"")</f>
        <v>1" </v>
      </c>
      <c r="I437" s="22" t="s">
        <v>688</v>
      </c>
      <c r="J437" s="8" t="str">
        <f>IFERROR(VLOOKUP(I437,'G5'!$A$2:$B$45,2,FALSE),"")</f>
        <v>Samson</v>
      </c>
      <c r="K437" s="23" t="s">
        <v>1273</v>
      </c>
      <c r="L437" s="11" t="str">
        <f>IFERROR(VLOOKUP(K437,'G6'!$A$2:$B$345,2,FALSE),"")</f>
        <v>PE</v>
      </c>
      <c r="M437" s="25" t="s">
        <v>689</v>
      </c>
      <c r="N437" s="8" t="str">
        <f>IFERROR(VLOOKUP(M437,SUPPLIERS!$A$2:$B$45,2,FALSE),"")</f>
        <v>Seuwandi </v>
      </c>
      <c r="O437" s="18" t="s">
        <v>1274</v>
      </c>
      <c r="P437" s="13" t="str">
        <f>IFERROR(VLOOKUP(O437,UOM_GROUP!$A$2:$B$45,2,FALSE),"")</f>
        <v>Bata-Normal</v>
      </c>
      <c r="Q437" s="11" t="str">
        <f t="array" ref="Q437">TEXTJOIN(",",TRUE,IF(UOM_MAPPING!A$2:A$16=O437,UOM_MAPPING!B$2:B$100,""))</f>
        <v>008,000</v>
      </c>
      <c r="R437" s="11" t="str">
        <f>IFERROR(__xludf.DUMMYFUNCTION("ArrayFormula(JOIN("", "", IFERROR(VLOOKUP(BASE(SPLIT(Q437,"",""),10,3),UOM!$A$2:$B$46,2,FALSE),"""")))"),"FEET, NUMBER")</f>
        <v>FEET, NUMBER</v>
      </c>
      <c r="S437" s="11" t="s">
        <v>1277</v>
      </c>
      <c r="T437" s="8"/>
      <c r="U437" s="8" t="str">
        <f t="shared" si="1"/>
        <v>Plumbing  Pipes Pressure 1"  Samson PE</v>
      </c>
      <c r="V437" s="8" t="str">
        <f t="shared" si="2"/>
        <v>Plumbing  &gt; Pipes &gt; Pressure &gt; 1"  &gt; Samson &gt; PE</v>
      </c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ht="12.75" customHeight="1">
      <c r="A438" s="22" t="s">
        <v>1260</v>
      </c>
      <c r="B438" s="17" t="str">
        <f>IFERROR(VLOOKUP(A438,'G1'!$A$2:$B$45,2,FALSE),"")</f>
        <v>Plumbing </v>
      </c>
      <c r="C438" s="28" t="s">
        <v>1261</v>
      </c>
      <c r="D438" s="8" t="str">
        <f>IFERROR(VLOOKUP(C438,'G2'!$A$2:$B$45,2,FALSE),"")</f>
        <v>Pipes</v>
      </c>
      <c r="E438" s="23" t="s">
        <v>1272</v>
      </c>
      <c r="F438" s="8" t="str">
        <f>IFERROR(VLOOKUP(E438,'G3'!$A$2:$B$195,2,FALSE),"")</f>
        <v>Pressure</v>
      </c>
      <c r="G438" s="23" t="s">
        <v>1278</v>
      </c>
      <c r="H438" s="8" t="str">
        <f>IFERROR(VLOOKUP(G438,'G4'!$A$2:$B$195,2,FALSE),"")</f>
        <v>1.1/4"</v>
      </c>
      <c r="I438" s="22" t="s">
        <v>688</v>
      </c>
      <c r="J438" s="8" t="str">
        <f>IFERROR(VLOOKUP(I438,'G5'!$A$2:$B$45,2,FALSE),"")</f>
        <v>Samson</v>
      </c>
      <c r="K438" s="23" t="s">
        <v>1273</v>
      </c>
      <c r="L438" s="11" t="str">
        <f>IFERROR(VLOOKUP(K438,'G6'!$A$2:$B$345,2,FALSE),"")</f>
        <v>PE</v>
      </c>
      <c r="M438" s="25" t="s">
        <v>689</v>
      </c>
      <c r="N438" s="8" t="str">
        <f>IFERROR(VLOOKUP(M438,SUPPLIERS!$A$2:$B$45,2,FALSE),"")</f>
        <v>Seuwandi </v>
      </c>
      <c r="O438" s="18" t="s">
        <v>1274</v>
      </c>
      <c r="P438" s="13" t="str">
        <f>IFERROR(VLOOKUP(O438,UOM_GROUP!$A$2:$B$45,2,FALSE),"")</f>
        <v>Bata-Normal</v>
      </c>
      <c r="Q438" s="11" t="str">
        <f t="array" ref="Q438">TEXTJOIN(",",TRUE,IF(UOM_MAPPING!A$2:A$16=O438,UOM_MAPPING!B$2:B$100,""))</f>
        <v>008,000</v>
      </c>
      <c r="R438" s="11" t="str">
        <f>IFERROR(__xludf.DUMMYFUNCTION("ArrayFormula(JOIN("", "", IFERROR(VLOOKUP(BASE(SPLIT(Q438,"",""),10,3),UOM!$A$2:$B$46,2,FALSE),"""")))"),"FEET, NUMBER")</f>
        <v>FEET, NUMBER</v>
      </c>
      <c r="S438" s="11" t="s">
        <v>1279</v>
      </c>
      <c r="T438" s="8"/>
      <c r="U438" s="8" t="str">
        <f t="shared" si="1"/>
        <v>Plumbing  Pipes Pressure 1.1/4" Samson PE</v>
      </c>
      <c r="V438" s="8" t="str">
        <f t="shared" si="2"/>
        <v>Plumbing  &gt; Pipes &gt; Pressure &gt; 1.1/4" &gt; Samson &gt; PE</v>
      </c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ht="12.75" customHeight="1">
      <c r="A439" s="22" t="s">
        <v>1260</v>
      </c>
      <c r="B439" s="17" t="str">
        <f>IFERROR(VLOOKUP(A439,'G1'!$A$2:$B$45,2,FALSE),"")</f>
        <v>Plumbing </v>
      </c>
      <c r="C439" s="28" t="s">
        <v>1261</v>
      </c>
      <c r="D439" s="8" t="str">
        <f>IFERROR(VLOOKUP(C439,'G2'!$A$2:$B$45,2,FALSE),"")</f>
        <v>Pipes</v>
      </c>
      <c r="E439" s="23" t="s">
        <v>1262</v>
      </c>
      <c r="F439" s="8" t="str">
        <f>IFERROR(VLOOKUP(E439,'G3'!$A$2:$B$195,2,FALSE),"")</f>
        <v>Non Type ( Tube Weal )</v>
      </c>
      <c r="G439" s="23" t="s">
        <v>685</v>
      </c>
      <c r="H439" s="8" t="str">
        <f>IFERROR(VLOOKUP(G439,'G4'!$A$2:$B$195,2,FALSE),"")</f>
        <v>1" </v>
      </c>
      <c r="I439" s="22" t="s">
        <v>688</v>
      </c>
      <c r="J439" s="8" t="str">
        <f>IFERROR(VLOOKUP(I439,'G5'!$A$2:$B$45,2,FALSE),"")</f>
        <v>Samson</v>
      </c>
      <c r="K439" s="23" t="s">
        <v>1273</v>
      </c>
      <c r="L439" s="11" t="str">
        <f>IFERROR(VLOOKUP(K439,'G6'!$A$2:$B$345,2,FALSE),"")</f>
        <v>PE</v>
      </c>
      <c r="M439" s="25" t="s">
        <v>689</v>
      </c>
      <c r="N439" s="8" t="str">
        <f>IFERROR(VLOOKUP(M439,SUPPLIERS!$A$2:$B$45,2,FALSE),"")</f>
        <v>Seuwandi </v>
      </c>
      <c r="O439" s="18" t="s">
        <v>1274</v>
      </c>
      <c r="P439" s="13" t="str">
        <f>IFERROR(VLOOKUP(O439,UOM_GROUP!$A$2:$B$45,2,FALSE),"")</f>
        <v>Bata-Normal</v>
      </c>
      <c r="Q439" s="11" t="str">
        <f t="array" ref="Q439">TEXTJOIN(",",TRUE,IF(UOM_MAPPING!A$2:A$16=O439,UOM_MAPPING!B$2:B$100,""))</f>
        <v>008,000</v>
      </c>
      <c r="R439" s="11" t="str">
        <f>IFERROR(__xludf.DUMMYFUNCTION("ArrayFormula(JOIN("", "", IFERROR(VLOOKUP(BASE(SPLIT(Q439,"",""),10,3),UOM!$A$2:$B$46,2,FALSE),"""")))"),"FEET, NUMBER")</f>
        <v>FEET, NUMBER</v>
      </c>
      <c r="S439" s="11" t="s">
        <v>1280</v>
      </c>
      <c r="T439" s="8"/>
      <c r="U439" s="8" t="str">
        <f t="shared" si="1"/>
        <v>Plumbing  Pipes Non Type ( Tube Weal ) 1"  Samson PE</v>
      </c>
      <c r="V439" s="8" t="str">
        <f t="shared" si="2"/>
        <v>Plumbing  &gt; Pipes &gt; Non Type ( Tube Weal ) &gt; 1"  &gt; Samson &gt; PE</v>
      </c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ht="12.75" customHeight="1">
      <c r="A440" s="22" t="s">
        <v>1260</v>
      </c>
      <c r="B440" s="17" t="str">
        <f>IFERROR(VLOOKUP(A440,'G1'!$A$2:$B$45,2,FALSE),"")</f>
        <v>Plumbing </v>
      </c>
      <c r="C440" s="28" t="s">
        <v>1261</v>
      </c>
      <c r="D440" s="8" t="str">
        <f>IFERROR(VLOOKUP(C440,'G2'!$A$2:$B$45,2,FALSE),"")</f>
        <v>Pipes</v>
      </c>
      <c r="E440" s="23" t="s">
        <v>1272</v>
      </c>
      <c r="F440" s="8" t="str">
        <f>IFERROR(VLOOKUP(E440,'G3'!$A$2:$B$195,2,FALSE),"")</f>
        <v>Pressure</v>
      </c>
      <c r="G440" s="23" t="s">
        <v>1267</v>
      </c>
      <c r="H440" s="8" t="str">
        <f>IFERROR(VLOOKUP(G440,'G4'!$A$2:$B$195,2,FALSE),"")</f>
        <v>4"</v>
      </c>
      <c r="I440" s="22" t="s">
        <v>688</v>
      </c>
      <c r="J440" s="8" t="str">
        <f>IFERROR(VLOOKUP(I440,'G5'!$A$2:$B$45,2,FALSE),"")</f>
        <v>Samson</v>
      </c>
      <c r="K440" s="23" t="s">
        <v>1268</v>
      </c>
      <c r="L440" s="11" t="str">
        <f>IFERROR(VLOOKUP(K440,'G6'!$A$2:$B$345,2,FALSE),"")</f>
        <v>SS</v>
      </c>
      <c r="M440" s="25" t="s">
        <v>689</v>
      </c>
      <c r="N440" s="8" t="str">
        <f>IFERROR(VLOOKUP(M440,SUPPLIERS!$A$2:$B$45,2,FALSE),"")</f>
        <v>Seuwandi </v>
      </c>
      <c r="O440" s="18" t="s">
        <v>1269</v>
      </c>
      <c r="P440" s="13" t="str">
        <f>IFERROR(VLOOKUP(O440,UOM_GROUP!$A$2:$B$45,2,FALSE),"")</f>
        <v>Bata-4INC</v>
      </c>
      <c r="Q440" s="11" t="str">
        <f t="array" ref="Q440">TEXTJOIN(",",TRUE,IF(UOM_MAPPING!A$2:A$16=O440,UOM_MAPPING!B$2:B$100,""))</f>
        <v>008,000</v>
      </c>
      <c r="R440" s="11" t="str">
        <f>IFERROR(__xludf.DUMMYFUNCTION("ArrayFormula(JOIN("", "", IFERROR(VLOOKUP(BASE(SPLIT(Q440,"",""),10,3),UOM!$A$2:$B$46,2,FALSE),"""")))"),"FEET, NUMBER")</f>
        <v>FEET, NUMBER</v>
      </c>
      <c r="S440" s="11" t="s">
        <v>1281</v>
      </c>
      <c r="T440" s="8"/>
      <c r="U440" s="8" t="str">
        <f t="shared" si="1"/>
        <v>Plumbing  Pipes Pressure 4" Samson SS</v>
      </c>
      <c r="V440" s="8" t="str">
        <f t="shared" si="2"/>
        <v>Plumbing  &gt; Pipes &gt; Pressure &gt; 4" &gt; Samson &gt; SS</v>
      </c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ht="12.75" customHeight="1">
      <c r="A441" s="22" t="s">
        <v>1260</v>
      </c>
      <c r="B441" s="17" t="str">
        <f>IFERROR(VLOOKUP(A441,'G1'!$A$2:$B$45,2,FALSE),"")</f>
        <v>Plumbing </v>
      </c>
      <c r="C441" s="28" t="s">
        <v>1261</v>
      </c>
      <c r="D441" s="8" t="str">
        <f>IFERROR(VLOOKUP(C441,'G2'!$A$2:$B$45,2,FALSE),"")</f>
        <v>Pipes</v>
      </c>
      <c r="E441" s="23" t="s">
        <v>1272</v>
      </c>
      <c r="F441" s="8" t="str">
        <f>IFERROR(VLOOKUP(E441,'G3'!$A$2:$B$195,2,FALSE),"")</f>
        <v>Pressure</v>
      </c>
      <c r="G441" s="23" t="s">
        <v>679</v>
      </c>
      <c r="H441" s="8" t="str">
        <f>IFERROR(VLOOKUP(G441,'G4'!$A$2:$B$195,2,FALSE),"")</f>
        <v>1/2 "</v>
      </c>
      <c r="I441" s="22" t="s">
        <v>904</v>
      </c>
      <c r="J441" s="8" t="str">
        <f>IFERROR(VLOOKUP(I441,'G5'!$A$2:$B$45,2,FALSE),"")</f>
        <v>Slon</v>
      </c>
      <c r="K441" s="23" t="s">
        <v>1273</v>
      </c>
      <c r="L441" s="11" t="str">
        <f>IFERROR(VLOOKUP(K441,'G6'!$A$2:$B$345,2,FALSE),"")</f>
        <v>PE</v>
      </c>
      <c r="M441" s="25" t="s">
        <v>1137</v>
      </c>
      <c r="N441" s="8" t="str">
        <f>IFERROR(VLOOKUP(M441,SUPPLIERS!$A$2:$B$45,2,FALSE),"")</f>
        <v>Slon</v>
      </c>
      <c r="O441" s="18" t="s">
        <v>1274</v>
      </c>
      <c r="P441" s="13" t="str">
        <f>IFERROR(VLOOKUP(O441,UOM_GROUP!$A$2:$B$45,2,FALSE),"")</f>
        <v>Bata-Normal</v>
      </c>
      <c r="Q441" s="11" t="str">
        <f t="array" ref="Q441">TEXTJOIN(",",TRUE,IF(UOM_MAPPING!A$2:A$16=O441,UOM_MAPPING!B$2:B$100,""))</f>
        <v>008,000</v>
      </c>
      <c r="R441" s="11" t="str">
        <f>IFERROR(__xludf.DUMMYFUNCTION("ArrayFormula(JOIN("", "", IFERROR(VLOOKUP(BASE(SPLIT(Q441,"",""),10,3),UOM!$A$2:$B$46,2,FALSE),"""")))"),"FEET, NUMBER")</f>
        <v>FEET, NUMBER</v>
      </c>
      <c r="S441" s="11" t="s">
        <v>1282</v>
      </c>
      <c r="T441" s="8"/>
      <c r="U441" s="8" t="str">
        <f t="shared" si="1"/>
        <v>Plumbing  Pipes Pressure 1/2 " Slon PE</v>
      </c>
      <c r="V441" s="8" t="str">
        <f t="shared" si="2"/>
        <v>Plumbing  &gt; Pipes &gt; Pressure &gt; 1/2 " &gt; Slon &gt; PE</v>
      </c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ht="12.75" customHeight="1">
      <c r="A442" s="22" t="s">
        <v>1260</v>
      </c>
      <c r="B442" s="17" t="str">
        <f>IFERROR(VLOOKUP(A442,'G1'!$A$2:$B$45,2,FALSE),"")</f>
        <v>Plumbing </v>
      </c>
      <c r="C442" s="28" t="s">
        <v>1261</v>
      </c>
      <c r="D442" s="8" t="str">
        <f>IFERROR(VLOOKUP(C442,'G2'!$A$2:$B$45,2,FALSE),"")</f>
        <v>Pipes</v>
      </c>
      <c r="E442" s="23" t="s">
        <v>1272</v>
      </c>
      <c r="F442" s="8" t="str">
        <f>IFERROR(VLOOKUP(E442,'G3'!$A$2:$B$195,2,FALSE),"")</f>
        <v>Pressure</v>
      </c>
      <c r="G442" s="23" t="s">
        <v>682</v>
      </c>
      <c r="H442" s="8" t="str">
        <f>IFERROR(VLOOKUP(G442,'G4'!$A$2:$B$195,2,FALSE),"")</f>
        <v>3/4 " </v>
      </c>
      <c r="I442" s="22" t="s">
        <v>904</v>
      </c>
      <c r="J442" s="8" t="str">
        <f>IFERROR(VLOOKUP(I442,'G5'!$A$2:$B$45,2,FALSE),"")</f>
        <v>Slon</v>
      </c>
      <c r="K442" s="23" t="s">
        <v>1273</v>
      </c>
      <c r="L442" s="11" t="str">
        <f>IFERROR(VLOOKUP(K442,'G6'!$A$2:$B$345,2,FALSE),"")</f>
        <v>PE</v>
      </c>
      <c r="M442" s="25" t="s">
        <v>1137</v>
      </c>
      <c r="N442" s="8" t="str">
        <f>IFERROR(VLOOKUP(M442,SUPPLIERS!$A$2:$B$45,2,FALSE),"")</f>
        <v>Slon</v>
      </c>
      <c r="O442" s="18" t="s">
        <v>1274</v>
      </c>
      <c r="P442" s="13" t="str">
        <f>IFERROR(VLOOKUP(O442,UOM_GROUP!$A$2:$B$45,2,FALSE),"")</f>
        <v>Bata-Normal</v>
      </c>
      <c r="Q442" s="11" t="str">
        <f t="array" ref="Q442">TEXTJOIN(",",TRUE,IF(UOM_MAPPING!A$2:A$16=O442,UOM_MAPPING!B$2:B$100,""))</f>
        <v>008,000</v>
      </c>
      <c r="R442" s="11" t="str">
        <f>IFERROR(__xludf.DUMMYFUNCTION("ArrayFormula(JOIN("", "", IFERROR(VLOOKUP(BASE(SPLIT(Q442,"",""),10,3),UOM!$A$2:$B$46,2,FALSE),"""")))"),"FEET, NUMBER")</f>
        <v>FEET, NUMBER</v>
      </c>
      <c r="S442" s="11" t="s">
        <v>1283</v>
      </c>
      <c r="T442" s="8"/>
      <c r="U442" s="8" t="str">
        <f t="shared" si="1"/>
        <v>Plumbing  Pipes Pressure 3/4 "  Slon PE</v>
      </c>
      <c r="V442" s="8" t="str">
        <f t="shared" si="2"/>
        <v>Plumbing  &gt; Pipes &gt; Pressure &gt; 3/4 "  &gt; Slon &gt; PE</v>
      </c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ht="12.75" customHeight="1">
      <c r="A443" s="22" t="s">
        <v>1260</v>
      </c>
      <c r="B443" s="17" t="str">
        <f>IFERROR(VLOOKUP(A443,'G1'!$A$2:$B$45,2,FALSE),"")</f>
        <v>Plumbing </v>
      </c>
      <c r="C443" s="28" t="s">
        <v>1261</v>
      </c>
      <c r="D443" s="8" t="str">
        <f>IFERROR(VLOOKUP(C443,'G2'!$A$2:$B$45,2,FALSE),"")</f>
        <v>Pipes</v>
      </c>
      <c r="E443" s="23" t="s">
        <v>1272</v>
      </c>
      <c r="F443" s="8" t="str">
        <f>IFERROR(VLOOKUP(E443,'G3'!$A$2:$B$195,2,FALSE),"")</f>
        <v>Pressure</v>
      </c>
      <c r="G443" s="23" t="s">
        <v>685</v>
      </c>
      <c r="H443" s="8" t="str">
        <f>IFERROR(VLOOKUP(G443,'G4'!$A$2:$B$195,2,FALSE),"")</f>
        <v>1" </v>
      </c>
      <c r="I443" s="22" t="s">
        <v>904</v>
      </c>
      <c r="J443" s="8" t="str">
        <f>IFERROR(VLOOKUP(I443,'G5'!$A$2:$B$45,2,FALSE),"")</f>
        <v>Slon</v>
      </c>
      <c r="K443" s="23" t="s">
        <v>1273</v>
      </c>
      <c r="L443" s="11" t="str">
        <f>IFERROR(VLOOKUP(K443,'G6'!$A$2:$B$345,2,FALSE),"")</f>
        <v>PE</v>
      </c>
      <c r="M443" s="25" t="s">
        <v>1137</v>
      </c>
      <c r="N443" s="8" t="str">
        <f>IFERROR(VLOOKUP(M443,SUPPLIERS!$A$2:$B$45,2,FALSE),"")</f>
        <v>Slon</v>
      </c>
      <c r="O443" s="18" t="s">
        <v>1274</v>
      </c>
      <c r="P443" s="13" t="str">
        <f>IFERROR(VLOOKUP(O443,UOM_GROUP!$A$2:$B$45,2,FALSE),"")</f>
        <v>Bata-Normal</v>
      </c>
      <c r="Q443" s="11" t="str">
        <f t="array" ref="Q443">TEXTJOIN(",",TRUE,IF(UOM_MAPPING!A$2:A$16=O443,UOM_MAPPING!B$2:B$100,""))</f>
        <v>008,000</v>
      </c>
      <c r="R443" s="11" t="str">
        <f>IFERROR(__xludf.DUMMYFUNCTION("ArrayFormula(JOIN("", "", IFERROR(VLOOKUP(BASE(SPLIT(Q443,"",""),10,3),UOM!$A$2:$B$46,2,FALSE),"""")))"),"FEET, NUMBER")</f>
        <v>FEET, NUMBER</v>
      </c>
      <c r="S443" s="11" t="s">
        <v>1284</v>
      </c>
      <c r="T443" s="8"/>
      <c r="U443" s="8" t="str">
        <f t="shared" si="1"/>
        <v>Plumbing  Pipes Pressure 1"  Slon PE</v>
      </c>
      <c r="V443" s="8" t="str">
        <f t="shared" si="2"/>
        <v>Plumbing  &gt; Pipes &gt; Pressure &gt; 1"  &gt; Slon &gt; PE</v>
      </c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ht="12.75" customHeight="1">
      <c r="A444" s="22" t="s">
        <v>1260</v>
      </c>
      <c r="B444" s="17" t="str">
        <f>IFERROR(VLOOKUP(A444,'G1'!$A$2:$B$45,2,FALSE),"")</f>
        <v>Plumbing </v>
      </c>
      <c r="C444" s="28" t="s">
        <v>1261</v>
      </c>
      <c r="D444" s="8" t="str">
        <f>IFERROR(VLOOKUP(C444,'G2'!$A$2:$B$45,2,FALSE),"")</f>
        <v>Pipes</v>
      </c>
      <c r="E444" s="23" t="s">
        <v>1272</v>
      </c>
      <c r="F444" s="8" t="str">
        <f>IFERROR(VLOOKUP(E444,'G3'!$A$2:$B$195,2,FALSE),"")</f>
        <v>Pressure</v>
      </c>
      <c r="G444" s="23" t="s">
        <v>1278</v>
      </c>
      <c r="H444" s="8" t="str">
        <f>IFERROR(VLOOKUP(G444,'G4'!$A$2:$B$195,2,FALSE),"")</f>
        <v>1.1/4"</v>
      </c>
      <c r="I444" s="22" t="s">
        <v>904</v>
      </c>
      <c r="J444" s="8" t="str">
        <f>IFERROR(VLOOKUP(I444,'G5'!$A$2:$B$45,2,FALSE),"")</f>
        <v>Slon</v>
      </c>
      <c r="K444" s="23" t="s">
        <v>1273</v>
      </c>
      <c r="L444" s="11" t="str">
        <f>IFERROR(VLOOKUP(K444,'G6'!$A$2:$B$345,2,FALSE),"")</f>
        <v>PE</v>
      </c>
      <c r="M444" s="25" t="s">
        <v>1137</v>
      </c>
      <c r="N444" s="8" t="str">
        <f>IFERROR(VLOOKUP(M444,SUPPLIERS!$A$2:$B$45,2,FALSE),"")</f>
        <v>Slon</v>
      </c>
      <c r="O444" s="18" t="s">
        <v>1274</v>
      </c>
      <c r="P444" s="13" t="str">
        <f>IFERROR(VLOOKUP(O444,UOM_GROUP!$A$2:$B$45,2,FALSE),"")</f>
        <v>Bata-Normal</v>
      </c>
      <c r="Q444" s="11" t="str">
        <f t="array" ref="Q444">TEXTJOIN(",",TRUE,IF(UOM_MAPPING!A$2:A$16=O444,UOM_MAPPING!B$2:B$100,""))</f>
        <v>008,000</v>
      </c>
      <c r="R444" s="11" t="str">
        <f>IFERROR(__xludf.DUMMYFUNCTION("ArrayFormula(JOIN("", "", IFERROR(VLOOKUP(BASE(SPLIT(Q444,"",""),10,3),UOM!$A$2:$B$46,2,FALSE),"""")))"),"FEET, NUMBER")</f>
        <v>FEET, NUMBER</v>
      </c>
      <c r="S444" s="11" t="s">
        <v>1285</v>
      </c>
      <c r="T444" s="8"/>
      <c r="U444" s="8" t="str">
        <f t="shared" si="1"/>
        <v>Plumbing  Pipes Pressure 1.1/4" Slon PE</v>
      </c>
      <c r="V444" s="8" t="str">
        <f t="shared" si="2"/>
        <v>Plumbing  &gt; Pipes &gt; Pressure &gt; 1.1/4" &gt; Slon &gt; PE</v>
      </c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ht="12.75" customHeight="1">
      <c r="A445" s="22" t="s">
        <v>1260</v>
      </c>
      <c r="B445" s="17" t="str">
        <f>IFERROR(VLOOKUP(A445,'G1'!$A$2:$B$45,2,FALSE),"")</f>
        <v>Plumbing </v>
      </c>
      <c r="C445" s="28" t="s">
        <v>1261</v>
      </c>
      <c r="D445" s="8" t="str">
        <f>IFERROR(VLOOKUP(C445,'G2'!$A$2:$B$45,2,FALSE),"")</f>
        <v>Pipes</v>
      </c>
      <c r="E445" s="23" t="s">
        <v>1262</v>
      </c>
      <c r="F445" s="8" t="str">
        <f>IFERROR(VLOOKUP(E445,'G3'!$A$2:$B$195,2,FALSE),"")</f>
        <v>Non Type ( Tube Weal )</v>
      </c>
      <c r="G445" s="23" t="s">
        <v>793</v>
      </c>
      <c r="H445" s="8" t="str">
        <f>IFERROR(VLOOKUP(G445,'G4'!$A$2:$B$195,2,FALSE),"")</f>
        <v>2"</v>
      </c>
      <c r="I445" s="22" t="s">
        <v>904</v>
      </c>
      <c r="J445" s="8" t="str">
        <f>IFERROR(VLOOKUP(I445,'G5'!$A$2:$B$45,2,FALSE),"")</f>
        <v>Slon</v>
      </c>
      <c r="K445" s="23" t="s">
        <v>1268</v>
      </c>
      <c r="L445" s="11" t="str">
        <f>IFERROR(VLOOKUP(K445,'G6'!$A$2:$B$345,2,FALSE),"")</f>
        <v>SS</v>
      </c>
      <c r="M445" s="25" t="s">
        <v>1137</v>
      </c>
      <c r="N445" s="8" t="str">
        <f>IFERROR(VLOOKUP(M445,SUPPLIERS!$A$2:$B$45,2,FALSE),"")</f>
        <v>Slon</v>
      </c>
      <c r="O445" s="18" t="s">
        <v>1274</v>
      </c>
      <c r="P445" s="13" t="str">
        <f>IFERROR(VLOOKUP(O445,UOM_GROUP!$A$2:$B$45,2,FALSE),"")</f>
        <v>Bata-Normal</v>
      </c>
      <c r="Q445" s="11" t="str">
        <f t="array" ref="Q445">TEXTJOIN(",",TRUE,IF(UOM_MAPPING!A$2:A$16=O445,UOM_MAPPING!B$2:B$100,""))</f>
        <v>008,000</v>
      </c>
      <c r="R445" s="11" t="str">
        <f>IFERROR(__xludf.DUMMYFUNCTION("ArrayFormula(JOIN("", "", IFERROR(VLOOKUP(BASE(SPLIT(Q445,"",""),10,3),UOM!$A$2:$B$46,2,FALSE),"""")))"),"FEET, NUMBER")</f>
        <v>FEET, NUMBER</v>
      </c>
      <c r="S445" s="11" t="s">
        <v>1286</v>
      </c>
      <c r="T445" s="8"/>
      <c r="U445" s="8" t="str">
        <f t="shared" si="1"/>
        <v>Plumbing  Pipes Non Type ( Tube Weal ) 2" Slon SS</v>
      </c>
      <c r="V445" s="8" t="str">
        <f t="shared" si="2"/>
        <v>Plumbing  &gt; Pipes &gt; Non Type ( Tube Weal ) &gt; 2" &gt; Slon &gt; SS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ht="12.75" customHeight="1">
      <c r="A446" s="22" t="s">
        <v>1260</v>
      </c>
      <c r="B446" s="17" t="str">
        <f>IFERROR(VLOOKUP(A446,'G1'!$A$2:$B$45,2,FALSE),"")</f>
        <v>Plumbing </v>
      </c>
      <c r="C446" s="28" t="s">
        <v>1261</v>
      </c>
      <c r="D446" s="8" t="str">
        <f>IFERROR(VLOOKUP(C446,'G2'!$A$2:$B$45,2,FALSE),"")</f>
        <v>Pipes</v>
      </c>
      <c r="E446" s="23" t="s">
        <v>1272</v>
      </c>
      <c r="F446" s="8" t="str">
        <f>IFERROR(VLOOKUP(E446,'G3'!$A$2:$B$195,2,FALSE),"")</f>
        <v>Pressure</v>
      </c>
      <c r="G446" s="23" t="s">
        <v>793</v>
      </c>
      <c r="H446" s="8" t="str">
        <f>IFERROR(VLOOKUP(G446,'G4'!$A$2:$B$195,2,FALSE),"")</f>
        <v>2"</v>
      </c>
      <c r="I446" s="22" t="s">
        <v>904</v>
      </c>
      <c r="J446" s="8" t="str">
        <f>IFERROR(VLOOKUP(I446,'G5'!$A$2:$B$45,2,FALSE),"")</f>
        <v>Slon</v>
      </c>
      <c r="K446" s="23" t="s">
        <v>1287</v>
      </c>
      <c r="L446" s="11" t="str">
        <f>IFERROR(VLOOKUP(K446,'G6'!$A$2:$B$345,2,FALSE),"")</f>
        <v>SS ( PNT 4.0 )</v>
      </c>
      <c r="M446" s="25" t="s">
        <v>1137</v>
      </c>
      <c r="N446" s="8" t="str">
        <f>IFERROR(VLOOKUP(M446,SUPPLIERS!$A$2:$B$45,2,FALSE),"")</f>
        <v>Slon</v>
      </c>
      <c r="O446" s="18" t="s">
        <v>1274</v>
      </c>
      <c r="P446" s="13" t="str">
        <f>IFERROR(VLOOKUP(O446,UOM_GROUP!$A$2:$B$45,2,FALSE),"")</f>
        <v>Bata-Normal</v>
      </c>
      <c r="Q446" s="11" t="str">
        <f t="array" ref="Q446">TEXTJOIN(",",TRUE,IF(UOM_MAPPING!A$2:A$16=O446,UOM_MAPPING!B$2:B$100,""))</f>
        <v>008,000</v>
      </c>
      <c r="R446" s="11" t="str">
        <f>IFERROR(__xludf.DUMMYFUNCTION("ArrayFormula(JOIN("", "", IFERROR(VLOOKUP(BASE(SPLIT(Q446,"",""),10,3),UOM!$A$2:$B$46,2,FALSE),"""")))"),"FEET, NUMBER")</f>
        <v>FEET, NUMBER</v>
      </c>
      <c r="S446" s="11" t="s">
        <v>1288</v>
      </c>
      <c r="T446" s="8"/>
      <c r="U446" s="8" t="str">
        <f t="shared" si="1"/>
        <v>Plumbing  Pipes Pressure 2" Slon SS ( PNT 4.0 )</v>
      </c>
      <c r="V446" s="8" t="str">
        <f t="shared" si="2"/>
        <v>Plumbing  &gt; Pipes &gt; Pressure &gt; 2" &gt; Slon &gt; SS ( PNT 4.0 )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ht="12.75" customHeight="1">
      <c r="A447" s="22" t="s">
        <v>1260</v>
      </c>
      <c r="B447" s="17" t="str">
        <f>IFERROR(VLOOKUP(A447,'G1'!$A$2:$B$45,2,FALSE),"")</f>
        <v>Plumbing </v>
      </c>
      <c r="C447" s="28" t="s">
        <v>1261</v>
      </c>
      <c r="D447" s="8" t="str">
        <f>IFERROR(VLOOKUP(C447,'G2'!$A$2:$B$45,2,FALSE),"")</f>
        <v>Pipes</v>
      </c>
      <c r="E447" s="23" t="s">
        <v>1272</v>
      </c>
      <c r="F447" s="8" t="str">
        <f>IFERROR(VLOOKUP(E447,'G3'!$A$2:$B$195,2,FALSE),"")</f>
        <v>Pressure</v>
      </c>
      <c r="G447" s="23" t="s">
        <v>793</v>
      </c>
      <c r="H447" s="8" t="str">
        <f>IFERROR(VLOOKUP(G447,'G4'!$A$2:$B$195,2,FALSE),"")</f>
        <v>2"</v>
      </c>
      <c r="I447" s="22" t="s">
        <v>904</v>
      </c>
      <c r="J447" s="8" t="str">
        <f>IFERROR(VLOOKUP(I447,'G5'!$A$2:$B$45,2,FALSE),"")</f>
        <v>Slon</v>
      </c>
      <c r="K447" s="23" t="s">
        <v>1289</v>
      </c>
      <c r="L447" s="11" t="str">
        <f>IFERROR(VLOOKUP(K447,'G6'!$A$2:$B$345,2,FALSE),"")</f>
        <v>SS ( PNT 7.0 )(600 )</v>
      </c>
      <c r="M447" s="25" t="s">
        <v>1137</v>
      </c>
      <c r="N447" s="8" t="str">
        <f>IFERROR(VLOOKUP(M447,SUPPLIERS!$A$2:$B$45,2,FALSE),"")</f>
        <v>Slon</v>
      </c>
      <c r="O447" s="18" t="s">
        <v>1274</v>
      </c>
      <c r="P447" s="13" t="str">
        <f>IFERROR(VLOOKUP(O447,UOM_GROUP!$A$2:$B$45,2,FALSE),"")</f>
        <v>Bata-Normal</v>
      </c>
      <c r="Q447" s="11" t="str">
        <f t="array" ref="Q447">TEXTJOIN(",",TRUE,IF(UOM_MAPPING!A$2:A$16=O447,UOM_MAPPING!B$2:B$100,""))</f>
        <v>008,000</v>
      </c>
      <c r="R447" s="11" t="str">
        <f>IFERROR(__xludf.DUMMYFUNCTION("ArrayFormula(JOIN("", "", IFERROR(VLOOKUP(BASE(SPLIT(Q447,"",""),10,3),UOM!$A$2:$B$46,2,FALSE),"""")))"),"FEET, NUMBER")</f>
        <v>FEET, NUMBER</v>
      </c>
      <c r="S447" s="11" t="s">
        <v>1290</v>
      </c>
      <c r="T447" s="8"/>
      <c r="U447" s="8" t="str">
        <f t="shared" si="1"/>
        <v>Plumbing  Pipes Pressure 2" Slon SS ( PNT 7.0 )(600 )</v>
      </c>
      <c r="V447" s="8" t="str">
        <f t="shared" si="2"/>
        <v>Plumbing  &gt; Pipes &gt; Pressure &gt; 2" &gt; Slon &gt; SS ( PNT 7.0 )(600 )</v>
      </c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ht="12.75" customHeight="1">
      <c r="A448" s="22" t="s">
        <v>1260</v>
      </c>
      <c r="B448" s="17" t="str">
        <f>IFERROR(VLOOKUP(A448,'G1'!$A$2:$B$45,2,FALSE),"")</f>
        <v>Plumbing </v>
      </c>
      <c r="C448" s="28" t="s">
        <v>1261</v>
      </c>
      <c r="D448" s="8" t="str">
        <f>IFERROR(VLOOKUP(C448,'G2'!$A$2:$B$45,2,FALSE),"")</f>
        <v>Pipes</v>
      </c>
      <c r="E448" s="23" t="s">
        <v>1272</v>
      </c>
      <c r="F448" s="8" t="str">
        <f>IFERROR(VLOOKUP(E448,'G3'!$A$2:$B$195,2,FALSE),"")</f>
        <v>Pressure</v>
      </c>
      <c r="G448" s="23" t="s">
        <v>793</v>
      </c>
      <c r="H448" s="8" t="str">
        <f>IFERROR(VLOOKUP(G448,'G4'!$A$2:$B$195,2,FALSE),"")</f>
        <v>2"</v>
      </c>
      <c r="I448" s="22" t="s">
        <v>904</v>
      </c>
      <c r="J448" s="8" t="str">
        <f>IFERROR(VLOOKUP(I448,'G5'!$A$2:$B$45,2,FALSE),"")</f>
        <v>Slon</v>
      </c>
      <c r="K448" s="23" t="s">
        <v>1291</v>
      </c>
      <c r="L448" s="11" t="str">
        <f>IFERROR(VLOOKUP(K448,'G6'!$A$2:$B$345,2,FALSE),"")</f>
        <v>SS ( PNT 9.0 ) ( 800 )</v>
      </c>
      <c r="M448" s="25" t="s">
        <v>1137</v>
      </c>
      <c r="N448" s="8" t="str">
        <f>IFERROR(VLOOKUP(M448,SUPPLIERS!$A$2:$B$45,2,FALSE),"")</f>
        <v>Slon</v>
      </c>
      <c r="O448" s="18" t="s">
        <v>1274</v>
      </c>
      <c r="P448" s="13" t="str">
        <f>IFERROR(VLOOKUP(O448,UOM_GROUP!$A$2:$B$45,2,FALSE),"")</f>
        <v>Bata-Normal</v>
      </c>
      <c r="Q448" s="11" t="str">
        <f t="array" ref="Q448">TEXTJOIN(",",TRUE,IF(UOM_MAPPING!A$2:A$16=O448,UOM_MAPPING!B$2:B$100,""))</f>
        <v>008,000</v>
      </c>
      <c r="R448" s="11" t="str">
        <f>IFERROR(__xludf.DUMMYFUNCTION("ArrayFormula(JOIN("", "", IFERROR(VLOOKUP(BASE(SPLIT(Q448,"",""),10,3),UOM!$A$2:$B$46,2,FALSE),"""")))"),"FEET, NUMBER")</f>
        <v>FEET, NUMBER</v>
      </c>
      <c r="S448" s="11" t="s">
        <v>1292</v>
      </c>
      <c r="T448" s="8"/>
      <c r="U448" s="8" t="str">
        <f t="shared" si="1"/>
        <v>Plumbing  Pipes Pressure 2" Slon SS ( PNT 9.0 ) ( 800 )</v>
      </c>
      <c r="V448" s="8" t="str">
        <f t="shared" si="2"/>
        <v>Plumbing  &gt; Pipes &gt; Pressure &gt; 2" &gt; Slon &gt; SS ( PNT 9.0 ) ( 800 )</v>
      </c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ht="12.75" customHeight="1">
      <c r="A449" s="22" t="s">
        <v>1260</v>
      </c>
      <c r="B449" s="17" t="str">
        <f>IFERROR(VLOOKUP(A449,'G1'!$A$2:$B$45,2,FALSE),"")</f>
        <v>Plumbing </v>
      </c>
      <c r="C449" s="28" t="s">
        <v>1261</v>
      </c>
      <c r="D449" s="8" t="str">
        <f>IFERROR(VLOOKUP(C449,'G2'!$A$2:$B$45,2,FALSE),"")</f>
        <v>Pipes</v>
      </c>
      <c r="E449" s="23" t="s">
        <v>1272</v>
      </c>
      <c r="F449" s="8" t="str">
        <f>IFERROR(VLOOKUP(E449,'G3'!$A$2:$B$195,2,FALSE),"")</f>
        <v>Pressure</v>
      </c>
      <c r="G449" s="23" t="s">
        <v>793</v>
      </c>
      <c r="H449" s="8" t="str">
        <f>IFERROR(VLOOKUP(G449,'G4'!$A$2:$B$195,2,FALSE),"")</f>
        <v>2"</v>
      </c>
      <c r="I449" s="22" t="s">
        <v>904</v>
      </c>
      <c r="J449" s="8" t="str">
        <f>IFERROR(VLOOKUP(I449,'G5'!$A$2:$B$45,2,FALSE),"")</f>
        <v>Slon</v>
      </c>
      <c r="K449" s="23" t="s">
        <v>1293</v>
      </c>
      <c r="L449" s="11" t="str">
        <f>IFERROR(VLOOKUP(K449,'G6'!$A$2:$B$345,2,FALSE),"")</f>
        <v>SS ( PNT 11.0 ) ( 1000 )</v>
      </c>
      <c r="M449" s="25" t="s">
        <v>1137</v>
      </c>
      <c r="N449" s="8" t="str">
        <f>IFERROR(VLOOKUP(M449,SUPPLIERS!$A$2:$B$45,2,FALSE),"")</f>
        <v>Slon</v>
      </c>
      <c r="O449" s="18" t="s">
        <v>1274</v>
      </c>
      <c r="P449" s="13" t="str">
        <f>IFERROR(VLOOKUP(O449,UOM_GROUP!$A$2:$B$45,2,FALSE),"")</f>
        <v>Bata-Normal</v>
      </c>
      <c r="Q449" s="11" t="str">
        <f t="array" ref="Q449">TEXTJOIN(",",TRUE,IF(UOM_MAPPING!A$2:A$16=O449,UOM_MAPPING!B$2:B$100,""))</f>
        <v>008,000</v>
      </c>
      <c r="R449" s="11" t="str">
        <f>IFERROR(__xludf.DUMMYFUNCTION("ArrayFormula(JOIN("", "", IFERROR(VLOOKUP(BASE(SPLIT(Q449,"",""),10,3),UOM!$A$2:$B$46,2,FALSE),"""")))"),"FEET, NUMBER")</f>
        <v>FEET, NUMBER</v>
      </c>
      <c r="S449" s="11" t="s">
        <v>1294</v>
      </c>
      <c r="T449" s="8"/>
      <c r="U449" s="8" t="str">
        <f t="shared" si="1"/>
        <v>Plumbing  Pipes Pressure 2" Slon SS ( PNT 11.0 ) ( 1000 )</v>
      </c>
      <c r="V449" s="8" t="str">
        <f t="shared" si="2"/>
        <v>Plumbing  &gt; Pipes &gt; Pressure &gt; 2" &gt; Slon &gt; SS ( PNT 11.0 ) ( 1000 )</v>
      </c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ht="12.75" customHeight="1">
      <c r="A450" s="22" t="s">
        <v>1260</v>
      </c>
      <c r="B450" s="17" t="str">
        <f>IFERROR(VLOOKUP(A450,'G1'!$A$2:$B$45,2,FALSE),"")</f>
        <v>Plumbing </v>
      </c>
      <c r="C450" s="28" t="s">
        <v>1261</v>
      </c>
      <c r="D450" s="8" t="str">
        <f>IFERROR(VLOOKUP(C450,'G2'!$A$2:$B$45,2,FALSE),"")</f>
        <v>Pipes</v>
      </c>
      <c r="E450" s="23" t="s">
        <v>1272</v>
      </c>
      <c r="F450" s="8" t="str">
        <f>IFERROR(VLOOKUP(E450,'G3'!$A$2:$B$195,2,FALSE),"")</f>
        <v>Pressure</v>
      </c>
      <c r="G450" s="23" t="s">
        <v>1265</v>
      </c>
      <c r="H450" s="8" t="str">
        <f>IFERROR(VLOOKUP(G450,'G4'!$A$2:$B$195,2,FALSE),"")</f>
        <v>1.5"</v>
      </c>
      <c r="I450" s="22" t="s">
        <v>904</v>
      </c>
      <c r="J450" s="8" t="str">
        <f>IFERROR(VLOOKUP(I450,'G5'!$A$2:$B$45,2,FALSE),"")</f>
        <v>Slon</v>
      </c>
      <c r="K450" s="23" t="s">
        <v>1295</v>
      </c>
      <c r="L450" s="11" t="str">
        <f>IFERROR(VLOOKUP(K450,'G6'!$A$2:$B$345,2,FALSE),"")</f>
        <v>PE ( PNT 4.0 )</v>
      </c>
      <c r="M450" s="25" t="s">
        <v>1137</v>
      </c>
      <c r="N450" s="8" t="str">
        <f>IFERROR(VLOOKUP(M450,SUPPLIERS!$A$2:$B$45,2,FALSE),"")</f>
        <v>Slon</v>
      </c>
      <c r="O450" s="18" t="s">
        <v>1274</v>
      </c>
      <c r="P450" s="13" t="str">
        <f>IFERROR(VLOOKUP(O450,UOM_GROUP!$A$2:$B$45,2,FALSE),"")</f>
        <v>Bata-Normal</v>
      </c>
      <c r="Q450" s="11" t="str">
        <f t="array" ref="Q450">TEXTJOIN(",",TRUE,IF(UOM_MAPPING!A$2:A$16=O450,UOM_MAPPING!B$2:B$100,""))</f>
        <v>008,000</v>
      </c>
      <c r="R450" s="11" t="str">
        <f>IFERROR(__xludf.DUMMYFUNCTION("ArrayFormula(JOIN("", "", IFERROR(VLOOKUP(BASE(SPLIT(Q450,"",""),10,3),UOM!$A$2:$B$46,2,FALSE),"""")))"),"FEET, NUMBER")</f>
        <v>FEET, NUMBER</v>
      </c>
      <c r="S450" s="11" t="s">
        <v>1296</v>
      </c>
      <c r="T450" s="8"/>
      <c r="U450" s="8" t="str">
        <f t="shared" si="1"/>
        <v>Plumbing  Pipes Pressure 1.5" Slon PE ( PNT 4.0 )</v>
      </c>
      <c r="V450" s="8" t="str">
        <f t="shared" si="2"/>
        <v>Plumbing  &gt; Pipes &gt; Pressure &gt; 1.5" &gt; Slon &gt; PE ( PNT 4.0 )</v>
      </c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ht="12.75" customHeight="1">
      <c r="A451" s="22" t="s">
        <v>1260</v>
      </c>
      <c r="B451" s="17" t="str">
        <f>IFERROR(VLOOKUP(A451,'G1'!$A$2:$B$45,2,FALSE),"")</f>
        <v>Plumbing </v>
      </c>
      <c r="C451" s="28" t="s">
        <v>1261</v>
      </c>
      <c r="D451" s="8" t="str">
        <f>IFERROR(VLOOKUP(C451,'G2'!$A$2:$B$45,2,FALSE),"")</f>
        <v>Pipes</v>
      </c>
      <c r="E451" s="23" t="s">
        <v>1272</v>
      </c>
      <c r="F451" s="8" t="str">
        <f>IFERROR(VLOOKUP(E451,'G3'!$A$2:$B$195,2,FALSE),"")</f>
        <v>Pressure</v>
      </c>
      <c r="G451" s="23" t="s">
        <v>1265</v>
      </c>
      <c r="H451" s="8" t="str">
        <f>IFERROR(VLOOKUP(G451,'G4'!$A$2:$B$195,2,FALSE),"")</f>
        <v>1.5"</v>
      </c>
      <c r="I451" s="22" t="s">
        <v>904</v>
      </c>
      <c r="J451" s="8" t="str">
        <f>IFERROR(VLOOKUP(I451,'G5'!$A$2:$B$45,2,FALSE),"")</f>
        <v>Slon</v>
      </c>
      <c r="K451" s="23" t="s">
        <v>1297</v>
      </c>
      <c r="L451" s="11" t="str">
        <f>IFERROR(VLOOKUP(K451,'G6'!$A$2:$B$345,2,FALSE),"")</f>
        <v>PE ( PNT 7.0 )(600 )</v>
      </c>
      <c r="M451" s="25" t="s">
        <v>1137</v>
      </c>
      <c r="N451" s="8" t="str">
        <f>IFERROR(VLOOKUP(M451,SUPPLIERS!$A$2:$B$45,2,FALSE),"")</f>
        <v>Slon</v>
      </c>
      <c r="O451" s="18" t="s">
        <v>1274</v>
      </c>
      <c r="P451" s="13" t="str">
        <f>IFERROR(VLOOKUP(O451,UOM_GROUP!$A$2:$B$45,2,FALSE),"")</f>
        <v>Bata-Normal</v>
      </c>
      <c r="Q451" s="11" t="str">
        <f t="array" ref="Q451">TEXTJOIN(",",TRUE,IF(UOM_MAPPING!A$2:A$16=O451,UOM_MAPPING!B$2:B$100,""))</f>
        <v>008,000</v>
      </c>
      <c r="R451" s="11" t="str">
        <f>IFERROR(__xludf.DUMMYFUNCTION("ArrayFormula(JOIN("", "", IFERROR(VLOOKUP(BASE(SPLIT(Q451,"",""),10,3),UOM!$A$2:$B$46,2,FALSE),"""")))"),"FEET, NUMBER")</f>
        <v>FEET, NUMBER</v>
      </c>
      <c r="S451" s="11" t="s">
        <v>1298</v>
      </c>
      <c r="T451" s="8"/>
      <c r="U451" s="8" t="str">
        <f t="shared" si="1"/>
        <v>Plumbing  Pipes Pressure 1.5" Slon PE ( PNT 7.0 )(600 )</v>
      </c>
      <c r="V451" s="8" t="str">
        <f t="shared" si="2"/>
        <v>Plumbing  &gt; Pipes &gt; Pressure &gt; 1.5" &gt; Slon &gt; PE ( PNT 7.0 )(600 )</v>
      </c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ht="12.75" customHeight="1">
      <c r="A452" s="22" t="s">
        <v>1260</v>
      </c>
      <c r="B452" s="17" t="str">
        <f>IFERROR(VLOOKUP(A452,'G1'!$A$2:$B$45,2,FALSE),"")</f>
        <v>Plumbing </v>
      </c>
      <c r="C452" s="28" t="s">
        <v>1261</v>
      </c>
      <c r="D452" s="8" t="str">
        <f>IFERROR(VLOOKUP(C452,'G2'!$A$2:$B$45,2,FALSE),"")</f>
        <v>Pipes</v>
      </c>
      <c r="E452" s="23" t="s">
        <v>1272</v>
      </c>
      <c r="F452" s="8" t="str">
        <f>IFERROR(VLOOKUP(E452,'G3'!$A$2:$B$195,2,FALSE),"")</f>
        <v>Pressure</v>
      </c>
      <c r="G452" s="23" t="s">
        <v>1265</v>
      </c>
      <c r="H452" s="8" t="str">
        <f>IFERROR(VLOOKUP(G452,'G4'!$A$2:$B$195,2,FALSE),"")</f>
        <v>1.5"</v>
      </c>
      <c r="I452" s="22" t="s">
        <v>904</v>
      </c>
      <c r="J452" s="8" t="str">
        <f>IFERROR(VLOOKUP(I452,'G5'!$A$2:$B$45,2,FALSE),"")</f>
        <v>Slon</v>
      </c>
      <c r="K452" s="23" t="s">
        <v>1299</v>
      </c>
      <c r="L452" s="11" t="str">
        <f>IFERROR(VLOOKUP(K452,'G6'!$A$2:$B$345,2,FALSE),"")</f>
        <v>PE ( PNT 9.0 ) ( 800 )</v>
      </c>
      <c r="M452" s="25" t="s">
        <v>1137</v>
      </c>
      <c r="N452" s="8" t="str">
        <f>IFERROR(VLOOKUP(M452,SUPPLIERS!$A$2:$B$45,2,FALSE),"")</f>
        <v>Slon</v>
      </c>
      <c r="O452" s="18" t="s">
        <v>1274</v>
      </c>
      <c r="P452" s="13" t="str">
        <f>IFERROR(VLOOKUP(O452,UOM_GROUP!$A$2:$B$45,2,FALSE),"")</f>
        <v>Bata-Normal</v>
      </c>
      <c r="Q452" s="11" t="str">
        <f t="array" ref="Q452">TEXTJOIN(",",TRUE,IF(UOM_MAPPING!A$2:A$16=O452,UOM_MAPPING!B$2:B$100,""))</f>
        <v>008,000</v>
      </c>
      <c r="R452" s="11" t="str">
        <f>IFERROR(__xludf.DUMMYFUNCTION("ArrayFormula(JOIN("", "", IFERROR(VLOOKUP(BASE(SPLIT(Q452,"",""),10,3),UOM!$A$2:$B$46,2,FALSE),"""")))"),"FEET, NUMBER")</f>
        <v>FEET, NUMBER</v>
      </c>
      <c r="S452" s="11" t="s">
        <v>1300</v>
      </c>
      <c r="T452" s="8"/>
      <c r="U452" s="8" t="str">
        <f t="shared" si="1"/>
        <v>Plumbing  Pipes Pressure 1.5" Slon PE ( PNT 9.0 ) ( 800 )</v>
      </c>
      <c r="V452" s="8" t="str">
        <f t="shared" si="2"/>
        <v>Plumbing  &gt; Pipes &gt; Pressure &gt; 1.5" &gt; Slon &gt; PE ( PNT 9.0 ) ( 800 )</v>
      </c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ht="12.75" customHeight="1">
      <c r="A453" s="22" t="s">
        <v>1260</v>
      </c>
      <c r="B453" s="17" t="str">
        <f>IFERROR(VLOOKUP(A453,'G1'!$A$2:$B$45,2,FALSE),"")</f>
        <v>Plumbing </v>
      </c>
      <c r="C453" s="28" t="s">
        <v>1261</v>
      </c>
      <c r="D453" s="8" t="str">
        <f>IFERROR(VLOOKUP(C453,'G2'!$A$2:$B$45,2,FALSE),"")</f>
        <v>Pipes</v>
      </c>
      <c r="E453" s="23" t="s">
        <v>1272</v>
      </c>
      <c r="F453" s="8" t="str">
        <f>IFERROR(VLOOKUP(E453,'G3'!$A$2:$B$195,2,FALSE),"")</f>
        <v>Pressure</v>
      </c>
      <c r="G453" s="23" t="s">
        <v>1265</v>
      </c>
      <c r="H453" s="8" t="str">
        <f>IFERROR(VLOOKUP(G453,'G4'!$A$2:$B$195,2,FALSE),"")</f>
        <v>1.5"</v>
      </c>
      <c r="I453" s="22" t="s">
        <v>904</v>
      </c>
      <c r="J453" s="8" t="str">
        <f>IFERROR(VLOOKUP(I453,'G5'!$A$2:$B$45,2,FALSE),"")</f>
        <v>Slon</v>
      </c>
      <c r="K453" s="23" t="s">
        <v>1301</v>
      </c>
      <c r="L453" s="11" t="str">
        <f>IFERROR(VLOOKUP(K453,'G6'!$A$2:$B$345,2,FALSE),"")</f>
        <v>PE ( PNT 11.0 ) ( 1000 )</v>
      </c>
      <c r="M453" s="25" t="s">
        <v>1137</v>
      </c>
      <c r="N453" s="8" t="str">
        <f>IFERROR(VLOOKUP(M453,SUPPLIERS!$A$2:$B$45,2,FALSE),"")</f>
        <v>Slon</v>
      </c>
      <c r="O453" s="18" t="s">
        <v>1274</v>
      </c>
      <c r="P453" s="13" t="str">
        <f>IFERROR(VLOOKUP(O453,UOM_GROUP!$A$2:$B$45,2,FALSE),"")</f>
        <v>Bata-Normal</v>
      </c>
      <c r="Q453" s="11" t="str">
        <f t="array" ref="Q453">TEXTJOIN(",",TRUE,IF(UOM_MAPPING!A$2:A$16=O453,UOM_MAPPING!B$2:B$100,""))</f>
        <v>008,000</v>
      </c>
      <c r="R453" s="11" t="str">
        <f>IFERROR(__xludf.DUMMYFUNCTION("ArrayFormula(JOIN("", "", IFERROR(VLOOKUP(BASE(SPLIT(Q453,"",""),10,3),UOM!$A$2:$B$46,2,FALSE),"""")))"),"FEET, NUMBER")</f>
        <v>FEET, NUMBER</v>
      </c>
      <c r="S453" s="11" t="s">
        <v>1302</v>
      </c>
      <c r="T453" s="8"/>
      <c r="U453" s="8" t="str">
        <f t="shared" si="1"/>
        <v>Plumbing  Pipes Pressure 1.5" Slon PE ( PNT 11.0 ) ( 1000 )</v>
      </c>
      <c r="V453" s="8" t="str">
        <f t="shared" si="2"/>
        <v>Plumbing  &gt; Pipes &gt; Pressure &gt; 1.5" &gt; Slon &gt; PE ( PNT 11.0 ) ( 1000 )</v>
      </c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ht="12.75" customHeight="1">
      <c r="A454" s="22" t="s">
        <v>1260</v>
      </c>
      <c r="B454" s="17" t="str">
        <f>IFERROR(VLOOKUP(A454,'G1'!$A$2:$B$45,2,FALSE),"")</f>
        <v>Plumbing </v>
      </c>
      <c r="C454" s="28" t="s">
        <v>1261</v>
      </c>
      <c r="D454" s="8" t="str">
        <f>IFERROR(VLOOKUP(C454,'G2'!$A$2:$B$45,2,FALSE),"")</f>
        <v>Pipes</v>
      </c>
      <c r="E454" s="23" t="s">
        <v>1272</v>
      </c>
      <c r="F454" s="8" t="str">
        <f>IFERROR(VLOOKUP(E454,'G3'!$A$2:$B$195,2,FALSE),"")</f>
        <v>Pressure</v>
      </c>
      <c r="G454" s="23" t="s">
        <v>1267</v>
      </c>
      <c r="H454" s="8" t="str">
        <f>IFERROR(VLOOKUP(G454,'G4'!$A$2:$B$195,2,FALSE),"")</f>
        <v>4"</v>
      </c>
      <c r="I454" s="22" t="s">
        <v>904</v>
      </c>
      <c r="J454" s="8" t="str">
        <f>IFERROR(VLOOKUP(I454,'G5'!$A$2:$B$45,2,FALSE),"")</f>
        <v>Slon</v>
      </c>
      <c r="K454" s="23" t="s">
        <v>1287</v>
      </c>
      <c r="L454" s="11" t="str">
        <f>IFERROR(VLOOKUP(K454,'G6'!$A$2:$B$345,2,FALSE),"")</f>
        <v>SS ( PNT 4.0 )</v>
      </c>
      <c r="M454" s="25" t="s">
        <v>1137</v>
      </c>
      <c r="N454" s="8" t="str">
        <f>IFERROR(VLOOKUP(M454,SUPPLIERS!$A$2:$B$45,2,FALSE),"")</f>
        <v>Slon</v>
      </c>
      <c r="O454" s="18" t="s">
        <v>1269</v>
      </c>
      <c r="P454" s="13" t="str">
        <f>IFERROR(VLOOKUP(O454,UOM_GROUP!$A$2:$B$45,2,FALSE),"")</f>
        <v>Bata-4INC</v>
      </c>
      <c r="Q454" s="11" t="str">
        <f t="array" ref="Q454">TEXTJOIN(",",TRUE,IF(UOM_MAPPING!A$2:A$16=O454,UOM_MAPPING!B$2:B$100,""))</f>
        <v>008,000</v>
      </c>
      <c r="R454" s="11" t="str">
        <f>IFERROR(__xludf.DUMMYFUNCTION("ArrayFormula(JOIN("", "", IFERROR(VLOOKUP(BASE(SPLIT(Q454,"",""),10,3),UOM!$A$2:$B$46,2,FALSE),"""")))"),"FEET, NUMBER")</f>
        <v>FEET, NUMBER</v>
      </c>
      <c r="S454" s="11" t="s">
        <v>1303</v>
      </c>
      <c r="T454" s="8"/>
      <c r="U454" s="8" t="str">
        <f t="shared" si="1"/>
        <v>Plumbing  Pipes Pressure 4" Slon SS ( PNT 4.0 )</v>
      </c>
      <c r="V454" s="8" t="str">
        <f t="shared" si="2"/>
        <v>Plumbing  &gt; Pipes &gt; Pressure &gt; 4" &gt; Slon &gt; SS ( PNT 4.0 )</v>
      </c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ht="12.75" customHeight="1">
      <c r="A455" s="22" t="s">
        <v>1260</v>
      </c>
      <c r="B455" s="17" t="str">
        <f>IFERROR(VLOOKUP(A455,'G1'!$A$2:$B$45,2,FALSE),"")</f>
        <v>Plumbing </v>
      </c>
      <c r="C455" s="28" t="s">
        <v>1261</v>
      </c>
      <c r="D455" s="8" t="str">
        <f>IFERROR(VLOOKUP(C455,'G2'!$A$2:$B$45,2,FALSE),"")</f>
        <v>Pipes</v>
      </c>
      <c r="E455" s="23" t="s">
        <v>1272</v>
      </c>
      <c r="F455" s="8" t="str">
        <f>IFERROR(VLOOKUP(E455,'G3'!$A$2:$B$195,2,FALSE),"")</f>
        <v>Pressure</v>
      </c>
      <c r="G455" s="23" t="s">
        <v>1267</v>
      </c>
      <c r="H455" s="8" t="str">
        <f>IFERROR(VLOOKUP(G455,'G4'!$A$2:$B$195,2,FALSE),"")</f>
        <v>4"</v>
      </c>
      <c r="I455" s="22" t="s">
        <v>904</v>
      </c>
      <c r="J455" s="8" t="str">
        <f>IFERROR(VLOOKUP(I455,'G5'!$A$2:$B$45,2,FALSE),"")</f>
        <v>Slon</v>
      </c>
      <c r="K455" s="23" t="s">
        <v>1289</v>
      </c>
      <c r="L455" s="11" t="str">
        <f>IFERROR(VLOOKUP(K455,'G6'!$A$2:$B$345,2,FALSE),"")</f>
        <v>SS ( PNT 7.0 )(600 )</v>
      </c>
      <c r="M455" s="25" t="s">
        <v>1137</v>
      </c>
      <c r="N455" s="8" t="str">
        <f>IFERROR(VLOOKUP(M455,SUPPLIERS!$A$2:$B$45,2,FALSE),"")</f>
        <v>Slon</v>
      </c>
      <c r="O455" s="18" t="s">
        <v>1269</v>
      </c>
      <c r="P455" s="13" t="str">
        <f>IFERROR(VLOOKUP(O455,UOM_GROUP!$A$2:$B$45,2,FALSE),"")</f>
        <v>Bata-4INC</v>
      </c>
      <c r="Q455" s="11" t="str">
        <f t="array" ref="Q455">TEXTJOIN(",",TRUE,IF(UOM_MAPPING!A$2:A$16=O455,UOM_MAPPING!B$2:B$100,""))</f>
        <v>008,000</v>
      </c>
      <c r="R455" s="11" t="str">
        <f>IFERROR(__xludf.DUMMYFUNCTION("ArrayFormula(JOIN("", "", IFERROR(VLOOKUP(BASE(SPLIT(Q455,"",""),10,3),UOM!$A$2:$B$46,2,FALSE),"""")))"),"FEET, NUMBER")</f>
        <v>FEET, NUMBER</v>
      </c>
      <c r="S455" s="11" t="s">
        <v>1304</v>
      </c>
      <c r="T455" s="8"/>
      <c r="U455" s="8" t="str">
        <f t="shared" si="1"/>
        <v>Plumbing  Pipes Pressure 4" Slon SS ( PNT 7.0 )(600 )</v>
      </c>
      <c r="V455" s="8" t="str">
        <f t="shared" si="2"/>
        <v>Plumbing  &gt; Pipes &gt; Pressure &gt; 4" &gt; Slon &gt; SS ( PNT 7.0 )(600 )</v>
      </c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ht="12.75" customHeight="1">
      <c r="A456" s="22" t="s">
        <v>1260</v>
      </c>
      <c r="B456" s="17" t="str">
        <f>IFERROR(VLOOKUP(A456,'G1'!$A$2:$B$45,2,FALSE),"")</f>
        <v>Plumbing </v>
      </c>
      <c r="C456" s="28" t="s">
        <v>1261</v>
      </c>
      <c r="D456" s="8" t="str">
        <f>IFERROR(VLOOKUP(C456,'G2'!$A$2:$B$45,2,FALSE),"")</f>
        <v>Pipes</v>
      </c>
      <c r="E456" s="23" t="s">
        <v>1272</v>
      </c>
      <c r="F456" s="8" t="str">
        <f>IFERROR(VLOOKUP(E456,'G3'!$A$2:$B$195,2,FALSE),"")</f>
        <v>Pressure</v>
      </c>
      <c r="G456" s="23" t="s">
        <v>1267</v>
      </c>
      <c r="H456" s="8" t="str">
        <f>IFERROR(VLOOKUP(G456,'G4'!$A$2:$B$195,2,FALSE),"")</f>
        <v>4"</v>
      </c>
      <c r="I456" s="22" t="s">
        <v>904</v>
      </c>
      <c r="J456" s="8" t="str">
        <f>IFERROR(VLOOKUP(I456,'G5'!$A$2:$B$45,2,FALSE),"")</f>
        <v>Slon</v>
      </c>
      <c r="K456" s="23" t="s">
        <v>1291</v>
      </c>
      <c r="L456" s="11" t="str">
        <f>IFERROR(VLOOKUP(K456,'G6'!$A$2:$B$345,2,FALSE),"")</f>
        <v>SS ( PNT 9.0 ) ( 800 )</v>
      </c>
      <c r="M456" s="25" t="s">
        <v>1137</v>
      </c>
      <c r="N456" s="8" t="str">
        <f>IFERROR(VLOOKUP(M456,SUPPLIERS!$A$2:$B$45,2,FALSE),"")</f>
        <v>Slon</v>
      </c>
      <c r="O456" s="18" t="s">
        <v>1269</v>
      </c>
      <c r="P456" s="13" t="str">
        <f>IFERROR(VLOOKUP(O456,UOM_GROUP!$A$2:$B$45,2,FALSE),"")</f>
        <v>Bata-4INC</v>
      </c>
      <c r="Q456" s="11" t="str">
        <f t="array" ref="Q456">TEXTJOIN(",",TRUE,IF(UOM_MAPPING!A$2:A$16=O456,UOM_MAPPING!B$2:B$100,""))</f>
        <v>008,000</v>
      </c>
      <c r="R456" s="11" t="str">
        <f>IFERROR(__xludf.DUMMYFUNCTION("ArrayFormula(JOIN("", "", IFERROR(VLOOKUP(BASE(SPLIT(Q456,"",""),10,3),UOM!$A$2:$B$46,2,FALSE),"""")))"),"FEET, NUMBER")</f>
        <v>FEET, NUMBER</v>
      </c>
      <c r="S456" s="11" t="s">
        <v>1305</v>
      </c>
      <c r="T456" s="8"/>
      <c r="U456" s="8" t="str">
        <f t="shared" si="1"/>
        <v>Plumbing  Pipes Pressure 4" Slon SS ( PNT 9.0 ) ( 800 )</v>
      </c>
      <c r="V456" s="8" t="str">
        <f t="shared" si="2"/>
        <v>Plumbing  &gt; Pipes &gt; Pressure &gt; 4" &gt; Slon &gt; SS ( PNT 9.0 ) ( 800 )</v>
      </c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ht="12.75" customHeight="1">
      <c r="A457" s="22" t="s">
        <v>1260</v>
      </c>
      <c r="B457" s="17" t="str">
        <f>IFERROR(VLOOKUP(A457,'G1'!$A$2:$B$45,2,FALSE),"")</f>
        <v>Plumbing </v>
      </c>
      <c r="C457" s="28" t="s">
        <v>1261</v>
      </c>
      <c r="D457" s="8" t="str">
        <f>IFERROR(VLOOKUP(C591,'G2'!$A$2:$B$45,2,FALSE),"")</f>
        <v>Pipes</v>
      </c>
      <c r="E457" s="23" t="s">
        <v>1272</v>
      </c>
      <c r="F457" s="8" t="str">
        <f>IFERROR(VLOOKUP(E457,'G3'!$A$2:$B$195,2,FALSE),"")</f>
        <v>Pressure</v>
      </c>
      <c r="G457" s="23" t="s">
        <v>1267</v>
      </c>
      <c r="H457" s="8" t="str">
        <f>IFERROR(VLOOKUP(G457,'G4'!$A$2:$B$195,2,FALSE),"")</f>
        <v>4"</v>
      </c>
      <c r="I457" s="22" t="s">
        <v>904</v>
      </c>
      <c r="J457" s="8" t="str">
        <f>IFERROR(VLOOKUP(I457,'G5'!$A$2:$B$45,2,FALSE),"")</f>
        <v>Slon</v>
      </c>
      <c r="K457" s="23" t="s">
        <v>1293</v>
      </c>
      <c r="L457" s="11" t="str">
        <f>IFERROR(VLOOKUP(K457,'G6'!$A$2:$B$345,2,FALSE),"")</f>
        <v>SS ( PNT 11.0 ) ( 1000 )</v>
      </c>
      <c r="M457" s="25" t="s">
        <v>1137</v>
      </c>
      <c r="N457" s="8" t="str">
        <f>IFERROR(VLOOKUP(M457,SUPPLIERS!$A$2:$B$45,2,FALSE),"")</f>
        <v>Slon</v>
      </c>
      <c r="O457" s="18" t="s">
        <v>1269</v>
      </c>
      <c r="P457" s="13" t="str">
        <f>IFERROR(VLOOKUP(O457,UOM_GROUP!$A$2:$B$45,2,FALSE),"")</f>
        <v>Bata-4INC</v>
      </c>
      <c r="Q457" s="11" t="str">
        <f t="array" ref="Q457">TEXTJOIN(",",TRUE,IF(UOM_MAPPING!A$2:A$16=O457,UOM_MAPPING!B$2:B$100,""))</f>
        <v>008,000</v>
      </c>
      <c r="R457" s="11" t="str">
        <f>IFERROR(__xludf.DUMMYFUNCTION("ArrayFormula(JOIN("", "", IFERROR(VLOOKUP(BASE(SPLIT(Q457,"",""),10,3),UOM!$A$2:$B$46,2,FALSE),"""")))"),"FEET, NUMBER")</f>
        <v>FEET, NUMBER</v>
      </c>
      <c r="S457" s="11" t="s">
        <v>1306</v>
      </c>
      <c r="T457" s="8"/>
      <c r="U457" s="8" t="str">
        <f t="shared" si="1"/>
        <v>Plumbing  Pipes Pressure 4" Slon SS ( PNT 11.0 ) ( 1000 )</v>
      </c>
      <c r="V457" s="8" t="str">
        <f t="shared" si="2"/>
        <v>Plumbing  &gt; Pipes &gt; Pressure &gt; 4" &gt; Slon &gt; SS ( PNT 11.0 ) ( 1000 )</v>
      </c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ht="12.75" customHeight="1">
      <c r="A458" s="22" t="s">
        <v>1260</v>
      </c>
      <c r="B458" s="17" t="str">
        <f>IFERROR(VLOOKUP(A458,'G1'!$A$2:$B$45,2,FALSE),"")</f>
        <v>Plumbing </v>
      </c>
      <c r="C458" s="28" t="s">
        <v>1219</v>
      </c>
      <c r="D458" s="8" t="str">
        <f>IFERROR(VLOOKUP(C458,'G2'!$A$2:$B$45,2,FALSE),"")</f>
        <v>Fitting </v>
      </c>
      <c r="E458" s="23" t="s">
        <v>1307</v>
      </c>
      <c r="F458" s="8" t="str">
        <f>IFERROR(VLOOKUP(E458,'G3'!$A$2:$B$195,2,FALSE),"")</f>
        <v>Socket</v>
      </c>
      <c r="G458" s="23" t="s">
        <v>679</v>
      </c>
      <c r="H458" s="8" t="str">
        <f>IFERROR(VLOOKUP(G458,'G4'!$A$2:$B$195,2,FALSE),"")</f>
        <v>1/2 "</v>
      </c>
      <c r="I458" s="22" t="s">
        <v>904</v>
      </c>
      <c r="J458" s="8" t="str">
        <f>IFERROR(VLOOKUP(I458,'G5'!$A$2:$B$45,2,FALSE),"")</f>
        <v>Slon</v>
      </c>
      <c r="K458" s="23" t="s">
        <v>27</v>
      </c>
      <c r="L458" s="11" t="str">
        <f>IFERROR(VLOOKUP(K458,'G6'!$A$2:$B$345,2,FALSE),"")</f>
        <v/>
      </c>
      <c r="M458" s="25" t="s">
        <v>1137</v>
      </c>
      <c r="N458" s="8" t="str">
        <f>IFERROR(VLOOKUP(M458,SUPPLIERS!$A$2:$B$45,2,FALSE),"")</f>
        <v>Slon</v>
      </c>
      <c r="O458" s="19" t="s">
        <v>42</v>
      </c>
      <c r="P458" s="13" t="str">
        <f>IFERROR(VLOOKUP(O458,UOM_GROUP!$A$2:$B$45,2,FALSE),"")</f>
        <v>Default</v>
      </c>
      <c r="Q458" s="11" t="str">
        <f t="array" ref="Q458">TEXTJOIN(",",TRUE,IF(UOM_MAPPING!A$2:A$16=O458,UOM_MAPPING!B$2:B$100,""))</f>
        <v>000</v>
      </c>
      <c r="R458" s="11" t="str">
        <f>IFERROR(__xludf.DUMMYFUNCTION("ArrayFormula(JOIN("", "", IFERROR(VLOOKUP(BASE(SPLIT(Q458,"",""),10,3),UOM!$A$2:$B$46,2,FALSE),"""")))"),"NUMBER")</f>
        <v>NUMBER</v>
      </c>
      <c r="S458" s="11" t="s">
        <v>1308</v>
      </c>
      <c r="T458" s="8"/>
      <c r="U458" s="8" t="str">
        <f t="shared" si="1"/>
        <v>Plumbing  Fitting  Socket 1/2 " Slon </v>
      </c>
      <c r="V458" s="8" t="str">
        <f t="shared" si="2"/>
        <v>Plumbing  &gt; Fitting  &gt; Socket &gt; 1/2 " &gt; Slon &gt; [ N/A ]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ht="12.75" customHeight="1">
      <c r="A459" s="22" t="s">
        <v>1260</v>
      </c>
      <c r="B459" s="17" t="str">
        <f>IFERROR(VLOOKUP(A459,'G1'!$A$2:$B$45,2,FALSE),"")</f>
        <v>Plumbing </v>
      </c>
      <c r="C459" s="28" t="s">
        <v>1219</v>
      </c>
      <c r="D459" s="8" t="str">
        <f>IFERROR(VLOOKUP(C459,'G2'!$A$2:$B$45,2,FALSE),"")</f>
        <v>Fitting </v>
      </c>
      <c r="E459" s="23" t="s">
        <v>1307</v>
      </c>
      <c r="F459" s="8" t="str">
        <f>IFERROR(VLOOKUP(E459,'G3'!$A$2:$B$195,2,FALSE),"")</f>
        <v>Socket</v>
      </c>
      <c r="G459" s="23" t="s">
        <v>682</v>
      </c>
      <c r="H459" s="8" t="str">
        <f>IFERROR(VLOOKUP(G459,'G4'!$A$2:$B$195,2,FALSE),"")</f>
        <v>3/4 " </v>
      </c>
      <c r="I459" s="22" t="s">
        <v>904</v>
      </c>
      <c r="J459" s="8" t="str">
        <f>IFERROR(VLOOKUP(I459,'G5'!$A$2:$B$45,2,FALSE),"")</f>
        <v>Slon</v>
      </c>
      <c r="K459" s="23" t="s">
        <v>27</v>
      </c>
      <c r="L459" s="11" t="str">
        <f>IFERROR(VLOOKUP(K459,'G6'!$A$2:$B$345,2,FALSE),"")</f>
        <v/>
      </c>
      <c r="M459" s="25" t="s">
        <v>1137</v>
      </c>
      <c r="N459" s="8" t="str">
        <f>IFERROR(VLOOKUP(M459,SUPPLIERS!$A$2:$B$45,2,FALSE),"")</f>
        <v>Slon</v>
      </c>
      <c r="O459" s="19" t="s">
        <v>42</v>
      </c>
      <c r="P459" s="13" t="str">
        <f>IFERROR(VLOOKUP(O459,UOM_GROUP!$A$2:$B$45,2,FALSE),"")</f>
        <v>Default</v>
      </c>
      <c r="Q459" s="11" t="str">
        <f t="array" ref="Q459">TEXTJOIN(",",TRUE,IF(UOM_MAPPING!A$2:A$16=O459,UOM_MAPPING!B$2:B$100,""))</f>
        <v>000</v>
      </c>
      <c r="R459" s="11" t="str">
        <f>IFERROR(__xludf.DUMMYFUNCTION("ArrayFormula(JOIN("", "", IFERROR(VLOOKUP(BASE(SPLIT(Q459,"",""),10,3),UOM!$A$2:$B$46,2,FALSE),"""")))"),"NUMBER")</f>
        <v>NUMBER</v>
      </c>
      <c r="S459" s="11" t="s">
        <v>1309</v>
      </c>
      <c r="T459" s="8"/>
      <c r="U459" s="8" t="str">
        <f t="shared" si="1"/>
        <v>Plumbing  Fitting  Socket 3/4 "  Slon </v>
      </c>
      <c r="V459" s="8" t="str">
        <f t="shared" si="2"/>
        <v>Plumbing  &gt; Fitting  &gt; Socket &gt; 3/4 "  &gt; Slon &gt; [ N/A ]</v>
      </c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ht="12.75" customHeight="1">
      <c r="A460" s="22" t="s">
        <v>1260</v>
      </c>
      <c r="B460" s="17" t="str">
        <f>IFERROR(VLOOKUP(A460,'G1'!$A$2:$B$45,2,FALSE),"")</f>
        <v>Plumbing </v>
      </c>
      <c r="C460" s="28" t="s">
        <v>1219</v>
      </c>
      <c r="D460" s="8" t="str">
        <f>IFERROR(VLOOKUP(C460,'G2'!$A$2:$B$45,2,FALSE),"")</f>
        <v>Fitting </v>
      </c>
      <c r="E460" s="23" t="s">
        <v>1307</v>
      </c>
      <c r="F460" s="8" t="str">
        <f>IFERROR(VLOOKUP(E460,'G3'!$A$2:$B$195,2,FALSE),"")</f>
        <v>Socket</v>
      </c>
      <c r="G460" s="23" t="s">
        <v>685</v>
      </c>
      <c r="H460" s="8" t="str">
        <f>IFERROR(VLOOKUP(G460,'G4'!$A$2:$B$195,2,FALSE),"")</f>
        <v>1" </v>
      </c>
      <c r="I460" s="22" t="s">
        <v>904</v>
      </c>
      <c r="J460" s="8" t="str">
        <f>IFERROR(VLOOKUP(I460,'G5'!$A$2:$B$45,2,FALSE),"")</f>
        <v>Slon</v>
      </c>
      <c r="K460" s="23" t="s">
        <v>27</v>
      </c>
      <c r="L460" s="11" t="str">
        <f>IFERROR(VLOOKUP(K460,'G6'!$A$2:$B$345,2,FALSE),"")</f>
        <v/>
      </c>
      <c r="M460" s="25" t="s">
        <v>1137</v>
      </c>
      <c r="N460" s="8" t="str">
        <f>IFERROR(VLOOKUP(M460,SUPPLIERS!$A$2:$B$45,2,FALSE),"")</f>
        <v>Slon</v>
      </c>
      <c r="O460" s="19" t="s">
        <v>42</v>
      </c>
      <c r="P460" s="13" t="str">
        <f>IFERROR(VLOOKUP(O460,UOM_GROUP!$A$2:$B$45,2,FALSE),"")</f>
        <v>Default</v>
      </c>
      <c r="Q460" s="11" t="str">
        <f t="array" ref="Q460">TEXTJOIN(",",TRUE,IF(UOM_MAPPING!A$2:A$16=O460,UOM_MAPPING!B$2:B$100,""))</f>
        <v>000</v>
      </c>
      <c r="R460" s="11" t="str">
        <f>IFERROR(__xludf.DUMMYFUNCTION("ArrayFormula(JOIN("", "", IFERROR(VLOOKUP(BASE(SPLIT(Q460,"",""),10,3),UOM!$A$2:$B$46,2,FALSE),"""")))"),"NUMBER")</f>
        <v>NUMBER</v>
      </c>
      <c r="S460" s="11" t="s">
        <v>1310</v>
      </c>
      <c r="T460" s="8"/>
      <c r="U460" s="8" t="str">
        <f t="shared" si="1"/>
        <v>Plumbing  Fitting  Socket 1"  Slon </v>
      </c>
      <c r="V460" s="8" t="str">
        <f t="shared" si="2"/>
        <v>Plumbing  &gt; Fitting  &gt; Socket &gt; 1"  &gt; Slon &gt; [ N/A ]</v>
      </c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ht="12.75" customHeight="1">
      <c r="A461" s="22" t="s">
        <v>1260</v>
      </c>
      <c r="B461" s="17" t="str">
        <f>IFERROR(VLOOKUP(A461,'G1'!$A$2:$B$45,2,FALSE),"")</f>
        <v>Plumbing </v>
      </c>
      <c r="C461" s="28" t="s">
        <v>1219</v>
      </c>
      <c r="D461" s="8" t="str">
        <f>IFERROR(VLOOKUP(C461,'G2'!$A$2:$B$45,2,FALSE),"")</f>
        <v>Fitting </v>
      </c>
      <c r="E461" s="23" t="s">
        <v>1307</v>
      </c>
      <c r="F461" s="8" t="str">
        <f>IFERROR(VLOOKUP(E461,'G3'!$A$2:$B$195,2,FALSE),"")</f>
        <v>Socket</v>
      </c>
      <c r="G461" s="23" t="s">
        <v>1278</v>
      </c>
      <c r="H461" s="8" t="str">
        <f>IFERROR(VLOOKUP(G461,'G4'!$A$2:$B$195,2,FALSE),"")</f>
        <v>1.1/4"</v>
      </c>
      <c r="I461" s="22" t="s">
        <v>904</v>
      </c>
      <c r="J461" s="8" t="str">
        <f>IFERROR(VLOOKUP(I461,'G5'!$A$2:$B$45,2,FALSE),"")</f>
        <v>Slon</v>
      </c>
      <c r="K461" s="23" t="s">
        <v>27</v>
      </c>
      <c r="L461" s="11" t="str">
        <f>IFERROR(VLOOKUP(K461,'G6'!$A$2:$B$345,2,FALSE),"")</f>
        <v/>
      </c>
      <c r="M461" s="25" t="s">
        <v>1137</v>
      </c>
      <c r="N461" s="8" t="str">
        <f>IFERROR(VLOOKUP(M461,SUPPLIERS!$A$2:$B$45,2,FALSE),"")</f>
        <v>Slon</v>
      </c>
      <c r="O461" s="19" t="s">
        <v>42</v>
      </c>
      <c r="P461" s="13" t="str">
        <f>IFERROR(VLOOKUP(O461,UOM_GROUP!$A$2:$B$45,2,FALSE),"")</f>
        <v>Default</v>
      </c>
      <c r="Q461" s="11" t="str">
        <f t="array" ref="Q461">TEXTJOIN(",",TRUE,IF(UOM_MAPPING!A$2:A$16=O461,UOM_MAPPING!B$2:B$100,""))</f>
        <v>000</v>
      </c>
      <c r="R461" s="11" t="str">
        <f>IFERROR(__xludf.DUMMYFUNCTION("ArrayFormula(JOIN("", "", IFERROR(VLOOKUP(BASE(SPLIT(Q461,"",""),10,3),UOM!$A$2:$B$46,2,FALSE),"""")))"),"NUMBER")</f>
        <v>NUMBER</v>
      </c>
      <c r="S461" s="11" t="s">
        <v>1311</v>
      </c>
      <c r="T461" s="8"/>
      <c r="U461" s="8" t="str">
        <f t="shared" si="1"/>
        <v>Plumbing  Fitting  Socket 1.1/4" Slon </v>
      </c>
      <c r="V461" s="8" t="str">
        <f t="shared" si="2"/>
        <v>Plumbing  &gt; Fitting  &gt; Socket &gt; 1.1/4" &gt; Slon &gt; [ N/A ]</v>
      </c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ht="12.75" customHeight="1">
      <c r="A462" s="22" t="s">
        <v>1260</v>
      </c>
      <c r="B462" s="17" t="str">
        <f>IFERROR(VLOOKUP(A462,'G1'!$A$2:$B$45,2,FALSE),"")</f>
        <v>Plumbing </v>
      </c>
      <c r="C462" s="28" t="s">
        <v>1219</v>
      </c>
      <c r="D462" s="8" t="str">
        <f>IFERROR(VLOOKUP(C462,'G2'!$A$2:$B$45,2,FALSE),"")</f>
        <v>Fitting </v>
      </c>
      <c r="E462" s="23" t="s">
        <v>1307</v>
      </c>
      <c r="F462" s="8" t="str">
        <f>IFERROR(VLOOKUP(E462,'G3'!$A$2:$B$195,2,FALSE),"")</f>
        <v>Socket</v>
      </c>
      <c r="G462" s="23" t="s">
        <v>1265</v>
      </c>
      <c r="H462" s="8" t="str">
        <f>IFERROR(VLOOKUP(G462,'G4'!$A$2:$B$195,2,FALSE),"")</f>
        <v>1.5"</v>
      </c>
      <c r="I462" s="22" t="s">
        <v>904</v>
      </c>
      <c r="J462" s="8" t="str">
        <f>IFERROR(VLOOKUP(I462,'G5'!$A$2:$B$45,2,FALSE),"")</f>
        <v>Slon</v>
      </c>
      <c r="K462" s="23" t="s">
        <v>27</v>
      </c>
      <c r="L462" s="11" t="str">
        <f>IFERROR(VLOOKUP(K462,'G6'!$A$2:$B$345,2,FALSE),"")</f>
        <v/>
      </c>
      <c r="M462" s="25" t="s">
        <v>1137</v>
      </c>
      <c r="N462" s="8" t="str">
        <f>IFERROR(VLOOKUP(M462,SUPPLIERS!$A$2:$B$45,2,FALSE),"")</f>
        <v>Slon</v>
      </c>
      <c r="O462" s="19" t="s">
        <v>42</v>
      </c>
      <c r="P462" s="13" t="str">
        <f>IFERROR(VLOOKUP(O462,UOM_GROUP!$A$2:$B$45,2,FALSE),"")</f>
        <v>Default</v>
      </c>
      <c r="Q462" s="11" t="str">
        <f t="array" ref="Q462">TEXTJOIN(",",TRUE,IF(UOM_MAPPING!A$2:A$16=O462,UOM_MAPPING!B$2:B$100,""))</f>
        <v>000</v>
      </c>
      <c r="R462" s="11" t="str">
        <f>IFERROR(__xludf.DUMMYFUNCTION("ArrayFormula(JOIN("", "", IFERROR(VLOOKUP(BASE(SPLIT(Q462,"",""),10,3),UOM!$A$2:$B$46,2,FALSE),"""")))"),"NUMBER")</f>
        <v>NUMBER</v>
      </c>
      <c r="S462" s="11" t="s">
        <v>1312</v>
      </c>
      <c r="T462" s="8"/>
      <c r="U462" s="8" t="str">
        <f t="shared" si="1"/>
        <v>Plumbing  Fitting  Socket 1.5" Slon </v>
      </c>
      <c r="V462" s="8" t="str">
        <f t="shared" si="2"/>
        <v>Plumbing  &gt; Fitting  &gt; Socket &gt; 1.5" &gt; Slon &gt; [ N/A ]</v>
      </c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ht="12.75" customHeight="1">
      <c r="A463" s="22" t="s">
        <v>1260</v>
      </c>
      <c r="B463" s="17" t="str">
        <f>IFERROR(VLOOKUP(A463,'G1'!$A$2:$B$45,2,FALSE),"")</f>
        <v>Plumbing </v>
      </c>
      <c r="C463" s="28" t="s">
        <v>1219</v>
      </c>
      <c r="D463" s="8" t="str">
        <f>IFERROR(VLOOKUP(C463,'G2'!$A$2:$B$45,2,FALSE),"")</f>
        <v>Fitting </v>
      </c>
      <c r="E463" s="23" t="s">
        <v>1307</v>
      </c>
      <c r="F463" s="8" t="str">
        <f>IFERROR(VLOOKUP(E463,'G3'!$A$2:$B$195,2,FALSE),"")</f>
        <v>Socket</v>
      </c>
      <c r="G463" s="23" t="s">
        <v>793</v>
      </c>
      <c r="H463" s="8" t="str">
        <f>IFERROR(VLOOKUP(G463,'G4'!$A$2:$B$195,2,FALSE),"")</f>
        <v>2"</v>
      </c>
      <c r="I463" s="22" t="s">
        <v>904</v>
      </c>
      <c r="J463" s="8" t="str">
        <f>IFERROR(VLOOKUP(I463,'G5'!$A$2:$B$45,2,FALSE),"")</f>
        <v>Slon</v>
      </c>
      <c r="K463" s="23" t="s">
        <v>27</v>
      </c>
      <c r="L463" s="11" t="str">
        <f>IFERROR(VLOOKUP(K463,'G6'!$A$2:$B$345,2,FALSE),"")</f>
        <v/>
      </c>
      <c r="M463" s="25" t="s">
        <v>1137</v>
      </c>
      <c r="N463" s="8" t="str">
        <f>IFERROR(VLOOKUP(M463,SUPPLIERS!$A$2:$B$45,2,FALSE),"")</f>
        <v>Slon</v>
      </c>
      <c r="O463" s="19" t="s">
        <v>42</v>
      </c>
      <c r="P463" s="13" t="str">
        <f>IFERROR(VLOOKUP(O463,UOM_GROUP!$A$2:$B$45,2,FALSE),"")</f>
        <v>Default</v>
      </c>
      <c r="Q463" s="11" t="str">
        <f t="array" ref="Q463">TEXTJOIN(",",TRUE,IF(UOM_MAPPING!A$2:A$16=O463,UOM_MAPPING!B$2:B$100,""))</f>
        <v>000</v>
      </c>
      <c r="R463" s="11" t="str">
        <f>IFERROR(__xludf.DUMMYFUNCTION("ArrayFormula(JOIN("", "", IFERROR(VLOOKUP(BASE(SPLIT(Q463,"",""),10,3),UOM!$A$2:$B$46,2,FALSE),"""")))"),"NUMBER")</f>
        <v>NUMBER</v>
      </c>
      <c r="S463" s="11" t="s">
        <v>1313</v>
      </c>
      <c r="T463" s="8"/>
      <c r="U463" s="8" t="str">
        <f t="shared" si="1"/>
        <v>Plumbing  Fitting  Socket 2" Slon </v>
      </c>
      <c r="V463" s="8" t="str">
        <f t="shared" si="2"/>
        <v>Plumbing  &gt; Fitting  &gt; Socket &gt; 2" &gt; Slon &gt; [ N/A ]</v>
      </c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ht="12.75" customHeight="1">
      <c r="A464" s="22" t="s">
        <v>1260</v>
      </c>
      <c r="B464" s="17" t="str">
        <f>IFERROR(VLOOKUP(A464,'G1'!$A$2:$B$45,2,FALSE),"")</f>
        <v>Plumbing </v>
      </c>
      <c r="C464" s="28" t="s">
        <v>1219</v>
      </c>
      <c r="D464" s="8" t="str">
        <f>IFERROR(VLOOKUP(C464,'G2'!$A$2:$B$45,2,FALSE),"")</f>
        <v>Fitting </v>
      </c>
      <c r="E464" s="23" t="s">
        <v>1307</v>
      </c>
      <c r="F464" s="8" t="str">
        <f>IFERROR(VLOOKUP(E464,'G3'!$A$2:$B$195,2,FALSE),"")</f>
        <v>Socket</v>
      </c>
      <c r="G464" s="23" t="s">
        <v>1267</v>
      </c>
      <c r="H464" s="8" t="str">
        <f>IFERROR(VLOOKUP(G464,'G4'!$A$2:$B$195,2,FALSE),"")</f>
        <v>4"</v>
      </c>
      <c r="I464" s="22" t="s">
        <v>904</v>
      </c>
      <c r="J464" s="8" t="str">
        <f>IFERROR(VLOOKUP(I464,'G5'!$A$2:$B$45,2,FALSE),"")</f>
        <v>Slon</v>
      </c>
      <c r="K464" s="23" t="s">
        <v>27</v>
      </c>
      <c r="L464" s="11" t="str">
        <f>IFERROR(VLOOKUP(K464,'G6'!$A$2:$B$345,2,FALSE),"")</f>
        <v/>
      </c>
      <c r="M464" s="25" t="s">
        <v>1137</v>
      </c>
      <c r="N464" s="8" t="str">
        <f>IFERROR(VLOOKUP(M464,SUPPLIERS!$A$2:$B$45,2,FALSE),"")</f>
        <v>Slon</v>
      </c>
      <c r="O464" s="19" t="s">
        <v>42</v>
      </c>
      <c r="P464" s="13" t="str">
        <f>IFERROR(VLOOKUP(O464,UOM_GROUP!$A$2:$B$45,2,FALSE),"")</f>
        <v>Default</v>
      </c>
      <c r="Q464" s="11" t="str">
        <f t="array" ref="Q464">TEXTJOIN(",",TRUE,IF(UOM_MAPPING!A$2:A$16=O464,UOM_MAPPING!B$2:B$100,""))</f>
        <v>000</v>
      </c>
      <c r="R464" s="11" t="str">
        <f>IFERROR(__xludf.DUMMYFUNCTION("ArrayFormula(JOIN("", "", IFERROR(VLOOKUP(BASE(SPLIT(Q464,"",""),10,3),UOM!$A$2:$B$46,2,FALSE),"""")))"),"NUMBER")</f>
        <v>NUMBER</v>
      </c>
      <c r="S464" s="11" t="s">
        <v>1314</v>
      </c>
      <c r="T464" s="8"/>
      <c r="U464" s="8" t="str">
        <f t="shared" si="1"/>
        <v>Plumbing  Fitting  Socket 4" Slon </v>
      </c>
      <c r="V464" s="8" t="str">
        <f t="shared" si="2"/>
        <v>Plumbing  &gt; Fitting  &gt; Socket &gt; 4" &gt; Slon &gt; [ N/A ]</v>
      </c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ht="12.75" customHeight="1">
      <c r="A465" s="22" t="s">
        <v>1260</v>
      </c>
      <c r="B465" s="17" t="str">
        <f>IFERROR(VLOOKUP(A465,'G1'!$A$2:$B$45,2,FALSE),"")</f>
        <v>Plumbing </v>
      </c>
      <c r="C465" s="28" t="s">
        <v>1219</v>
      </c>
      <c r="D465" s="8" t="str">
        <f>IFERROR(VLOOKUP(C465,'G2'!$A$2:$B$45,2,FALSE),"")</f>
        <v>Fitting </v>
      </c>
      <c r="E465" s="23" t="s">
        <v>1315</v>
      </c>
      <c r="F465" s="8" t="str">
        <f>IFERROR(VLOOKUP(E465,'G3'!$A$2:$B$195,2,FALSE),"")</f>
        <v>Valve Socket</v>
      </c>
      <c r="G465" s="23" t="s">
        <v>679</v>
      </c>
      <c r="H465" s="8" t="str">
        <f>IFERROR(VLOOKUP(G465,'G4'!$A$2:$B$195,2,FALSE),"")</f>
        <v>1/2 "</v>
      </c>
      <c r="I465" s="22" t="s">
        <v>904</v>
      </c>
      <c r="J465" s="8" t="str">
        <f>IFERROR(VLOOKUP(I465,'G5'!$A$2:$B$45,2,FALSE),"")</f>
        <v>Slon</v>
      </c>
      <c r="K465" s="23" t="s">
        <v>27</v>
      </c>
      <c r="L465" s="11" t="str">
        <f>IFERROR(VLOOKUP(K465,'G6'!$A$2:$B$345,2,FALSE),"")</f>
        <v/>
      </c>
      <c r="M465" s="25" t="s">
        <v>1137</v>
      </c>
      <c r="N465" s="8" t="str">
        <f>IFERROR(VLOOKUP(M465,SUPPLIERS!$A$2:$B$45,2,FALSE),"")</f>
        <v>Slon</v>
      </c>
      <c r="O465" s="19" t="s">
        <v>42</v>
      </c>
      <c r="P465" s="13" t="str">
        <f>IFERROR(VLOOKUP(O465,UOM_GROUP!$A$2:$B$45,2,FALSE),"")</f>
        <v>Default</v>
      </c>
      <c r="Q465" s="11" t="str">
        <f t="array" ref="Q465">TEXTJOIN(",",TRUE,IF(UOM_MAPPING!A$2:A$16=O465,UOM_MAPPING!B$2:B$100,""))</f>
        <v>000</v>
      </c>
      <c r="R465" s="11" t="str">
        <f>IFERROR(__xludf.DUMMYFUNCTION("ArrayFormula(JOIN("", "", IFERROR(VLOOKUP(BASE(SPLIT(Q465,"",""),10,3),UOM!$A$2:$B$46,2,FALSE),"""")))"),"NUMBER")</f>
        <v>NUMBER</v>
      </c>
      <c r="S465" s="11" t="s">
        <v>1316</v>
      </c>
      <c r="T465" s="8"/>
      <c r="U465" s="8" t="str">
        <f t="shared" si="1"/>
        <v>Plumbing  Fitting  Valve Socket 1/2 " Slon </v>
      </c>
      <c r="V465" s="8" t="str">
        <f t="shared" si="2"/>
        <v>Plumbing  &gt; Fitting  &gt; Valve Socket &gt; 1/2 " &gt; Slon &gt; [ N/A ]</v>
      </c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ht="12.75" customHeight="1">
      <c r="A466" s="22" t="s">
        <v>1260</v>
      </c>
      <c r="B466" s="17" t="str">
        <f>IFERROR(VLOOKUP(A466,'G1'!$A$2:$B$45,2,FALSE),"")</f>
        <v>Plumbing </v>
      </c>
      <c r="C466" s="28" t="s">
        <v>1219</v>
      </c>
      <c r="D466" s="8" t="str">
        <f>IFERROR(VLOOKUP(C466,'G2'!$A$2:$B$45,2,FALSE),"")</f>
        <v>Fitting </v>
      </c>
      <c r="E466" s="23" t="s">
        <v>1315</v>
      </c>
      <c r="F466" s="8" t="str">
        <f>IFERROR(VLOOKUP(E466,'G3'!$A$2:$B$195,2,FALSE),"")</f>
        <v>Valve Socket</v>
      </c>
      <c r="G466" s="23" t="s">
        <v>682</v>
      </c>
      <c r="H466" s="8" t="str">
        <f>IFERROR(VLOOKUP(G466,'G4'!$A$2:$B$195,2,FALSE),"")</f>
        <v>3/4 " </v>
      </c>
      <c r="I466" s="22" t="s">
        <v>904</v>
      </c>
      <c r="J466" s="8" t="str">
        <f>IFERROR(VLOOKUP(I466,'G5'!$A$2:$B$45,2,FALSE),"")</f>
        <v>Slon</v>
      </c>
      <c r="K466" s="23" t="s">
        <v>27</v>
      </c>
      <c r="L466" s="11" t="str">
        <f>IFERROR(VLOOKUP(K466,'G6'!$A$2:$B$345,2,FALSE),"")</f>
        <v/>
      </c>
      <c r="M466" s="25" t="s">
        <v>1137</v>
      </c>
      <c r="N466" s="8" t="str">
        <f>IFERROR(VLOOKUP(M466,SUPPLIERS!$A$2:$B$45,2,FALSE),"")</f>
        <v>Slon</v>
      </c>
      <c r="O466" s="19" t="s">
        <v>42</v>
      </c>
      <c r="P466" s="13" t="str">
        <f>IFERROR(VLOOKUP(O466,UOM_GROUP!$A$2:$B$45,2,FALSE),"")</f>
        <v>Default</v>
      </c>
      <c r="Q466" s="11" t="str">
        <f t="array" ref="Q466">TEXTJOIN(",",TRUE,IF(UOM_MAPPING!A$2:A$16=O466,UOM_MAPPING!B$2:B$100,""))</f>
        <v>000</v>
      </c>
      <c r="R466" s="11" t="str">
        <f>IFERROR(__xludf.DUMMYFUNCTION("ArrayFormula(JOIN("", "", IFERROR(VLOOKUP(BASE(SPLIT(Q466,"",""),10,3),UOM!$A$2:$B$46,2,FALSE),"""")))"),"NUMBER")</f>
        <v>NUMBER</v>
      </c>
      <c r="S466" s="11" t="s">
        <v>1317</v>
      </c>
      <c r="T466" s="8"/>
      <c r="U466" s="8" t="str">
        <f t="shared" si="1"/>
        <v>Plumbing  Fitting  Valve Socket 3/4 "  Slon </v>
      </c>
      <c r="V466" s="8" t="str">
        <f t="shared" si="2"/>
        <v>Plumbing  &gt; Fitting  &gt; Valve Socket &gt; 3/4 "  &gt; Slon &gt; [ N/A ]</v>
      </c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ht="12.75" customHeight="1">
      <c r="A467" s="22" t="s">
        <v>1260</v>
      </c>
      <c r="B467" s="17" t="str">
        <f>IFERROR(VLOOKUP(A467,'G1'!$A$2:$B$45,2,FALSE),"")</f>
        <v>Plumbing </v>
      </c>
      <c r="C467" s="28" t="s">
        <v>1219</v>
      </c>
      <c r="D467" s="8" t="str">
        <f>IFERROR(VLOOKUP(C467,'G2'!$A$2:$B$45,2,FALSE),"")</f>
        <v>Fitting </v>
      </c>
      <c r="E467" s="23" t="s">
        <v>1315</v>
      </c>
      <c r="F467" s="8" t="str">
        <f>IFERROR(VLOOKUP(E467,'G3'!$A$2:$B$195,2,FALSE),"")</f>
        <v>Valve Socket</v>
      </c>
      <c r="G467" s="23" t="s">
        <v>685</v>
      </c>
      <c r="H467" s="8" t="str">
        <f>IFERROR(VLOOKUP(G467,'G4'!$A$2:$B$195,2,FALSE),"")</f>
        <v>1" </v>
      </c>
      <c r="I467" s="22" t="s">
        <v>904</v>
      </c>
      <c r="J467" s="8" t="str">
        <f>IFERROR(VLOOKUP(I467,'G5'!$A$2:$B$45,2,FALSE),"")</f>
        <v>Slon</v>
      </c>
      <c r="K467" s="23" t="s">
        <v>27</v>
      </c>
      <c r="L467" s="11" t="str">
        <f>IFERROR(VLOOKUP(K467,'G6'!$A$2:$B$345,2,FALSE),"")</f>
        <v/>
      </c>
      <c r="M467" s="25" t="s">
        <v>1137</v>
      </c>
      <c r="N467" s="8" t="str">
        <f>IFERROR(VLOOKUP(M467,SUPPLIERS!$A$2:$B$45,2,FALSE),"")</f>
        <v>Slon</v>
      </c>
      <c r="O467" s="19" t="s">
        <v>42</v>
      </c>
      <c r="P467" s="13" t="str">
        <f>IFERROR(VLOOKUP(O467,UOM_GROUP!$A$2:$B$45,2,FALSE),"")</f>
        <v>Default</v>
      </c>
      <c r="Q467" s="11" t="str">
        <f t="array" ref="Q467">TEXTJOIN(",",TRUE,IF(UOM_MAPPING!A$2:A$16=O467,UOM_MAPPING!B$2:B$100,""))</f>
        <v>000</v>
      </c>
      <c r="R467" s="11" t="str">
        <f>IFERROR(__xludf.DUMMYFUNCTION("ArrayFormula(JOIN("", "", IFERROR(VLOOKUP(BASE(SPLIT(Q467,"",""),10,3),UOM!$A$2:$B$46,2,FALSE),"""")))"),"NUMBER")</f>
        <v>NUMBER</v>
      </c>
      <c r="S467" s="11" t="s">
        <v>1318</v>
      </c>
      <c r="T467" s="8"/>
      <c r="U467" s="8" t="str">
        <f t="shared" si="1"/>
        <v>Plumbing  Fitting  Valve Socket 1"  Slon </v>
      </c>
      <c r="V467" s="8" t="str">
        <f t="shared" si="2"/>
        <v>Plumbing  &gt; Fitting  &gt; Valve Socket &gt; 1"  &gt; Slon &gt; [ N/A ]</v>
      </c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ht="12.75" customHeight="1">
      <c r="A468" s="22" t="s">
        <v>1260</v>
      </c>
      <c r="B468" s="17" t="str">
        <f>IFERROR(VLOOKUP(A468,'G1'!$A$2:$B$45,2,FALSE),"")</f>
        <v>Plumbing </v>
      </c>
      <c r="C468" s="28" t="s">
        <v>1219</v>
      </c>
      <c r="D468" s="8" t="str">
        <f>IFERROR(VLOOKUP(C468,'G2'!$A$2:$B$45,2,FALSE),"")</f>
        <v>Fitting </v>
      </c>
      <c r="E468" s="23" t="s">
        <v>1315</v>
      </c>
      <c r="F468" s="8" t="str">
        <f>IFERROR(VLOOKUP(E468,'G3'!$A$2:$B$195,2,FALSE),"")</f>
        <v>Valve Socket</v>
      </c>
      <c r="G468" s="23" t="s">
        <v>1278</v>
      </c>
      <c r="H468" s="8" t="str">
        <f>IFERROR(VLOOKUP(G468,'G4'!$A$2:$B$195,2,FALSE),"")</f>
        <v>1.1/4"</v>
      </c>
      <c r="I468" s="22" t="s">
        <v>904</v>
      </c>
      <c r="J468" s="8" t="str">
        <f>IFERROR(VLOOKUP(I468,'G5'!$A$2:$B$45,2,FALSE),"")</f>
        <v>Slon</v>
      </c>
      <c r="K468" s="23" t="s">
        <v>27</v>
      </c>
      <c r="L468" s="11" t="str">
        <f>IFERROR(VLOOKUP(K468,'G6'!$A$2:$B$345,2,FALSE),"")</f>
        <v/>
      </c>
      <c r="M468" s="25" t="s">
        <v>1137</v>
      </c>
      <c r="N468" s="8" t="str">
        <f>IFERROR(VLOOKUP(M468,SUPPLIERS!$A$2:$B$45,2,FALSE),"")</f>
        <v>Slon</v>
      </c>
      <c r="O468" s="19" t="s">
        <v>42</v>
      </c>
      <c r="P468" s="13" t="str">
        <f>IFERROR(VLOOKUP(O468,UOM_GROUP!$A$2:$B$45,2,FALSE),"")</f>
        <v>Default</v>
      </c>
      <c r="Q468" s="11" t="str">
        <f t="array" ref="Q468">TEXTJOIN(",",TRUE,IF(UOM_MAPPING!A$2:A$16=O468,UOM_MAPPING!B$2:B$100,""))</f>
        <v>000</v>
      </c>
      <c r="R468" s="11" t="str">
        <f>IFERROR(__xludf.DUMMYFUNCTION("ArrayFormula(JOIN("", "", IFERROR(VLOOKUP(BASE(SPLIT(Q468,"",""),10,3),UOM!$A$2:$B$46,2,FALSE),"""")))"),"NUMBER")</f>
        <v>NUMBER</v>
      </c>
      <c r="S468" s="11" t="s">
        <v>1319</v>
      </c>
      <c r="T468" s="8"/>
      <c r="U468" s="8" t="str">
        <f t="shared" si="1"/>
        <v>Plumbing  Fitting  Valve Socket 1.1/4" Slon </v>
      </c>
      <c r="V468" s="8" t="str">
        <f t="shared" si="2"/>
        <v>Plumbing  &gt; Fitting  &gt; Valve Socket &gt; 1.1/4" &gt; Slon &gt; [ N/A ]</v>
      </c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ht="12.75" customHeight="1">
      <c r="A469" s="22" t="s">
        <v>1260</v>
      </c>
      <c r="B469" s="17" t="str">
        <f>IFERROR(VLOOKUP(A469,'G1'!$A$2:$B$45,2,FALSE),"")</f>
        <v>Plumbing </v>
      </c>
      <c r="C469" s="28" t="s">
        <v>1219</v>
      </c>
      <c r="D469" s="8" t="str">
        <f>IFERROR(VLOOKUP(C469,'G2'!$A$2:$B$45,2,FALSE),"")</f>
        <v>Fitting </v>
      </c>
      <c r="E469" s="23" t="s">
        <v>1315</v>
      </c>
      <c r="F469" s="8" t="str">
        <f>IFERROR(VLOOKUP(E469,'G3'!$A$2:$B$195,2,FALSE),"")</f>
        <v>Valve Socket</v>
      </c>
      <c r="G469" s="23" t="s">
        <v>1265</v>
      </c>
      <c r="H469" s="8" t="str">
        <f>IFERROR(VLOOKUP(G469,'G4'!$A$2:$B$195,2,FALSE),"")</f>
        <v>1.5"</v>
      </c>
      <c r="I469" s="22" t="s">
        <v>904</v>
      </c>
      <c r="J469" s="8" t="str">
        <f>IFERROR(VLOOKUP(I469,'G5'!$A$2:$B$45,2,FALSE),"")</f>
        <v>Slon</v>
      </c>
      <c r="K469" s="23" t="s">
        <v>27</v>
      </c>
      <c r="L469" s="11" t="str">
        <f>IFERROR(VLOOKUP(K469,'G6'!$A$2:$B$345,2,FALSE),"")</f>
        <v/>
      </c>
      <c r="M469" s="25" t="s">
        <v>1137</v>
      </c>
      <c r="N469" s="8" t="str">
        <f>IFERROR(VLOOKUP(M469,SUPPLIERS!$A$2:$B$45,2,FALSE),"")</f>
        <v>Slon</v>
      </c>
      <c r="O469" s="19" t="s">
        <v>42</v>
      </c>
      <c r="P469" s="13" t="str">
        <f>IFERROR(VLOOKUP(O469,UOM_GROUP!$A$2:$B$45,2,FALSE),"")</f>
        <v>Default</v>
      </c>
      <c r="Q469" s="11" t="str">
        <f t="array" ref="Q469">TEXTJOIN(",",TRUE,IF(UOM_MAPPING!A$2:A$16=O469,UOM_MAPPING!B$2:B$100,""))</f>
        <v>000</v>
      </c>
      <c r="R469" s="11" t="str">
        <f>IFERROR(__xludf.DUMMYFUNCTION("ArrayFormula(JOIN("", "", IFERROR(VLOOKUP(BASE(SPLIT(Q469,"",""),10,3),UOM!$A$2:$B$46,2,FALSE),"""")))"),"NUMBER")</f>
        <v>NUMBER</v>
      </c>
      <c r="S469" s="11" t="s">
        <v>1320</v>
      </c>
      <c r="T469" s="8"/>
      <c r="U469" s="8" t="str">
        <f t="shared" si="1"/>
        <v>Plumbing  Fitting  Valve Socket 1.5" Slon </v>
      </c>
      <c r="V469" s="8" t="str">
        <f t="shared" si="2"/>
        <v>Plumbing  &gt; Fitting  &gt; Valve Socket &gt; 1.5" &gt; Slon &gt; [ N/A ]</v>
      </c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ht="12.75" customHeight="1">
      <c r="A470" s="22" t="s">
        <v>1260</v>
      </c>
      <c r="B470" s="17" t="str">
        <f>IFERROR(VLOOKUP(A470,'G1'!$A$2:$B$45,2,FALSE),"")</f>
        <v>Plumbing </v>
      </c>
      <c r="C470" s="28" t="s">
        <v>1219</v>
      </c>
      <c r="D470" s="8" t="str">
        <f>IFERROR(VLOOKUP(C470,'G2'!$A$2:$B$45,2,FALSE),"")</f>
        <v>Fitting </v>
      </c>
      <c r="E470" s="23" t="s">
        <v>1315</v>
      </c>
      <c r="F470" s="8" t="str">
        <f>IFERROR(VLOOKUP(E470,'G3'!$A$2:$B$195,2,FALSE),"")</f>
        <v>Valve Socket</v>
      </c>
      <c r="G470" s="23" t="s">
        <v>793</v>
      </c>
      <c r="H470" s="8" t="str">
        <f>IFERROR(VLOOKUP(G470,'G4'!$A$2:$B$195,2,FALSE),"")</f>
        <v>2"</v>
      </c>
      <c r="I470" s="22" t="s">
        <v>904</v>
      </c>
      <c r="J470" s="8" t="str">
        <f>IFERROR(VLOOKUP(I470,'G5'!$A$2:$B$45,2,FALSE),"")</f>
        <v>Slon</v>
      </c>
      <c r="K470" s="23" t="s">
        <v>27</v>
      </c>
      <c r="L470" s="11" t="str">
        <f>IFERROR(VLOOKUP(K470,'G6'!$A$2:$B$345,2,FALSE),"")</f>
        <v/>
      </c>
      <c r="M470" s="25" t="s">
        <v>1137</v>
      </c>
      <c r="N470" s="8" t="str">
        <f>IFERROR(VLOOKUP(M470,SUPPLIERS!$A$2:$B$45,2,FALSE),"")</f>
        <v>Slon</v>
      </c>
      <c r="O470" s="19" t="s">
        <v>42</v>
      </c>
      <c r="P470" s="13" t="str">
        <f>IFERROR(VLOOKUP(O470,UOM_GROUP!$A$2:$B$45,2,FALSE),"")</f>
        <v>Default</v>
      </c>
      <c r="Q470" s="11" t="str">
        <f t="array" ref="Q470">TEXTJOIN(",",TRUE,IF(UOM_MAPPING!A$2:A$16=O470,UOM_MAPPING!B$2:B$100,""))</f>
        <v>000</v>
      </c>
      <c r="R470" s="11" t="str">
        <f>IFERROR(__xludf.DUMMYFUNCTION("ArrayFormula(JOIN("", "", IFERROR(VLOOKUP(BASE(SPLIT(Q470,"",""),10,3),UOM!$A$2:$B$46,2,FALSE),"""")))"),"NUMBER")</f>
        <v>NUMBER</v>
      </c>
      <c r="S470" s="11" t="s">
        <v>1321</v>
      </c>
      <c r="T470" s="8"/>
      <c r="U470" s="8" t="str">
        <f t="shared" si="1"/>
        <v>Plumbing  Fitting  Valve Socket 2" Slon </v>
      </c>
      <c r="V470" s="8" t="str">
        <f t="shared" si="2"/>
        <v>Plumbing  &gt; Fitting  &gt; Valve Socket &gt; 2" &gt; Slon &gt; [ N/A ]</v>
      </c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ht="12.75" customHeight="1">
      <c r="A471" s="22" t="s">
        <v>1260</v>
      </c>
      <c r="B471" s="17" t="str">
        <f>IFERROR(VLOOKUP(A471,'G1'!$A$2:$B$45,2,FALSE),"")</f>
        <v>Plumbing </v>
      </c>
      <c r="C471" s="28" t="s">
        <v>1219</v>
      </c>
      <c r="D471" s="8" t="str">
        <f>IFERROR(VLOOKUP(C471,'G2'!$A$2:$B$45,2,FALSE),"")</f>
        <v>Fitting </v>
      </c>
      <c r="E471" s="23" t="s">
        <v>1322</v>
      </c>
      <c r="F471" s="8" t="str">
        <f>IFERROR(VLOOKUP(E471,'G3'!$A$2:$B$195,2,FALSE),"")</f>
        <v>Faucet Socket</v>
      </c>
      <c r="G471" s="23" t="s">
        <v>679</v>
      </c>
      <c r="H471" s="8" t="str">
        <f>IFERROR(VLOOKUP(G471,'G4'!$A$2:$B$195,2,FALSE),"")</f>
        <v>1/2 "</v>
      </c>
      <c r="I471" s="22" t="s">
        <v>904</v>
      </c>
      <c r="J471" s="8" t="str">
        <f>IFERROR(VLOOKUP(I471,'G5'!$A$2:$B$45,2,FALSE),"")</f>
        <v>Slon</v>
      </c>
      <c r="K471" s="23" t="s">
        <v>27</v>
      </c>
      <c r="L471" s="11" t="str">
        <f>IFERROR(VLOOKUP(K471,'G6'!$A$2:$B$345,2,FALSE),"")</f>
        <v/>
      </c>
      <c r="M471" s="25" t="s">
        <v>1137</v>
      </c>
      <c r="N471" s="8" t="str">
        <f>IFERROR(VLOOKUP(M471,SUPPLIERS!$A$2:$B$45,2,FALSE),"")</f>
        <v>Slon</v>
      </c>
      <c r="O471" s="19" t="s">
        <v>42</v>
      </c>
      <c r="P471" s="13" t="str">
        <f>IFERROR(VLOOKUP(O471,UOM_GROUP!$A$2:$B$45,2,FALSE),"")</f>
        <v>Default</v>
      </c>
      <c r="Q471" s="11" t="str">
        <f t="array" ref="Q471">TEXTJOIN(",",TRUE,IF(UOM_MAPPING!A$2:A$16=O471,UOM_MAPPING!B$2:B$100,""))</f>
        <v>000</v>
      </c>
      <c r="R471" s="11" t="str">
        <f>IFERROR(__xludf.DUMMYFUNCTION("ArrayFormula(JOIN("", "", IFERROR(VLOOKUP(BASE(SPLIT(Q471,"",""),10,3),UOM!$A$2:$B$46,2,FALSE),"""")))"),"NUMBER")</f>
        <v>NUMBER</v>
      </c>
      <c r="S471" s="11" t="s">
        <v>1323</v>
      </c>
      <c r="T471" s="8"/>
      <c r="U471" s="8" t="str">
        <f t="shared" si="1"/>
        <v>Plumbing  Fitting  Faucet Socket 1/2 " Slon </v>
      </c>
      <c r="V471" s="8" t="str">
        <f t="shared" si="2"/>
        <v>Plumbing  &gt; Fitting  &gt; Faucet Socket &gt; 1/2 " &gt; Slon &gt; [ N/A ]</v>
      </c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ht="12.75" customHeight="1">
      <c r="A472" s="22" t="s">
        <v>1260</v>
      </c>
      <c r="B472" s="17" t="str">
        <f>IFERROR(VLOOKUP(A472,'G1'!$A$2:$B$45,2,FALSE),"")</f>
        <v>Plumbing </v>
      </c>
      <c r="C472" s="28" t="s">
        <v>1219</v>
      </c>
      <c r="D472" s="8" t="str">
        <f>IFERROR(VLOOKUP(C472,'G2'!$A$2:$B$45,2,FALSE),"")</f>
        <v>Fitting </v>
      </c>
      <c r="E472" s="23" t="s">
        <v>1322</v>
      </c>
      <c r="F472" s="8" t="str">
        <f>IFERROR(VLOOKUP(E472,'G3'!$A$2:$B$195,2,FALSE),"")</f>
        <v>Faucet Socket</v>
      </c>
      <c r="G472" s="23" t="s">
        <v>682</v>
      </c>
      <c r="H472" s="8" t="str">
        <f>IFERROR(VLOOKUP(G472,'G4'!$A$2:$B$195,2,FALSE),"")</f>
        <v>3/4 " </v>
      </c>
      <c r="I472" s="22" t="s">
        <v>904</v>
      </c>
      <c r="J472" s="8" t="str">
        <f>IFERROR(VLOOKUP(I472,'G5'!$A$2:$B$45,2,FALSE),"")</f>
        <v>Slon</v>
      </c>
      <c r="K472" s="23" t="s">
        <v>27</v>
      </c>
      <c r="L472" s="11" t="str">
        <f>IFERROR(VLOOKUP(K472,'G6'!$A$2:$B$345,2,FALSE),"")</f>
        <v/>
      </c>
      <c r="M472" s="25" t="s">
        <v>1137</v>
      </c>
      <c r="N472" s="8" t="str">
        <f>IFERROR(VLOOKUP(M472,SUPPLIERS!$A$2:$B$45,2,FALSE),"")</f>
        <v>Slon</v>
      </c>
      <c r="O472" s="19" t="s">
        <v>42</v>
      </c>
      <c r="P472" s="13" t="str">
        <f>IFERROR(VLOOKUP(O472,UOM_GROUP!$A$2:$B$45,2,FALSE),"")</f>
        <v>Default</v>
      </c>
      <c r="Q472" s="11" t="str">
        <f t="array" ref="Q472">TEXTJOIN(",",TRUE,IF(UOM_MAPPING!A$2:A$16=O472,UOM_MAPPING!B$2:B$100,""))</f>
        <v>000</v>
      </c>
      <c r="R472" s="11" t="str">
        <f>IFERROR(__xludf.DUMMYFUNCTION("ArrayFormula(JOIN("", "", IFERROR(VLOOKUP(BASE(SPLIT(Q472,"",""),10,3),UOM!$A$2:$B$46,2,FALSE),"""")))"),"NUMBER")</f>
        <v>NUMBER</v>
      </c>
      <c r="S472" s="11" t="s">
        <v>1324</v>
      </c>
      <c r="T472" s="8"/>
      <c r="U472" s="8" t="str">
        <f t="shared" si="1"/>
        <v>Plumbing  Fitting  Faucet Socket 3/4 "  Slon </v>
      </c>
      <c r="V472" s="8" t="str">
        <f t="shared" si="2"/>
        <v>Plumbing  &gt; Fitting  &gt; Faucet Socket &gt; 3/4 "  &gt; Slon &gt; [ N/A ]</v>
      </c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ht="12.75" customHeight="1">
      <c r="A473" s="22" t="s">
        <v>1260</v>
      </c>
      <c r="B473" s="17" t="str">
        <f>IFERROR(VLOOKUP(A473,'G1'!$A$2:$B$45,2,FALSE),"")</f>
        <v>Plumbing </v>
      </c>
      <c r="C473" s="28" t="s">
        <v>1219</v>
      </c>
      <c r="D473" s="8" t="str">
        <f>IFERROR(VLOOKUP(C473,'G2'!$A$2:$B$45,2,FALSE),"")</f>
        <v>Fitting </v>
      </c>
      <c r="E473" s="23" t="s">
        <v>1322</v>
      </c>
      <c r="F473" s="8" t="str">
        <f>IFERROR(VLOOKUP(E473,'G3'!$A$2:$B$195,2,FALSE),"")</f>
        <v>Faucet Socket</v>
      </c>
      <c r="G473" s="23" t="s">
        <v>685</v>
      </c>
      <c r="H473" s="8" t="str">
        <f>IFERROR(VLOOKUP(G473,'G4'!$A$2:$B$195,2,FALSE),"")</f>
        <v>1" </v>
      </c>
      <c r="I473" s="22" t="s">
        <v>904</v>
      </c>
      <c r="J473" s="8" t="str">
        <f>IFERROR(VLOOKUP(I473,'G5'!$A$2:$B$45,2,FALSE),"")</f>
        <v>Slon</v>
      </c>
      <c r="K473" s="23" t="s">
        <v>27</v>
      </c>
      <c r="L473" s="11" t="str">
        <f>IFERROR(VLOOKUP(K473,'G6'!$A$2:$B$345,2,FALSE),"")</f>
        <v/>
      </c>
      <c r="M473" s="25" t="s">
        <v>1137</v>
      </c>
      <c r="N473" s="8" t="str">
        <f>IFERROR(VLOOKUP(M473,SUPPLIERS!$A$2:$B$45,2,FALSE),"")</f>
        <v>Slon</v>
      </c>
      <c r="O473" s="19" t="s">
        <v>42</v>
      </c>
      <c r="P473" s="13" t="str">
        <f>IFERROR(VLOOKUP(O473,UOM_GROUP!$A$2:$B$45,2,FALSE),"")</f>
        <v>Default</v>
      </c>
      <c r="Q473" s="11" t="str">
        <f t="array" ref="Q473">TEXTJOIN(",",TRUE,IF(UOM_MAPPING!A$2:A$16=O473,UOM_MAPPING!B$2:B$100,""))</f>
        <v>000</v>
      </c>
      <c r="R473" s="11" t="str">
        <f>IFERROR(__xludf.DUMMYFUNCTION("ArrayFormula(JOIN("", "", IFERROR(VLOOKUP(BASE(SPLIT(Q473,"",""),10,3),UOM!$A$2:$B$46,2,FALSE),"""")))"),"NUMBER")</f>
        <v>NUMBER</v>
      </c>
      <c r="S473" s="11" t="s">
        <v>1325</v>
      </c>
      <c r="T473" s="8"/>
      <c r="U473" s="8" t="str">
        <f t="shared" si="1"/>
        <v>Plumbing  Fitting  Faucet Socket 1"  Slon </v>
      </c>
      <c r="V473" s="8" t="str">
        <f t="shared" si="2"/>
        <v>Plumbing  &gt; Fitting  &gt; Faucet Socket &gt; 1"  &gt; Slon &gt; [ N/A ]</v>
      </c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ht="12.75" customHeight="1">
      <c r="A474" s="22" t="s">
        <v>1260</v>
      </c>
      <c r="B474" s="17" t="str">
        <f>IFERROR(VLOOKUP(A474,'G1'!$A$2:$B$45,2,FALSE),"")</f>
        <v>Plumbing </v>
      </c>
      <c r="C474" s="28" t="s">
        <v>1219</v>
      </c>
      <c r="D474" s="8" t="str">
        <f>IFERROR(VLOOKUP(C474,'G2'!$A$2:$B$45,2,FALSE),"")</f>
        <v>Fitting </v>
      </c>
      <c r="E474" s="23" t="s">
        <v>1322</v>
      </c>
      <c r="F474" s="8" t="str">
        <f>IFERROR(VLOOKUP(E474,'G3'!$A$2:$B$195,2,FALSE),"")</f>
        <v>Faucet Socket</v>
      </c>
      <c r="G474" s="23" t="s">
        <v>1278</v>
      </c>
      <c r="H474" s="8" t="str">
        <f>IFERROR(VLOOKUP(G474,'G4'!$A$2:$B$195,2,FALSE),"")</f>
        <v>1.1/4"</v>
      </c>
      <c r="I474" s="22" t="s">
        <v>904</v>
      </c>
      <c r="J474" s="8" t="str">
        <f>IFERROR(VLOOKUP(I474,'G5'!$A$2:$B$45,2,FALSE),"")</f>
        <v>Slon</v>
      </c>
      <c r="K474" s="23" t="s">
        <v>27</v>
      </c>
      <c r="L474" s="11" t="str">
        <f>IFERROR(VLOOKUP(K474,'G6'!$A$2:$B$345,2,FALSE),"")</f>
        <v/>
      </c>
      <c r="M474" s="25" t="s">
        <v>1137</v>
      </c>
      <c r="N474" s="8" t="str">
        <f>IFERROR(VLOOKUP(M474,SUPPLIERS!$A$2:$B$45,2,FALSE),"")</f>
        <v>Slon</v>
      </c>
      <c r="O474" s="19" t="s">
        <v>42</v>
      </c>
      <c r="P474" s="13" t="str">
        <f>IFERROR(VLOOKUP(O474,UOM_GROUP!$A$2:$B$45,2,FALSE),"")</f>
        <v>Default</v>
      </c>
      <c r="Q474" s="11" t="str">
        <f t="array" ref="Q474">TEXTJOIN(",",TRUE,IF(UOM_MAPPING!A$2:A$16=O474,UOM_MAPPING!B$2:B$100,""))</f>
        <v>000</v>
      </c>
      <c r="R474" s="11" t="str">
        <f>IFERROR(__xludf.DUMMYFUNCTION("ArrayFormula(JOIN("", "", IFERROR(VLOOKUP(BASE(SPLIT(Q474,"",""),10,3),UOM!$A$2:$B$46,2,FALSE),"""")))"),"NUMBER")</f>
        <v>NUMBER</v>
      </c>
      <c r="S474" s="11" t="s">
        <v>1326</v>
      </c>
      <c r="T474" s="8"/>
      <c r="U474" s="8" t="str">
        <f t="shared" si="1"/>
        <v>Plumbing  Fitting  Faucet Socket 1.1/4" Slon </v>
      </c>
      <c r="V474" s="8" t="str">
        <f t="shared" si="2"/>
        <v>Plumbing  &gt; Fitting  &gt; Faucet Socket &gt; 1.1/4" &gt; Slon &gt; [ N/A ]</v>
      </c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ht="12.75" customHeight="1">
      <c r="A475" s="22" t="s">
        <v>1260</v>
      </c>
      <c r="B475" s="17" t="str">
        <f>IFERROR(VLOOKUP(A475,'G1'!$A$2:$B$45,2,FALSE),"")</f>
        <v>Plumbing </v>
      </c>
      <c r="C475" s="28" t="s">
        <v>1219</v>
      </c>
      <c r="D475" s="8" t="str">
        <f>IFERROR(VLOOKUP(C475,'G2'!$A$2:$B$45,2,FALSE),"")</f>
        <v>Fitting </v>
      </c>
      <c r="E475" s="23" t="s">
        <v>1322</v>
      </c>
      <c r="F475" s="8" t="str">
        <f>IFERROR(VLOOKUP(E475,'G3'!$A$2:$B$195,2,FALSE),"")</f>
        <v>Faucet Socket</v>
      </c>
      <c r="G475" s="23" t="s">
        <v>1265</v>
      </c>
      <c r="H475" s="8" t="str">
        <f>IFERROR(VLOOKUP(G475,'G4'!$A$2:$B$195,2,FALSE),"")</f>
        <v>1.5"</v>
      </c>
      <c r="I475" s="22" t="s">
        <v>904</v>
      </c>
      <c r="J475" s="8" t="str">
        <f>IFERROR(VLOOKUP(I475,'G5'!$A$2:$B$45,2,FALSE),"")</f>
        <v>Slon</v>
      </c>
      <c r="K475" s="23" t="s">
        <v>27</v>
      </c>
      <c r="L475" s="11" t="str">
        <f>IFERROR(VLOOKUP(K475,'G6'!$A$2:$B$345,2,FALSE),"")</f>
        <v/>
      </c>
      <c r="M475" s="25" t="s">
        <v>1137</v>
      </c>
      <c r="N475" s="8" t="str">
        <f>IFERROR(VLOOKUP(M475,SUPPLIERS!$A$2:$B$45,2,FALSE),"")</f>
        <v>Slon</v>
      </c>
      <c r="O475" s="19" t="s">
        <v>42</v>
      </c>
      <c r="P475" s="13" t="str">
        <f>IFERROR(VLOOKUP(O475,UOM_GROUP!$A$2:$B$45,2,FALSE),"")</f>
        <v>Default</v>
      </c>
      <c r="Q475" s="11" t="str">
        <f t="array" ref="Q475">TEXTJOIN(",",TRUE,IF(UOM_MAPPING!A$2:A$16=O475,UOM_MAPPING!B$2:B$100,""))</f>
        <v>000</v>
      </c>
      <c r="R475" s="11" t="str">
        <f>IFERROR(__xludf.DUMMYFUNCTION("ArrayFormula(JOIN("", "", IFERROR(VLOOKUP(BASE(SPLIT(Q475,"",""),10,3),UOM!$A$2:$B$46,2,FALSE),"""")))"),"NUMBER")</f>
        <v>NUMBER</v>
      </c>
      <c r="S475" s="11" t="s">
        <v>1327</v>
      </c>
      <c r="T475" s="8"/>
      <c r="U475" s="8" t="str">
        <f t="shared" si="1"/>
        <v>Plumbing  Fitting  Faucet Socket 1.5" Slon </v>
      </c>
      <c r="V475" s="8" t="str">
        <f t="shared" si="2"/>
        <v>Plumbing  &gt; Fitting  &gt; Faucet Socket &gt; 1.5" &gt; Slon &gt; [ N/A ]</v>
      </c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ht="12.75" customHeight="1">
      <c r="A476" s="22" t="s">
        <v>1260</v>
      </c>
      <c r="B476" s="17" t="str">
        <f>IFERROR(VLOOKUP(A476,'G1'!$A$2:$B$45,2,FALSE),"")</f>
        <v>Plumbing </v>
      </c>
      <c r="C476" s="28" t="s">
        <v>1219</v>
      </c>
      <c r="D476" s="8" t="str">
        <f>IFERROR(VLOOKUP(C476,'G2'!$A$2:$B$45,2,FALSE),"")</f>
        <v>Fitting </v>
      </c>
      <c r="E476" s="23" t="s">
        <v>1322</v>
      </c>
      <c r="F476" s="8" t="str">
        <f>IFERROR(VLOOKUP(E476,'G3'!$A$2:$B$195,2,FALSE),"")</f>
        <v>Faucet Socket</v>
      </c>
      <c r="G476" s="23" t="s">
        <v>793</v>
      </c>
      <c r="H476" s="8" t="str">
        <f>IFERROR(VLOOKUP(G476,'G4'!$A$2:$B$195,2,FALSE),"")</f>
        <v>2"</v>
      </c>
      <c r="I476" s="22" t="s">
        <v>904</v>
      </c>
      <c r="J476" s="8" t="str">
        <f>IFERROR(VLOOKUP(I476,'G5'!$A$2:$B$45,2,FALSE),"")</f>
        <v>Slon</v>
      </c>
      <c r="K476" s="23" t="s">
        <v>27</v>
      </c>
      <c r="L476" s="11" t="str">
        <f>IFERROR(VLOOKUP(K476,'G6'!$A$2:$B$345,2,FALSE),"")</f>
        <v/>
      </c>
      <c r="M476" s="25" t="s">
        <v>1137</v>
      </c>
      <c r="N476" s="8" t="str">
        <f>IFERROR(VLOOKUP(M476,SUPPLIERS!$A$2:$B$45,2,FALSE),"")</f>
        <v>Slon</v>
      </c>
      <c r="O476" s="19" t="s">
        <v>42</v>
      </c>
      <c r="P476" s="13" t="str">
        <f>IFERROR(VLOOKUP(O476,UOM_GROUP!$A$2:$B$45,2,FALSE),"")</f>
        <v>Default</v>
      </c>
      <c r="Q476" s="11" t="str">
        <f t="array" ref="Q476">TEXTJOIN(",",TRUE,IF(UOM_MAPPING!A$2:A$16=O476,UOM_MAPPING!B$2:B$100,""))</f>
        <v>000</v>
      </c>
      <c r="R476" s="11" t="str">
        <f>IFERROR(__xludf.DUMMYFUNCTION("ArrayFormula(JOIN("", "", IFERROR(VLOOKUP(BASE(SPLIT(Q476,"",""),10,3),UOM!$A$2:$B$46,2,FALSE),"""")))"),"NUMBER")</f>
        <v>NUMBER</v>
      </c>
      <c r="S476" s="11" t="s">
        <v>1328</v>
      </c>
      <c r="T476" s="8"/>
      <c r="U476" s="8" t="str">
        <f t="shared" si="1"/>
        <v>Plumbing  Fitting  Faucet Socket 2" Slon </v>
      </c>
      <c r="V476" s="8" t="str">
        <f t="shared" si="2"/>
        <v>Plumbing  &gt; Fitting  &gt; Faucet Socket &gt; 2" &gt; Slon &gt; [ N/A ]</v>
      </c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ht="12.75" customHeight="1">
      <c r="A477" s="22" t="s">
        <v>1260</v>
      </c>
      <c r="B477" s="17" t="str">
        <f>IFERROR(VLOOKUP(A477,'G1'!$A$2:$B$45,2,FALSE),"")</f>
        <v>Plumbing </v>
      </c>
      <c r="C477" s="28" t="s">
        <v>1219</v>
      </c>
      <c r="D477" s="8" t="str">
        <f>IFERROR(VLOOKUP(C477,'G2'!$A$2:$B$45,2,FALSE),"")</f>
        <v>Fitting </v>
      </c>
      <c r="E477" s="23" t="s">
        <v>1329</v>
      </c>
      <c r="F477" s="8" t="str">
        <f>IFERROR(VLOOKUP(E477,'G3'!$A$2:$B$195,2,FALSE),"")</f>
        <v>Elbow</v>
      </c>
      <c r="G477" s="23" t="s">
        <v>679</v>
      </c>
      <c r="H477" s="8" t="str">
        <f>IFERROR(VLOOKUP(G477,'G4'!$A$2:$B$195,2,FALSE),"")</f>
        <v>1/2 "</v>
      </c>
      <c r="I477" s="22" t="s">
        <v>904</v>
      </c>
      <c r="J477" s="8" t="str">
        <f>IFERROR(VLOOKUP(I477,'G5'!$A$2:$B$45,2,FALSE),"")</f>
        <v>Slon</v>
      </c>
      <c r="K477" s="23" t="s">
        <v>27</v>
      </c>
      <c r="L477" s="11" t="str">
        <f>IFERROR(VLOOKUP(K477,'G6'!$A$2:$B$345,2,FALSE),"")</f>
        <v/>
      </c>
      <c r="M477" s="25" t="s">
        <v>1137</v>
      </c>
      <c r="N477" s="8" t="str">
        <f>IFERROR(VLOOKUP(M477,SUPPLIERS!$A$2:$B$45,2,FALSE),"")</f>
        <v>Slon</v>
      </c>
      <c r="O477" s="19" t="s">
        <v>42</v>
      </c>
      <c r="P477" s="13" t="str">
        <f>IFERROR(VLOOKUP(O477,UOM_GROUP!$A$2:$B$45,2,FALSE),"")</f>
        <v>Default</v>
      </c>
      <c r="Q477" s="11" t="str">
        <f t="array" ref="Q477">TEXTJOIN(",",TRUE,IF(UOM_MAPPING!A$2:A$16=O477,UOM_MAPPING!B$2:B$100,""))</f>
        <v>000</v>
      </c>
      <c r="R477" s="11" t="str">
        <f>IFERROR(__xludf.DUMMYFUNCTION("ArrayFormula(JOIN("", "", IFERROR(VLOOKUP(BASE(SPLIT(Q477,"",""),10,3),UOM!$A$2:$B$46,2,FALSE),"""")))"),"NUMBER")</f>
        <v>NUMBER</v>
      </c>
      <c r="S477" s="11" t="s">
        <v>1330</v>
      </c>
      <c r="T477" s="8"/>
      <c r="U477" s="8" t="str">
        <f t="shared" si="1"/>
        <v>Plumbing  Fitting  Elbow 1/2 " Slon </v>
      </c>
      <c r="V477" s="8" t="str">
        <f t="shared" si="2"/>
        <v>Plumbing  &gt; Fitting  &gt; Elbow &gt; 1/2 " &gt; Slon &gt; [ N/A ]</v>
      </c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ht="12.75" customHeight="1">
      <c r="A478" s="22" t="s">
        <v>1260</v>
      </c>
      <c r="B478" s="17" t="str">
        <f>IFERROR(VLOOKUP(A478,'G1'!$A$2:$B$45,2,FALSE),"")</f>
        <v>Plumbing </v>
      </c>
      <c r="C478" s="28" t="s">
        <v>1219</v>
      </c>
      <c r="D478" s="8" t="str">
        <f>IFERROR(VLOOKUP(C478,'G2'!$A$2:$B$45,2,FALSE),"")</f>
        <v>Fitting </v>
      </c>
      <c r="E478" s="23" t="s">
        <v>1329</v>
      </c>
      <c r="F478" s="8" t="str">
        <f>IFERROR(VLOOKUP(E478,'G3'!$A$2:$B$195,2,FALSE),"")</f>
        <v>Elbow</v>
      </c>
      <c r="G478" s="23" t="s">
        <v>682</v>
      </c>
      <c r="H478" s="8" t="str">
        <f>IFERROR(VLOOKUP(G478,'G4'!$A$2:$B$195,2,FALSE),"")</f>
        <v>3/4 " </v>
      </c>
      <c r="I478" s="22" t="s">
        <v>904</v>
      </c>
      <c r="J478" s="8" t="str">
        <f>IFERROR(VLOOKUP(I478,'G5'!$A$2:$B$45,2,FALSE),"")</f>
        <v>Slon</v>
      </c>
      <c r="K478" s="23" t="s">
        <v>27</v>
      </c>
      <c r="L478" s="11" t="str">
        <f>IFERROR(VLOOKUP(K478,'G6'!$A$2:$B$345,2,FALSE),"")</f>
        <v/>
      </c>
      <c r="M478" s="25" t="s">
        <v>1137</v>
      </c>
      <c r="N478" s="8" t="str">
        <f>IFERROR(VLOOKUP(M478,SUPPLIERS!$A$2:$B$45,2,FALSE),"")</f>
        <v>Slon</v>
      </c>
      <c r="O478" s="19" t="s">
        <v>42</v>
      </c>
      <c r="P478" s="13" t="str">
        <f>IFERROR(VLOOKUP(O478,UOM_GROUP!$A$2:$B$45,2,FALSE),"")</f>
        <v>Default</v>
      </c>
      <c r="Q478" s="11" t="str">
        <f t="array" ref="Q478">TEXTJOIN(",",TRUE,IF(UOM_MAPPING!A$2:A$16=O478,UOM_MAPPING!B$2:B$100,""))</f>
        <v>000</v>
      </c>
      <c r="R478" s="11" t="str">
        <f>IFERROR(__xludf.DUMMYFUNCTION("ArrayFormula(JOIN("", "", IFERROR(VLOOKUP(BASE(SPLIT(Q478,"",""),10,3),UOM!$A$2:$B$46,2,FALSE),"""")))"),"NUMBER")</f>
        <v>NUMBER</v>
      </c>
      <c r="S478" s="11" t="s">
        <v>1331</v>
      </c>
      <c r="T478" s="8"/>
      <c r="U478" s="8" t="str">
        <f t="shared" si="1"/>
        <v>Plumbing  Fitting  Elbow 3/4 "  Slon </v>
      </c>
      <c r="V478" s="8" t="str">
        <f t="shared" si="2"/>
        <v>Plumbing  &gt; Fitting  &gt; Elbow &gt; 3/4 "  &gt; Slon &gt; [ N/A ]</v>
      </c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ht="12.75" customHeight="1">
      <c r="A479" s="22" t="s">
        <v>1260</v>
      </c>
      <c r="B479" s="17" t="str">
        <f>IFERROR(VLOOKUP(A479,'G1'!$A$2:$B$45,2,FALSE),"")</f>
        <v>Plumbing </v>
      </c>
      <c r="C479" s="28" t="s">
        <v>1219</v>
      </c>
      <c r="D479" s="8" t="str">
        <f>IFERROR(VLOOKUP(C479,'G2'!$A$2:$B$45,2,FALSE),"")</f>
        <v>Fitting </v>
      </c>
      <c r="E479" s="23" t="s">
        <v>1329</v>
      </c>
      <c r="F479" s="8" t="str">
        <f>IFERROR(VLOOKUP(E479,'G3'!$A$2:$B$195,2,FALSE),"")</f>
        <v>Elbow</v>
      </c>
      <c r="G479" s="23" t="s">
        <v>685</v>
      </c>
      <c r="H479" s="8" t="str">
        <f>IFERROR(VLOOKUP(G479,'G4'!$A$2:$B$195,2,FALSE),"")</f>
        <v>1" </v>
      </c>
      <c r="I479" s="22" t="s">
        <v>904</v>
      </c>
      <c r="J479" s="8" t="str">
        <f>IFERROR(VLOOKUP(I479,'G5'!$A$2:$B$45,2,FALSE),"")</f>
        <v>Slon</v>
      </c>
      <c r="K479" s="23" t="s">
        <v>27</v>
      </c>
      <c r="L479" s="11" t="str">
        <f>IFERROR(VLOOKUP(K479,'G6'!$A$2:$B$345,2,FALSE),"")</f>
        <v/>
      </c>
      <c r="M479" s="25" t="s">
        <v>1137</v>
      </c>
      <c r="N479" s="8" t="str">
        <f>IFERROR(VLOOKUP(M479,SUPPLIERS!$A$2:$B$45,2,FALSE),"")</f>
        <v>Slon</v>
      </c>
      <c r="O479" s="19" t="s">
        <v>42</v>
      </c>
      <c r="P479" s="13" t="str">
        <f>IFERROR(VLOOKUP(O479,UOM_GROUP!$A$2:$B$45,2,FALSE),"")</f>
        <v>Default</v>
      </c>
      <c r="Q479" s="11" t="str">
        <f t="array" ref="Q479">TEXTJOIN(",",TRUE,IF(UOM_MAPPING!A$2:A$16=O479,UOM_MAPPING!B$2:B$100,""))</f>
        <v>000</v>
      </c>
      <c r="R479" s="11" t="str">
        <f>IFERROR(__xludf.DUMMYFUNCTION("ArrayFormula(JOIN("", "", IFERROR(VLOOKUP(BASE(SPLIT(Q479,"",""),10,3),UOM!$A$2:$B$46,2,FALSE),"""")))"),"NUMBER")</f>
        <v>NUMBER</v>
      </c>
      <c r="S479" s="11" t="s">
        <v>1332</v>
      </c>
      <c r="T479" s="8"/>
      <c r="U479" s="8" t="str">
        <f t="shared" si="1"/>
        <v>Plumbing  Fitting  Elbow 1"  Slon </v>
      </c>
      <c r="V479" s="8" t="str">
        <f t="shared" si="2"/>
        <v>Plumbing  &gt; Fitting  &gt; Elbow &gt; 1"  &gt; Slon &gt; [ N/A ]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ht="12.75" customHeight="1">
      <c r="A480" s="22" t="s">
        <v>1260</v>
      </c>
      <c r="B480" s="17" t="str">
        <f>IFERROR(VLOOKUP(A480,'G1'!$A$2:$B$45,2,FALSE),"")</f>
        <v>Plumbing </v>
      </c>
      <c r="C480" s="28" t="s">
        <v>1219</v>
      </c>
      <c r="D480" s="8" t="str">
        <f>IFERROR(VLOOKUP(C480,'G2'!$A$2:$B$45,2,FALSE),"")</f>
        <v>Fitting </v>
      </c>
      <c r="E480" s="23" t="s">
        <v>1329</v>
      </c>
      <c r="F480" s="8" t="str">
        <f>IFERROR(VLOOKUP(E480,'G3'!$A$2:$B$195,2,FALSE),"")</f>
        <v>Elbow</v>
      </c>
      <c r="G480" s="23" t="s">
        <v>1278</v>
      </c>
      <c r="H480" s="8" t="str">
        <f>IFERROR(VLOOKUP(G480,'G4'!$A$2:$B$195,2,FALSE),"")</f>
        <v>1.1/4"</v>
      </c>
      <c r="I480" s="22" t="s">
        <v>904</v>
      </c>
      <c r="J480" s="8" t="str">
        <f>IFERROR(VLOOKUP(I480,'G5'!$A$2:$B$45,2,FALSE),"")</f>
        <v>Slon</v>
      </c>
      <c r="K480" s="23" t="s">
        <v>27</v>
      </c>
      <c r="L480" s="11" t="str">
        <f>IFERROR(VLOOKUP(K480,'G6'!$A$2:$B$345,2,FALSE),"")</f>
        <v/>
      </c>
      <c r="M480" s="25" t="s">
        <v>1137</v>
      </c>
      <c r="N480" s="8" t="str">
        <f>IFERROR(VLOOKUP(M480,SUPPLIERS!$A$2:$B$45,2,FALSE),"")</f>
        <v>Slon</v>
      </c>
      <c r="O480" s="19" t="s">
        <v>42</v>
      </c>
      <c r="P480" s="13" t="str">
        <f>IFERROR(VLOOKUP(O480,UOM_GROUP!$A$2:$B$45,2,FALSE),"")</f>
        <v>Default</v>
      </c>
      <c r="Q480" s="11" t="str">
        <f t="array" ref="Q480">TEXTJOIN(",",TRUE,IF(UOM_MAPPING!A$2:A$16=O480,UOM_MAPPING!B$2:B$100,""))</f>
        <v>000</v>
      </c>
      <c r="R480" s="11" t="str">
        <f>IFERROR(__xludf.DUMMYFUNCTION("ArrayFormula(JOIN("", "", IFERROR(VLOOKUP(BASE(SPLIT(Q480,"",""),10,3),UOM!$A$2:$B$46,2,FALSE),"""")))"),"NUMBER")</f>
        <v>NUMBER</v>
      </c>
      <c r="S480" s="11" t="s">
        <v>1333</v>
      </c>
      <c r="T480" s="8"/>
      <c r="U480" s="8" t="str">
        <f t="shared" si="1"/>
        <v>Plumbing  Fitting  Elbow 1.1/4" Slon </v>
      </c>
      <c r="V480" s="8" t="str">
        <f t="shared" si="2"/>
        <v>Plumbing  &gt; Fitting  &gt; Elbow &gt; 1.1/4" &gt; Slon &gt; [ N/A ]</v>
      </c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ht="12.75" customHeight="1">
      <c r="A481" s="22" t="s">
        <v>1260</v>
      </c>
      <c r="B481" s="17" t="str">
        <f>IFERROR(VLOOKUP(A481,'G1'!$A$2:$B$45,2,FALSE),"")</f>
        <v>Plumbing </v>
      </c>
      <c r="C481" s="28" t="s">
        <v>1219</v>
      </c>
      <c r="D481" s="8" t="str">
        <f>IFERROR(VLOOKUP(C481,'G2'!$A$2:$B$45,2,FALSE),"")</f>
        <v>Fitting </v>
      </c>
      <c r="E481" s="23" t="s">
        <v>1329</v>
      </c>
      <c r="F481" s="8" t="str">
        <f>IFERROR(VLOOKUP(E481,'G3'!$A$2:$B$195,2,FALSE),"")</f>
        <v>Elbow</v>
      </c>
      <c r="G481" s="23" t="s">
        <v>1265</v>
      </c>
      <c r="H481" s="8" t="str">
        <f>IFERROR(VLOOKUP(G481,'G4'!$A$2:$B$195,2,FALSE),"")</f>
        <v>1.5"</v>
      </c>
      <c r="I481" s="22" t="s">
        <v>904</v>
      </c>
      <c r="J481" s="8" t="str">
        <f>IFERROR(VLOOKUP(I481,'G5'!$A$2:$B$45,2,FALSE),"")</f>
        <v>Slon</v>
      </c>
      <c r="K481" s="23" t="s">
        <v>27</v>
      </c>
      <c r="L481" s="11" t="str">
        <f>IFERROR(VLOOKUP(K481,'G6'!$A$2:$B$345,2,FALSE),"")</f>
        <v/>
      </c>
      <c r="M481" s="25" t="s">
        <v>1137</v>
      </c>
      <c r="N481" s="8" t="str">
        <f>IFERROR(VLOOKUP(M481,SUPPLIERS!$A$2:$B$45,2,FALSE),"")</f>
        <v>Slon</v>
      </c>
      <c r="O481" s="19" t="s">
        <v>42</v>
      </c>
      <c r="P481" s="13" t="str">
        <f>IFERROR(VLOOKUP(O481,UOM_GROUP!$A$2:$B$45,2,FALSE),"")</f>
        <v>Default</v>
      </c>
      <c r="Q481" s="11" t="str">
        <f t="array" ref="Q481">TEXTJOIN(",",TRUE,IF(UOM_MAPPING!A$2:A$16=O481,UOM_MAPPING!B$2:B$100,""))</f>
        <v>000</v>
      </c>
      <c r="R481" s="11" t="str">
        <f>IFERROR(__xludf.DUMMYFUNCTION("ArrayFormula(JOIN("", "", IFERROR(VLOOKUP(BASE(SPLIT(Q481,"",""),10,3),UOM!$A$2:$B$46,2,FALSE),"""")))"),"NUMBER")</f>
        <v>NUMBER</v>
      </c>
      <c r="S481" s="11" t="s">
        <v>1334</v>
      </c>
      <c r="T481" s="8"/>
      <c r="U481" s="8" t="str">
        <f t="shared" si="1"/>
        <v>Plumbing  Fitting  Elbow 1.5" Slon </v>
      </c>
      <c r="V481" s="8" t="str">
        <f t="shared" si="2"/>
        <v>Plumbing  &gt; Fitting  &gt; Elbow &gt; 1.5" &gt; Slon &gt; [ N/A ]</v>
      </c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ht="12.75" customHeight="1">
      <c r="A482" s="22" t="s">
        <v>1260</v>
      </c>
      <c r="B482" s="17" t="str">
        <f>IFERROR(VLOOKUP(A482,'G1'!$A$2:$B$45,2,FALSE),"")</f>
        <v>Plumbing </v>
      </c>
      <c r="C482" s="28" t="s">
        <v>1219</v>
      </c>
      <c r="D482" s="8" t="str">
        <f>IFERROR(VLOOKUP(C482,'G2'!$A$2:$B$45,2,FALSE),"")</f>
        <v>Fitting </v>
      </c>
      <c r="E482" s="23" t="s">
        <v>1329</v>
      </c>
      <c r="F482" s="8" t="str">
        <f>IFERROR(VLOOKUP(E482,'G3'!$A$2:$B$195,2,FALSE),"")</f>
        <v>Elbow</v>
      </c>
      <c r="G482" s="23" t="s">
        <v>793</v>
      </c>
      <c r="H482" s="8" t="str">
        <f>IFERROR(VLOOKUP(G482,'G4'!$A$2:$B$195,2,FALSE),"")</f>
        <v>2"</v>
      </c>
      <c r="I482" s="22" t="s">
        <v>904</v>
      </c>
      <c r="J482" s="8" t="str">
        <f>IFERROR(VLOOKUP(I482,'G5'!$A$2:$B$45,2,FALSE),"")</f>
        <v>Slon</v>
      </c>
      <c r="K482" s="23" t="s">
        <v>27</v>
      </c>
      <c r="L482" s="11" t="str">
        <f>IFERROR(VLOOKUP(K482,'G6'!$A$2:$B$345,2,FALSE),"")</f>
        <v/>
      </c>
      <c r="M482" s="25" t="s">
        <v>1137</v>
      </c>
      <c r="N482" s="8" t="str">
        <f>IFERROR(VLOOKUP(M482,SUPPLIERS!$A$2:$B$45,2,FALSE),"")</f>
        <v>Slon</v>
      </c>
      <c r="O482" s="19" t="s">
        <v>42</v>
      </c>
      <c r="P482" s="13" t="str">
        <f>IFERROR(VLOOKUP(O482,UOM_GROUP!$A$2:$B$45,2,FALSE),"")</f>
        <v>Default</v>
      </c>
      <c r="Q482" s="11" t="str">
        <f t="array" ref="Q482">TEXTJOIN(",",TRUE,IF(UOM_MAPPING!A$2:A$16=O482,UOM_MAPPING!B$2:B$100,""))</f>
        <v>000</v>
      </c>
      <c r="R482" s="11" t="str">
        <f>IFERROR(__xludf.DUMMYFUNCTION("ArrayFormula(JOIN("", "", IFERROR(VLOOKUP(BASE(SPLIT(Q482,"",""),10,3),UOM!$A$2:$B$46,2,FALSE),"""")))"),"NUMBER")</f>
        <v>NUMBER</v>
      </c>
      <c r="S482" s="11" t="s">
        <v>1335</v>
      </c>
      <c r="T482" s="8"/>
      <c r="U482" s="8" t="str">
        <f t="shared" si="1"/>
        <v>Plumbing  Fitting  Elbow 2" Slon </v>
      </c>
      <c r="V482" s="8" t="str">
        <f t="shared" si="2"/>
        <v>Plumbing  &gt; Fitting  &gt; Elbow &gt; 2" &gt; Slon &gt; [ N/A ]</v>
      </c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ht="12.75" customHeight="1">
      <c r="A483" s="22" t="s">
        <v>1260</v>
      </c>
      <c r="B483" s="17" t="str">
        <f>IFERROR(VLOOKUP(A483,'G1'!$A$2:$B$45,2,FALSE),"")</f>
        <v>Plumbing </v>
      </c>
      <c r="C483" s="28" t="s">
        <v>1219</v>
      </c>
      <c r="D483" s="8" t="str">
        <f>IFERROR(VLOOKUP(C483,'G2'!$A$2:$B$45,2,FALSE),"")</f>
        <v>Fitting </v>
      </c>
      <c r="E483" s="23" t="s">
        <v>1329</v>
      </c>
      <c r="F483" s="8" t="str">
        <f>IFERROR(VLOOKUP(E483,'G3'!$A$2:$B$195,2,FALSE),"")</f>
        <v>Elbow</v>
      </c>
      <c r="G483" s="23" t="s">
        <v>1267</v>
      </c>
      <c r="H483" s="8" t="str">
        <f>IFERROR(VLOOKUP(G483,'G4'!$A$2:$B$195,2,FALSE),"")</f>
        <v>4"</v>
      </c>
      <c r="I483" s="22" t="s">
        <v>904</v>
      </c>
      <c r="J483" s="8" t="str">
        <f>IFERROR(VLOOKUP(I483,'G5'!$A$2:$B$45,2,FALSE),"")</f>
        <v>Slon</v>
      </c>
      <c r="K483" s="23" t="s">
        <v>27</v>
      </c>
      <c r="L483" s="11" t="str">
        <f>IFERROR(VLOOKUP(K483,'G6'!$A$2:$B$345,2,FALSE),"")</f>
        <v/>
      </c>
      <c r="M483" s="25" t="s">
        <v>1137</v>
      </c>
      <c r="N483" s="8" t="str">
        <f>IFERROR(VLOOKUP(M483,SUPPLIERS!$A$2:$B$45,2,FALSE),"")</f>
        <v>Slon</v>
      </c>
      <c r="O483" s="19" t="s">
        <v>42</v>
      </c>
      <c r="P483" s="13" t="str">
        <f>IFERROR(VLOOKUP(O483,UOM_GROUP!$A$2:$B$45,2,FALSE),"")</f>
        <v>Default</v>
      </c>
      <c r="Q483" s="11" t="str">
        <f t="array" ref="Q483">TEXTJOIN(",",TRUE,IF(UOM_MAPPING!A$2:A$16=O483,UOM_MAPPING!B$2:B$100,""))</f>
        <v>000</v>
      </c>
      <c r="R483" s="11" t="str">
        <f>IFERROR(__xludf.DUMMYFUNCTION("ArrayFormula(JOIN("", "", IFERROR(VLOOKUP(BASE(SPLIT(Q483,"",""),10,3),UOM!$A$2:$B$46,2,FALSE),"""")))"),"NUMBER")</f>
        <v>NUMBER</v>
      </c>
      <c r="S483" s="11" t="s">
        <v>1336</v>
      </c>
      <c r="T483" s="8"/>
      <c r="U483" s="8" t="str">
        <f t="shared" si="1"/>
        <v>Plumbing  Fitting  Elbow 4" Slon </v>
      </c>
      <c r="V483" s="8" t="str">
        <f t="shared" si="2"/>
        <v>Plumbing  &gt; Fitting  &gt; Elbow &gt; 4" &gt; Slon &gt; [ N/A ]</v>
      </c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ht="12.75" customHeight="1">
      <c r="A484" s="22" t="s">
        <v>1260</v>
      </c>
      <c r="B484" s="17" t="str">
        <f>IFERROR(VLOOKUP(A484,'G1'!$A$2:$B$45,2,FALSE),"")</f>
        <v>Plumbing </v>
      </c>
      <c r="C484" s="28" t="s">
        <v>1219</v>
      </c>
      <c r="D484" s="8" t="str">
        <f>IFERROR(VLOOKUP(C484,'G2'!$A$2:$B$45,2,FALSE),"")</f>
        <v>Fitting </v>
      </c>
      <c r="E484" s="23" t="s">
        <v>1337</v>
      </c>
      <c r="F484" s="8" t="str">
        <f>IFERROR(VLOOKUP(E484,'G3'!$A$2:$B$195,2,FALSE),"")</f>
        <v>Tee</v>
      </c>
      <c r="G484" s="23" t="s">
        <v>679</v>
      </c>
      <c r="H484" s="8" t="str">
        <f>IFERROR(VLOOKUP(G484,'G4'!$A$2:$B$195,2,FALSE),"")</f>
        <v>1/2 "</v>
      </c>
      <c r="I484" s="22" t="s">
        <v>904</v>
      </c>
      <c r="J484" s="8" t="str">
        <f>IFERROR(VLOOKUP(I484,'G5'!$A$2:$B$45,2,FALSE),"")</f>
        <v>Slon</v>
      </c>
      <c r="K484" s="23" t="s">
        <v>27</v>
      </c>
      <c r="L484" s="11" t="str">
        <f>IFERROR(VLOOKUP(K484,'G6'!$A$2:$B$345,2,FALSE),"")</f>
        <v/>
      </c>
      <c r="M484" s="25" t="s">
        <v>1137</v>
      </c>
      <c r="N484" s="8" t="str">
        <f>IFERROR(VLOOKUP(M484,SUPPLIERS!$A$2:$B$45,2,FALSE),"")</f>
        <v>Slon</v>
      </c>
      <c r="O484" s="19" t="s">
        <v>42</v>
      </c>
      <c r="P484" s="13" t="str">
        <f>IFERROR(VLOOKUP(O484,UOM_GROUP!$A$2:$B$45,2,FALSE),"")</f>
        <v>Default</v>
      </c>
      <c r="Q484" s="11" t="str">
        <f t="array" ref="Q484">TEXTJOIN(",",TRUE,IF(UOM_MAPPING!A$2:A$16=O484,UOM_MAPPING!B$2:B$100,""))</f>
        <v>000</v>
      </c>
      <c r="R484" s="11" t="str">
        <f>IFERROR(__xludf.DUMMYFUNCTION("ArrayFormula(JOIN("", "", IFERROR(VLOOKUP(BASE(SPLIT(Q484,"",""),10,3),UOM!$A$2:$B$46,2,FALSE),"""")))"),"NUMBER")</f>
        <v>NUMBER</v>
      </c>
      <c r="S484" s="11" t="s">
        <v>1338</v>
      </c>
      <c r="T484" s="8"/>
      <c r="U484" s="8" t="str">
        <f t="shared" si="1"/>
        <v>Plumbing  Fitting  Tee 1/2 " Slon </v>
      </c>
      <c r="V484" s="8" t="str">
        <f t="shared" si="2"/>
        <v>Plumbing  &gt; Fitting  &gt; Tee &gt; 1/2 " &gt; Slon &gt; [ N/A ]</v>
      </c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ht="12.75" customHeight="1">
      <c r="A485" s="22" t="s">
        <v>1260</v>
      </c>
      <c r="B485" s="17" t="str">
        <f>IFERROR(VLOOKUP(A485,'G1'!$A$2:$B$45,2,FALSE),"")</f>
        <v>Plumbing </v>
      </c>
      <c r="C485" s="28" t="s">
        <v>1219</v>
      </c>
      <c r="D485" s="8" t="str">
        <f>IFERROR(VLOOKUP(C485,'G2'!$A$2:$B$45,2,FALSE),"")</f>
        <v>Fitting </v>
      </c>
      <c r="E485" s="23" t="s">
        <v>1337</v>
      </c>
      <c r="F485" s="8" t="str">
        <f>IFERROR(VLOOKUP(E485,'G3'!$A$2:$B$195,2,FALSE),"")</f>
        <v>Tee</v>
      </c>
      <c r="G485" s="23" t="s">
        <v>682</v>
      </c>
      <c r="H485" s="8" t="str">
        <f>IFERROR(VLOOKUP(G485,'G4'!$A$2:$B$195,2,FALSE),"")</f>
        <v>3/4 " </v>
      </c>
      <c r="I485" s="22" t="s">
        <v>904</v>
      </c>
      <c r="J485" s="8" t="str">
        <f>IFERROR(VLOOKUP(I485,'G5'!$A$2:$B$45,2,FALSE),"")</f>
        <v>Slon</v>
      </c>
      <c r="K485" s="23" t="s">
        <v>27</v>
      </c>
      <c r="L485" s="11" t="str">
        <f>IFERROR(VLOOKUP(K485,'G6'!$A$2:$B$345,2,FALSE),"")</f>
        <v/>
      </c>
      <c r="M485" s="25" t="s">
        <v>1137</v>
      </c>
      <c r="N485" s="8" t="str">
        <f>IFERROR(VLOOKUP(M485,SUPPLIERS!$A$2:$B$45,2,FALSE),"")</f>
        <v>Slon</v>
      </c>
      <c r="O485" s="19" t="s">
        <v>42</v>
      </c>
      <c r="P485" s="13" t="str">
        <f>IFERROR(VLOOKUP(O485,UOM_GROUP!$A$2:$B$45,2,FALSE),"")</f>
        <v>Default</v>
      </c>
      <c r="Q485" s="11" t="str">
        <f t="array" ref="Q485">TEXTJOIN(",",TRUE,IF(UOM_MAPPING!A$2:A$16=O485,UOM_MAPPING!B$2:B$100,""))</f>
        <v>000</v>
      </c>
      <c r="R485" s="11" t="str">
        <f>IFERROR(__xludf.DUMMYFUNCTION("ArrayFormula(JOIN("", "", IFERROR(VLOOKUP(BASE(SPLIT(Q485,"",""),10,3),UOM!$A$2:$B$46,2,FALSE),"""")))"),"NUMBER")</f>
        <v>NUMBER</v>
      </c>
      <c r="S485" s="11" t="s">
        <v>1339</v>
      </c>
      <c r="T485" s="8"/>
      <c r="U485" s="8" t="str">
        <f t="shared" si="1"/>
        <v>Plumbing  Fitting  Tee 3/4 "  Slon </v>
      </c>
      <c r="V485" s="8" t="str">
        <f t="shared" si="2"/>
        <v>Plumbing  &gt; Fitting  &gt; Tee &gt; 3/4 "  &gt; Slon &gt; [ N/A ]</v>
      </c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ht="12.75" customHeight="1">
      <c r="A486" s="22" t="s">
        <v>1260</v>
      </c>
      <c r="B486" s="17" t="str">
        <f>IFERROR(VLOOKUP(A486,'G1'!$A$2:$B$45,2,FALSE),"")</f>
        <v>Plumbing </v>
      </c>
      <c r="C486" s="28" t="s">
        <v>1219</v>
      </c>
      <c r="D486" s="8" t="str">
        <f>IFERROR(VLOOKUP(C486,'G2'!$A$2:$B$45,2,FALSE),"")</f>
        <v>Fitting </v>
      </c>
      <c r="E486" s="23" t="s">
        <v>1337</v>
      </c>
      <c r="F486" s="8" t="str">
        <f>IFERROR(VLOOKUP(E486,'G3'!$A$2:$B$195,2,FALSE),"")</f>
        <v>Tee</v>
      </c>
      <c r="G486" s="23" t="s">
        <v>685</v>
      </c>
      <c r="H486" s="8" t="str">
        <f>IFERROR(VLOOKUP(G486,'G4'!$A$2:$B$195,2,FALSE),"")</f>
        <v>1" </v>
      </c>
      <c r="I486" s="22" t="s">
        <v>904</v>
      </c>
      <c r="J486" s="8" t="str">
        <f>IFERROR(VLOOKUP(I486,'G5'!$A$2:$B$45,2,FALSE),"")</f>
        <v>Slon</v>
      </c>
      <c r="K486" s="23" t="s">
        <v>27</v>
      </c>
      <c r="L486" s="11" t="str">
        <f>IFERROR(VLOOKUP(K486,'G6'!$A$2:$B$345,2,FALSE),"")</f>
        <v/>
      </c>
      <c r="M486" s="25" t="s">
        <v>1137</v>
      </c>
      <c r="N486" s="8" t="str">
        <f>IFERROR(VLOOKUP(M486,SUPPLIERS!$A$2:$B$45,2,FALSE),"")</f>
        <v>Slon</v>
      </c>
      <c r="O486" s="19" t="s">
        <v>42</v>
      </c>
      <c r="P486" s="13" t="str">
        <f>IFERROR(VLOOKUP(O486,UOM_GROUP!$A$2:$B$45,2,FALSE),"")</f>
        <v>Default</v>
      </c>
      <c r="Q486" s="11" t="str">
        <f t="array" ref="Q486">TEXTJOIN(",",TRUE,IF(UOM_MAPPING!A$2:A$16=O486,UOM_MAPPING!B$2:B$100,""))</f>
        <v>000</v>
      </c>
      <c r="R486" s="11" t="str">
        <f>IFERROR(__xludf.DUMMYFUNCTION("ArrayFormula(JOIN("", "", IFERROR(VLOOKUP(BASE(SPLIT(Q486,"",""),10,3),UOM!$A$2:$B$46,2,FALSE),"""")))"),"NUMBER")</f>
        <v>NUMBER</v>
      </c>
      <c r="S486" s="11" t="s">
        <v>1340</v>
      </c>
      <c r="T486" s="8"/>
      <c r="U486" s="8" t="str">
        <f t="shared" si="1"/>
        <v>Plumbing  Fitting  Tee 1"  Slon </v>
      </c>
      <c r="V486" s="8" t="str">
        <f t="shared" si="2"/>
        <v>Plumbing  &gt; Fitting  &gt; Tee &gt; 1"  &gt; Slon &gt; [ N/A ]</v>
      </c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ht="12.75" customHeight="1">
      <c r="A487" s="22" t="s">
        <v>1260</v>
      </c>
      <c r="B487" s="17" t="str">
        <f>IFERROR(VLOOKUP(A487,'G1'!$A$2:$B$45,2,FALSE),"")</f>
        <v>Plumbing </v>
      </c>
      <c r="C487" s="28" t="s">
        <v>1219</v>
      </c>
      <c r="D487" s="8" t="str">
        <f>IFERROR(VLOOKUP(C487,'G2'!$A$2:$B$45,2,FALSE),"")</f>
        <v>Fitting </v>
      </c>
      <c r="E487" s="23" t="s">
        <v>1337</v>
      </c>
      <c r="F487" s="8" t="str">
        <f>IFERROR(VLOOKUP(E487,'G3'!$A$2:$B$195,2,FALSE),"")</f>
        <v>Tee</v>
      </c>
      <c r="G487" s="23" t="s">
        <v>1278</v>
      </c>
      <c r="H487" s="8" t="str">
        <f>IFERROR(VLOOKUP(G487,'G4'!$A$2:$B$195,2,FALSE),"")</f>
        <v>1.1/4"</v>
      </c>
      <c r="I487" s="22" t="s">
        <v>904</v>
      </c>
      <c r="J487" s="8" t="str">
        <f>IFERROR(VLOOKUP(I487,'G5'!$A$2:$B$45,2,FALSE),"")</f>
        <v>Slon</v>
      </c>
      <c r="K487" s="23" t="s">
        <v>27</v>
      </c>
      <c r="L487" s="11" t="str">
        <f>IFERROR(VLOOKUP(K487,'G6'!$A$2:$B$345,2,FALSE),"")</f>
        <v/>
      </c>
      <c r="M487" s="25" t="s">
        <v>1137</v>
      </c>
      <c r="N487" s="8" t="str">
        <f>IFERROR(VLOOKUP(M487,SUPPLIERS!$A$2:$B$45,2,FALSE),"")</f>
        <v>Slon</v>
      </c>
      <c r="O487" s="19" t="s">
        <v>42</v>
      </c>
      <c r="P487" s="13" t="str">
        <f>IFERROR(VLOOKUP(O487,UOM_GROUP!$A$2:$B$45,2,FALSE),"")</f>
        <v>Default</v>
      </c>
      <c r="Q487" s="11" t="str">
        <f t="array" ref="Q487">TEXTJOIN(",",TRUE,IF(UOM_MAPPING!A$2:A$16=O487,UOM_MAPPING!B$2:B$100,""))</f>
        <v>000</v>
      </c>
      <c r="R487" s="11" t="str">
        <f>IFERROR(__xludf.DUMMYFUNCTION("ArrayFormula(JOIN("", "", IFERROR(VLOOKUP(BASE(SPLIT(Q487,"",""),10,3),UOM!$A$2:$B$46,2,FALSE),"""")))"),"NUMBER")</f>
        <v>NUMBER</v>
      </c>
      <c r="S487" s="11" t="s">
        <v>1341</v>
      </c>
      <c r="T487" s="8"/>
      <c r="U487" s="8" t="str">
        <f t="shared" si="1"/>
        <v>Plumbing  Fitting  Tee 1.1/4" Slon </v>
      </c>
      <c r="V487" s="8" t="str">
        <f t="shared" si="2"/>
        <v>Plumbing  &gt; Fitting  &gt; Tee &gt; 1.1/4" &gt; Slon &gt; [ N/A ]</v>
      </c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ht="12.75" customHeight="1">
      <c r="A488" s="22" t="s">
        <v>1260</v>
      </c>
      <c r="B488" s="17" t="str">
        <f>IFERROR(VLOOKUP(A488,'G1'!$A$2:$B$45,2,FALSE),"")</f>
        <v>Plumbing </v>
      </c>
      <c r="C488" s="28" t="s">
        <v>1219</v>
      </c>
      <c r="D488" s="8" t="str">
        <f>IFERROR(VLOOKUP(C488,'G2'!$A$2:$B$45,2,FALSE),"")</f>
        <v>Fitting </v>
      </c>
      <c r="E488" s="23" t="s">
        <v>1337</v>
      </c>
      <c r="F488" s="8" t="str">
        <f>IFERROR(VLOOKUP(E488,'G3'!$A$2:$B$195,2,FALSE),"")</f>
        <v>Tee</v>
      </c>
      <c r="G488" s="23" t="s">
        <v>1265</v>
      </c>
      <c r="H488" s="8" t="str">
        <f>IFERROR(VLOOKUP(G488,'G4'!$A$2:$B$195,2,FALSE),"")</f>
        <v>1.5"</v>
      </c>
      <c r="I488" s="22" t="s">
        <v>904</v>
      </c>
      <c r="J488" s="8" t="str">
        <f>IFERROR(VLOOKUP(I488,'G5'!$A$2:$B$45,2,FALSE),"")</f>
        <v>Slon</v>
      </c>
      <c r="K488" s="23" t="s">
        <v>27</v>
      </c>
      <c r="L488" s="11" t="str">
        <f>IFERROR(VLOOKUP(K488,'G6'!$A$2:$B$345,2,FALSE),"")</f>
        <v/>
      </c>
      <c r="M488" s="25" t="s">
        <v>1137</v>
      </c>
      <c r="N488" s="8" t="str">
        <f>IFERROR(VLOOKUP(M488,SUPPLIERS!$A$2:$B$45,2,FALSE),"")</f>
        <v>Slon</v>
      </c>
      <c r="O488" s="19" t="s">
        <v>42</v>
      </c>
      <c r="P488" s="13" t="str">
        <f>IFERROR(VLOOKUP(O488,UOM_GROUP!$A$2:$B$45,2,FALSE),"")</f>
        <v>Default</v>
      </c>
      <c r="Q488" s="11" t="str">
        <f t="array" ref="Q488">TEXTJOIN(",",TRUE,IF(UOM_MAPPING!A$2:A$16=O488,UOM_MAPPING!B$2:B$100,""))</f>
        <v>000</v>
      </c>
      <c r="R488" s="11" t="str">
        <f>IFERROR(__xludf.DUMMYFUNCTION("ArrayFormula(JOIN("", "", IFERROR(VLOOKUP(BASE(SPLIT(Q488,"",""),10,3),UOM!$A$2:$B$46,2,FALSE),"""")))"),"NUMBER")</f>
        <v>NUMBER</v>
      </c>
      <c r="S488" s="11" t="s">
        <v>1342</v>
      </c>
      <c r="T488" s="8"/>
      <c r="U488" s="8" t="str">
        <f t="shared" si="1"/>
        <v>Plumbing  Fitting  Tee 1.5" Slon </v>
      </c>
      <c r="V488" s="8" t="str">
        <f t="shared" si="2"/>
        <v>Plumbing  &gt; Fitting  &gt; Tee &gt; 1.5" &gt; Slon &gt; [ N/A ]</v>
      </c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ht="12.75" customHeight="1">
      <c r="A489" s="22" t="s">
        <v>1260</v>
      </c>
      <c r="B489" s="17" t="str">
        <f>IFERROR(VLOOKUP(A489,'G1'!$A$2:$B$45,2,FALSE),"")</f>
        <v>Plumbing </v>
      </c>
      <c r="C489" s="28" t="s">
        <v>1219</v>
      </c>
      <c r="D489" s="8" t="str">
        <f>IFERROR(VLOOKUP(C489,'G2'!$A$2:$B$45,2,FALSE),"")</f>
        <v>Fitting </v>
      </c>
      <c r="E489" s="23" t="s">
        <v>1337</v>
      </c>
      <c r="F489" s="8" t="str">
        <f>IFERROR(VLOOKUP(E489,'G3'!$A$2:$B$195,2,FALSE),"")</f>
        <v>Tee</v>
      </c>
      <c r="G489" s="23" t="s">
        <v>793</v>
      </c>
      <c r="H489" s="8" t="str">
        <f>IFERROR(VLOOKUP(G489,'G4'!$A$2:$B$195,2,FALSE),"")</f>
        <v>2"</v>
      </c>
      <c r="I489" s="22" t="s">
        <v>904</v>
      </c>
      <c r="J489" s="8" t="str">
        <f>IFERROR(VLOOKUP(I489,'G5'!$A$2:$B$45,2,FALSE),"")</f>
        <v>Slon</v>
      </c>
      <c r="K489" s="23" t="s">
        <v>27</v>
      </c>
      <c r="L489" s="11" t="str">
        <f>IFERROR(VLOOKUP(K489,'G6'!$A$2:$B$345,2,FALSE),"")</f>
        <v/>
      </c>
      <c r="M489" s="25" t="s">
        <v>1137</v>
      </c>
      <c r="N489" s="8" t="str">
        <f>IFERROR(VLOOKUP(M489,SUPPLIERS!$A$2:$B$45,2,FALSE),"")</f>
        <v>Slon</v>
      </c>
      <c r="O489" s="19" t="s">
        <v>42</v>
      </c>
      <c r="P489" s="13" t="str">
        <f>IFERROR(VLOOKUP(O489,UOM_GROUP!$A$2:$B$45,2,FALSE),"")</f>
        <v>Default</v>
      </c>
      <c r="Q489" s="11" t="str">
        <f t="array" ref="Q489">TEXTJOIN(",",TRUE,IF(UOM_MAPPING!A$2:A$16=O489,UOM_MAPPING!B$2:B$100,""))</f>
        <v>000</v>
      </c>
      <c r="R489" s="11" t="str">
        <f>IFERROR(__xludf.DUMMYFUNCTION("ArrayFormula(JOIN("", "", IFERROR(VLOOKUP(BASE(SPLIT(Q489,"",""),10,3),UOM!$A$2:$B$46,2,FALSE),"""")))"),"NUMBER")</f>
        <v>NUMBER</v>
      </c>
      <c r="S489" s="11" t="s">
        <v>1343</v>
      </c>
      <c r="T489" s="8"/>
      <c r="U489" s="8" t="str">
        <f t="shared" si="1"/>
        <v>Plumbing  Fitting  Tee 2" Slon </v>
      </c>
      <c r="V489" s="8" t="str">
        <f t="shared" si="2"/>
        <v>Plumbing  &gt; Fitting  &gt; Tee &gt; 2" &gt; Slon &gt; [ N/A ]</v>
      </c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ht="12.75" customHeight="1">
      <c r="A490" s="22" t="s">
        <v>1260</v>
      </c>
      <c r="B490" s="17" t="str">
        <f>IFERROR(VLOOKUP(A490,'G1'!$A$2:$B$45,2,FALSE),"")</f>
        <v>Plumbing </v>
      </c>
      <c r="C490" s="28" t="s">
        <v>1219</v>
      </c>
      <c r="D490" s="8" t="str">
        <f>IFERROR(VLOOKUP(C490,'G2'!$A$2:$B$45,2,FALSE),"")</f>
        <v>Fitting </v>
      </c>
      <c r="E490" s="23" t="s">
        <v>1337</v>
      </c>
      <c r="F490" s="8" t="str">
        <f>IFERROR(VLOOKUP(E490,'G3'!$A$2:$B$195,2,FALSE),"")</f>
        <v>Tee</v>
      </c>
      <c r="G490" s="23" t="s">
        <v>1267</v>
      </c>
      <c r="H490" s="8" t="str">
        <f>IFERROR(VLOOKUP(G490,'G4'!$A$2:$B$195,2,FALSE),"")</f>
        <v>4"</v>
      </c>
      <c r="I490" s="22" t="s">
        <v>904</v>
      </c>
      <c r="J490" s="8" t="str">
        <f>IFERROR(VLOOKUP(I490,'G5'!$A$2:$B$45,2,FALSE),"")</f>
        <v>Slon</v>
      </c>
      <c r="K490" s="23" t="s">
        <v>27</v>
      </c>
      <c r="L490" s="11" t="str">
        <f>IFERROR(VLOOKUP(K490,'G6'!$A$2:$B$345,2,FALSE),"")</f>
        <v/>
      </c>
      <c r="M490" s="25" t="s">
        <v>1137</v>
      </c>
      <c r="N490" s="8" t="str">
        <f>IFERROR(VLOOKUP(M490,SUPPLIERS!$A$2:$B$45,2,FALSE),"")</f>
        <v>Slon</v>
      </c>
      <c r="O490" s="19" t="s">
        <v>42</v>
      </c>
      <c r="P490" s="13" t="str">
        <f>IFERROR(VLOOKUP(O490,UOM_GROUP!$A$2:$B$45,2,FALSE),"")</f>
        <v>Default</v>
      </c>
      <c r="Q490" s="11" t="str">
        <f t="array" ref="Q490">TEXTJOIN(",",TRUE,IF(UOM_MAPPING!A$2:A$16=O490,UOM_MAPPING!B$2:B$100,""))</f>
        <v>000</v>
      </c>
      <c r="R490" s="11" t="str">
        <f>IFERROR(__xludf.DUMMYFUNCTION("ArrayFormula(JOIN("", "", IFERROR(VLOOKUP(BASE(SPLIT(Q490,"",""),10,3),UOM!$A$2:$B$46,2,FALSE),"""")))"),"NUMBER")</f>
        <v>NUMBER</v>
      </c>
      <c r="S490" s="11" t="s">
        <v>1344</v>
      </c>
      <c r="T490" s="8"/>
      <c r="U490" s="8" t="str">
        <f t="shared" si="1"/>
        <v>Plumbing  Fitting  Tee 4" Slon </v>
      </c>
      <c r="V490" s="8" t="str">
        <f t="shared" si="2"/>
        <v>Plumbing  &gt; Fitting  &gt; Tee &gt; 4" &gt; Slon &gt; [ N/A ]</v>
      </c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ht="12.75" customHeight="1">
      <c r="A491" s="22" t="s">
        <v>1260</v>
      </c>
      <c r="B491" s="17" t="str">
        <f>IFERROR(VLOOKUP(A491,'G1'!$A$2:$B$45,2,FALSE),"")</f>
        <v>Plumbing </v>
      </c>
      <c r="C491" s="28" t="s">
        <v>1219</v>
      </c>
      <c r="D491" s="8" t="str">
        <f>IFERROR(VLOOKUP(C491,'G2'!$A$2:$B$45,2,FALSE),"")</f>
        <v>Fitting </v>
      </c>
      <c r="E491" s="23" t="s">
        <v>1345</v>
      </c>
      <c r="F491" s="8" t="str">
        <f>IFERROR(VLOOKUP(E491,'G3'!$A$2:$B$195,2,FALSE),"")</f>
        <v>Bend</v>
      </c>
      <c r="G491" s="23" t="s">
        <v>679</v>
      </c>
      <c r="H491" s="8" t="str">
        <f>IFERROR(VLOOKUP(G491,'G4'!$A$2:$B$195,2,FALSE),"")</f>
        <v>1/2 "</v>
      </c>
      <c r="I491" s="22" t="s">
        <v>904</v>
      </c>
      <c r="J491" s="8" t="str">
        <f>IFERROR(VLOOKUP(I491,'G5'!$A$2:$B$45,2,FALSE),"")</f>
        <v>Slon</v>
      </c>
      <c r="K491" s="23" t="s">
        <v>27</v>
      </c>
      <c r="L491" s="11" t="str">
        <f>IFERROR(VLOOKUP(K491,'G6'!$A$2:$B$345,2,FALSE),"")</f>
        <v/>
      </c>
      <c r="M491" s="25" t="s">
        <v>1137</v>
      </c>
      <c r="N491" s="8" t="str">
        <f>IFERROR(VLOOKUP(M491,SUPPLIERS!$A$2:$B$45,2,FALSE),"")</f>
        <v>Slon</v>
      </c>
      <c r="O491" s="19" t="s">
        <v>42</v>
      </c>
      <c r="P491" s="13" t="str">
        <f>IFERROR(VLOOKUP(O491,UOM_GROUP!$A$2:$B$45,2,FALSE),"")</f>
        <v>Default</v>
      </c>
      <c r="Q491" s="11" t="str">
        <f t="array" ref="Q491">TEXTJOIN(",",TRUE,IF(UOM_MAPPING!A$2:A$16=O491,UOM_MAPPING!B$2:B$100,""))</f>
        <v>000</v>
      </c>
      <c r="R491" s="11" t="str">
        <f>IFERROR(__xludf.DUMMYFUNCTION("ArrayFormula(JOIN("", "", IFERROR(VLOOKUP(BASE(SPLIT(Q491,"",""),10,3),UOM!$A$2:$B$46,2,FALSE),"""")))"),"NUMBER")</f>
        <v>NUMBER</v>
      </c>
      <c r="S491" s="11" t="s">
        <v>1346</v>
      </c>
      <c r="T491" s="8"/>
      <c r="U491" s="8" t="str">
        <f t="shared" si="1"/>
        <v>Plumbing  Fitting  Bend 1/2 " Slon </v>
      </c>
      <c r="V491" s="8" t="str">
        <f t="shared" si="2"/>
        <v>Plumbing  &gt; Fitting  &gt; Bend &gt; 1/2 " &gt; Slon &gt; [ N/A ]</v>
      </c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ht="12.75" customHeight="1">
      <c r="A492" s="22" t="s">
        <v>1260</v>
      </c>
      <c r="B492" s="17" t="str">
        <f>IFERROR(VLOOKUP(A492,'G1'!$A$2:$B$45,2,FALSE),"")</f>
        <v>Plumbing </v>
      </c>
      <c r="C492" s="28" t="s">
        <v>1219</v>
      </c>
      <c r="D492" s="8" t="str">
        <f>IFERROR(VLOOKUP(C492,'G2'!$A$2:$B$45,2,FALSE),"")</f>
        <v>Fitting </v>
      </c>
      <c r="E492" s="23" t="s">
        <v>1345</v>
      </c>
      <c r="F492" s="8" t="str">
        <f>IFERROR(VLOOKUP(E492,'G3'!$A$2:$B$195,2,FALSE),"")</f>
        <v>Bend</v>
      </c>
      <c r="G492" s="23" t="s">
        <v>682</v>
      </c>
      <c r="H492" s="8" t="str">
        <f>IFERROR(VLOOKUP(G492,'G4'!$A$2:$B$195,2,FALSE),"")</f>
        <v>3/4 " </v>
      </c>
      <c r="I492" s="22" t="s">
        <v>904</v>
      </c>
      <c r="J492" s="8" t="str">
        <f>IFERROR(VLOOKUP(I492,'G5'!$A$2:$B$45,2,FALSE),"")</f>
        <v>Slon</v>
      </c>
      <c r="K492" s="23" t="s">
        <v>27</v>
      </c>
      <c r="L492" s="11" t="str">
        <f>IFERROR(VLOOKUP(K492,'G6'!$A$2:$B$345,2,FALSE),"")</f>
        <v/>
      </c>
      <c r="M492" s="25" t="s">
        <v>1137</v>
      </c>
      <c r="N492" s="8" t="str">
        <f>IFERROR(VLOOKUP(M492,SUPPLIERS!$A$2:$B$45,2,FALSE),"")</f>
        <v>Slon</v>
      </c>
      <c r="O492" s="19" t="s">
        <v>42</v>
      </c>
      <c r="P492" s="13" t="str">
        <f>IFERROR(VLOOKUP(O492,UOM_GROUP!$A$2:$B$45,2,FALSE),"")</f>
        <v>Default</v>
      </c>
      <c r="Q492" s="11" t="str">
        <f t="array" ref="Q492">TEXTJOIN(",",TRUE,IF(UOM_MAPPING!A$2:A$16=O492,UOM_MAPPING!B$2:B$100,""))</f>
        <v>000</v>
      </c>
      <c r="R492" s="11" t="str">
        <f>IFERROR(__xludf.DUMMYFUNCTION("ArrayFormula(JOIN("", "", IFERROR(VLOOKUP(BASE(SPLIT(Q492,"",""),10,3),UOM!$A$2:$B$46,2,FALSE),"""")))"),"NUMBER")</f>
        <v>NUMBER</v>
      </c>
      <c r="S492" s="11" t="s">
        <v>1347</v>
      </c>
      <c r="T492" s="8"/>
      <c r="U492" s="8" t="str">
        <f t="shared" si="1"/>
        <v>Plumbing  Fitting  Bend 3/4 "  Slon </v>
      </c>
      <c r="V492" s="8" t="str">
        <f t="shared" si="2"/>
        <v>Plumbing  &gt; Fitting  &gt; Bend &gt; 3/4 "  &gt; Slon &gt; [ N/A ]</v>
      </c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ht="12.75" customHeight="1">
      <c r="A493" s="22" t="s">
        <v>1260</v>
      </c>
      <c r="B493" s="17" t="str">
        <f>IFERROR(VLOOKUP(A493,'G1'!$A$2:$B$45,2,FALSE),"")</f>
        <v>Plumbing </v>
      </c>
      <c r="C493" s="28" t="s">
        <v>1219</v>
      </c>
      <c r="D493" s="8" t="str">
        <f>IFERROR(VLOOKUP(C493,'G2'!$A$2:$B$45,2,FALSE),"")</f>
        <v>Fitting </v>
      </c>
      <c r="E493" s="23" t="s">
        <v>1345</v>
      </c>
      <c r="F493" s="8" t="str">
        <f>IFERROR(VLOOKUP(E493,'G3'!$A$2:$B$195,2,FALSE),"")</f>
        <v>Bend</v>
      </c>
      <c r="G493" s="23" t="s">
        <v>685</v>
      </c>
      <c r="H493" s="8" t="str">
        <f>IFERROR(VLOOKUP(G493,'G4'!$A$2:$B$195,2,FALSE),"")</f>
        <v>1" </v>
      </c>
      <c r="I493" s="22" t="s">
        <v>904</v>
      </c>
      <c r="J493" s="8" t="str">
        <f>IFERROR(VLOOKUP(I493,'G5'!$A$2:$B$45,2,FALSE),"")</f>
        <v>Slon</v>
      </c>
      <c r="K493" s="23" t="s">
        <v>27</v>
      </c>
      <c r="L493" s="11" t="str">
        <f>IFERROR(VLOOKUP(K493,'G6'!$A$2:$B$345,2,FALSE),"")</f>
        <v/>
      </c>
      <c r="M493" s="25" t="s">
        <v>1137</v>
      </c>
      <c r="N493" s="8" t="str">
        <f>IFERROR(VLOOKUP(M493,SUPPLIERS!$A$2:$B$45,2,FALSE),"")</f>
        <v>Slon</v>
      </c>
      <c r="O493" s="19" t="s">
        <v>42</v>
      </c>
      <c r="P493" s="13" t="str">
        <f>IFERROR(VLOOKUP(O493,UOM_GROUP!$A$2:$B$45,2,FALSE),"")</f>
        <v>Default</v>
      </c>
      <c r="Q493" s="11" t="str">
        <f t="array" ref="Q493">TEXTJOIN(",",TRUE,IF(UOM_MAPPING!A$2:A$16=O493,UOM_MAPPING!B$2:B$100,""))</f>
        <v>000</v>
      </c>
      <c r="R493" s="11" t="str">
        <f>IFERROR(__xludf.DUMMYFUNCTION("ArrayFormula(JOIN("", "", IFERROR(VLOOKUP(BASE(SPLIT(Q493,"",""),10,3),UOM!$A$2:$B$46,2,FALSE),"""")))"),"NUMBER")</f>
        <v>NUMBER</v>
      </c>
      <c r="S493" s="11" t="s">
        <v>1348</v>
      </c>
      <c r="T493" s="8"/>
      <c r="U493" s="8" t="str">
        <f t="shared" si="1"/>
        <v>Plumbing  Fitting  Bend 1"  Slon </v>
      </c>
      <c r="V493" s="8" t="str">
        <f t="shared" si="2"/>
        <v>Plumbing  &gt; Fitting  &gt; Bend &gt; 1"  &gt; Slon &gt; [ N/A ]</v>
      </c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ht="12.75" customHeight="1">
      <c r="A494" s="22" t="s">
        <v>1260</v>
      </c>
      <c r="B494" s="17" t="str">
        <f>IFERROR(VLOOKUP(A494,'G1'!$A$2:$B$45,2,FALSE),"")</f>
        <v>Plumbing </v>
      </c>
      <c r="C494" s="28" t="s">
        <v>1219</v>
      </c>
      <c r="D494" s="8" t="str">
        <f>IFERROR(VLOOKUP(C494,'G2'!$A$2:$B$45,2,FALSE),"")</f>
        <v>Fitting </v>
      </c>
      <c r="E494" s="23" t="s">
        <v>1345</v>
      </c>
      <c r="F494" s="8" t="str">
        <f>IFERROR(VLOOKUP(E494,'G3'!$A$2:$B$195,2,FALSE),"")</f>
        <v>Bend</v>
      </c>
      <c r="G494" s="23" t="s">
        <v>1278</v>
      </c>
      <c r="H494" s="8" t="str">
        <f>IFERROR(VLOOKUP(G494,'G4'!$A$2:$B$195,2,FALSE),"")</f>
        <v>1.1/4"</v>
      </c>
      <c r="I494" s="22" t="s">
        <v>904</v>
      </c>
      <c r="J494" s="8" t="str">
        <f>IFERROR(VLOOKUP(I494,'G5'!$A$2:$B$45,2,FALSE),"")</f>
        <v>Slon</v>
      </c>
      <c r="K494" s="23" t="s">
        <v>27</v>
      </c>
      <c r="L494" s="11" t="str">
        <f>IFERROR(VLOOKUP(K494,'G6'!$A$2:$B$345,2,FALSE),"")</f>
        <v/>
      </c>
      <c r="M494" s="25" t="s">
        <v>1137</v>
      </c>
      <c r="N494" s="8" t="str">
        <f>IFERROR(VLOOKUP(M494,SUPPLIERS!$A$2:$B$45,2,FALSE),"")</f>
        <v>Slon</v>
      </c>
      <c r="O494" s="19" t="s">
        <v>42</v>
      </c>
      <c r="P494" s="13" t="str">
        <f>IFERROR(VLOOKUP(O494,UOM_GROUP!$A$2:$B$45,2,FALSE),"")</f>
        <v>Default</v>
      </c>
      <c r="Q494" s="11" t="str">
        <f t="array" ref="Q494">TEXTJOIN(",",TRUE,IF(UOM_MAPPING!A$2:A$16=O494,UOM_MAPPING!B$2:B$100,""))</f>
        <v>000</v>
      </c>
      <c r="R494" s="11" t="str">
        <f>IFERROR(__xludf.DUMMYFUNCTION("ArrayFormula(JOIN("", "", IFERROR(VLOOKUP(BASE(SPLIT(Q494,"",""),10,3),UOM!$A$2:$B$46,2,FALSE),"""")))"),"NUMBER")</f>
        <v>NUMBER</v>
      </c>
      <c r="S494" s="11" t="s">
        <v>1349</v>
      </c>
      <c r="T494" s="8"/>
      <c r="U494" s="8" t="str">
        <f t="shared" si="1"/>
        <v>Plumbing  Fitting  Bend 1.1/4" Slon </v>
      </c>
      <c r="V494" s="8" t="str">
        <f t="shared" si="2"/>
        <v>Plumbing  &gt; Fitting  &gt; Bend &gt; 1.1/4" &gt; Slon &gt; [ N/A ]</v>
      </c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ht="12.75" customHeight="1">
      <c r="A495" s="22" t="s">
        <v>1260</v>
      </c>
      <c r="B495" s="17" t="str">
        <f>IFERROR(VLOOKUP(A495,'G1'!$A$2:$B$45,2,FALSE),"")</f>
        <v>Plumbing </v>
      </c>
      <c r="C495" s="28" t="s">
        <v>1219</v>
      </c>
      <c r="D495" s="8" t="str">
        <f>IFERROR(VLOOKUP(C495,'G2'!$A$2:$B$45,2,FALSE),"")</f>
        <v>Fitting </v>
      </c>
      <c r="E495" s="23" t="s">
        <v>1345</v>
      </c>
      <c r="F495" s="8" t="str">
        <f>IFERROR(VLOOKUP(E495,'G3'!$A$2:$B$195,2,FALSE),"")</f>
        <v>Bend</v>
      </c>
      <c r="G495" s="23" t="s">
        <v>1265</v>
      </c>
      <c r="H495" s="8" t="str">
        <f>IFERROR(VLOOKUP(G495,'G4'!$A$2:$B$195,2,FALSE),"")</f>
        <v>1.5"</v>
      </c>
      <c r="I495" s="22" t="s">
        <v>904</v>
      </c>
      <c r="J495" s="8" t="str">
        <f>IFERROR(VLOOKUP(I495,'G5'!$A$2:$B$45,2,FALSE),"")</f>
        <v>Slon</v>
      </c>
      <c r="K495" s="23" t="s">
        <v>27</v>
      </c>
      <c r="L495" s="11" t="str">
        <f>IFERROR(VLOOKUP(K495,'G6'!$A$2:$B$345,2,FALSE),"")</f>
        <v/>
      </c>
      <c r="M495" s="25" t="s">
        <v>1137</v>
      </c>
      <c r="N495" s="8" t="str">
        <f>IFERROR(VLOOKUP(M495,SUPPLIERS!$A$2:$B$45,2,FALSE),"")</f>
        <v>Slon</v>
      </c>
      <c r="O495" s="19" t="s">
        <v>42</v>
      </c>
      <c r="P495" s="13" t="str">
        <f>IFERROR(VLOOKUP(O495,UOM_GROUP!$A$2:$B$45,2,FALSE),"")</f>
        <v>Default</v>
      </c>
      <c r="Q495" s="11" t="str">
        <f t="array" ref="Q495">TEXTJOIN(",",TRUE,IF(UOM_MAPPING!A$2:A$16=O495,UOM_MAPPING!B$2:B$100,""))</f>
        <v>000</v>
      </c>
      <c r="R495" s="11" t="str">
        <f>IFERROR(__xludf.DUMMYFUNCTION("ArrayFormula(JOIN("", "", IFERROR(VLOOKUP(BASE(SPLIT(Q495,"",""),10,3),UOM!$A$2:$B$46,2,FALSE),"""")))"),"NUMBER")</f>
        <v>NUMBER</v>
      </c>
      <c r="S495" s="11" t="s">
        <v>1350</v>
      </c>
      <c r="T495" s="8"/>
      <c r="U495" s="8" t="str">
        <f t="shared" si="1"/>
        <v>Plumbing  Fitting  Bend 1.5" Slon </v>
      </c>
      <c r="V495" s="8" t="str">
        <f t="shared" si="2"/>
        <v>Plumbing  &gt; Fitting  &gt; Bend &gt; 1.5" &gt; Slon &gt; [ N/A ]</v>
      </c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ht="12.75" customHeight="1">
      <c r="A496" s="22" t="s">
        <v>1260</v>
      </c>
      <c r="B496" s="17" t="str">
        <f>IFERROR(VLOOKUP(A496,'G1'!$A$2:$B$45,2,FALSE),"")</f>
        <v>Plumbing </v>
      </c>
      <c r="C496" s="28" t="s">
        <v>1219</v>
      </c>
      <c r="D496" s="8" t="str">
        <f>IFERROR(VLOOKUP(C496,'G2'!$A$2:$B$45,2,FALSE),"")</f>
        <v>Fitting </v>
      </c>
      <c r="E496" s="23" t="s">
        <v>1345</v>
      </c>
      <c r="F496" s="8" t="str">
        <f>IFERROR(VLOOKUP(E496,'G3'!$A$2:$B$195,2,FALSE),"")</f>
        <v>Bend</v>
      </c>
      <c r="G496" s="23" t="s">
        <v>793</v>
      </c>
      <c r="H496" s="8" t="str">
        <f>IFERROR(VLOOKUP(G496,'G4'!$A$2:$B$195,2,FALSE),"")</f>
        <v>2"</v>
      </c>
      <c r="I496" s="22" t="s">
        <v>904</v>
      </c>
      <c r="J496" s="8" t="str">
        <f>IFERROR(VLOOKUP(I496,'G5'!$A$2:$B$45,2,FALSE),"")</f>
        <v>Slon</v>
      </c>
      <c r="K496" s="23" t="s">
        <v>27</v>
      </c>
      <c r="L496" s="11" t="str">
        <f>IFERROR(VLOOKUP(K496,'G6'!$A$2:$B$345,2,FALSE),"")</f>
        <v/>
      </c>
      <c r="M496" s="25" t="s">
        <v>1137</v>
      </c>
      <c r="N496" s="8" t="str">
        <f>IFERROR(VLOOKUP(M496,SUPPLIERS!$A$2:$B$45,2,FALSE),"")</f>
        <v>Slon</v>
      </c>
      <c r="O496" s="19" t="s">
        <v>42</v>
      </c>
      <c r="P496" s="13" t="str">
        <f>IFERROR(VLOOKUP(O496,UOM_GROUP!$A$2:$B$45,2,FALSE),"")</f>
        <v>Default</v>
      </c>
      <c r="Q496" s="11" t="str">
        <f t="array" ref="Q496">TEXTJOIN(",",TRUE,IF(UOM_MAPPING!A$2:A$16=O496,UOM_MAPPING!B$2:B$100,""))</f>
        <v>000</v>
      </c>
      <c r="R496" s="11" t="str">
        <f>IFERROR(__xludf.DUMMYFUNCTION("ArrayFormula(JOIN("", "", IFERROR(VLOOKUP(BASE(SPLIT(Q496,"",""),10,3),UOM!$A$2:$B$46,2,FALSE),"""")))"),"NUMBER")</f>
        <v>NUMBER</v>
      </c>
      <c r="S496" s="11" t="s">
        <v>1351</v>
      </c>
      <c r="T496" s="8"/>
      <c r="U496" s="8" t="str">
        <f t="shared" si="1"/>
        <v>Plumbing  Fitting  Bend 2" Slon </v>
      </c>
      <c r="V496" s="8" t="str">
        <f t="shared" si="2"/>
        <v>Plumbing  &gt; Fitting  &gt; Bend &gt; 2" &gt; Slon &gt; [ N/A ]</v>
      </c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ht="12.75" customHeight="1">
      <c r="A497" s="22" t="s">
        <v>1260</v>
      </c>
      <c r="B497" s="17" t="str">
        <f>IFERROR(VLOOKUP(A497,'G1'!$A$2:$B$45,2,FALSE),"")</f>
        <v>Plumbing </v>
      </c>
      <c r="C497" s="28" t="s">
        <v>1219</v>
      </c>
      <c r="D497" s="8" t="str">
        <f>IFERROR(VLOOKUP(C497,'G2'!$A$2:$B$45,2,FALSE),"")</f>
        <v>Fitting </v>
      </c>
      <c r="E497" s="23" t="s">
        <v>1345</v>
      </c>
      <c r="F497" s="8" t="str">
        <f>IFERROR(VLOOKUP(E497,'G3'!$A$2:$B$195,2,FALSE),"")</f>
        <v>Bend</v>
      </c>
      <c r="G497" s="23" t="s">
        <v>1267</v>
      </c>
      <c r="H497" s="8" t="str">
        <f>IFERROR(VLOOKUP(G497,'G4'!$A$2:$B$195,2,FALSE),"")</f>
        <v>4"</v>
      </c>
      <c r="I497" s="22" t="s">
        <v>904</v>
      </c>
      <c r="J497" s="8" t="str">
        <f>IFERROR(VLOOKUP(I497,'G5'!$A$2:$B$45,2,FALSE),"")</f>
        <v>Slon</v>
      </c>
      <c r="K497" s="23" t="s">
        <v>27</v>
      </c>
      <c r="L497" s="11" t="str">
        <f>IFERROR(VLOOKUP(K497,'G6'!$A$2:$B$345,2,FALSE),"")</f>
        <v/>
      </c>
      <c r="M497" s="25" t="s">
        <v>1137</v>
      </c>
      <c r="N497" s="8" t="str">
        <f>IFERROR(VLOOKUP(M497,SUPPLIERS!$A$2:$B$45,2,FALSE),"")</f>
        <v>Slon</v>
      </c>
      <c r="O497" s="19" t="s">
        <v>42</v>
      </c>
      <c r="P497" s="13" t="str">
        <f>IFERROR(VLOOKUP(O497,UOM_GROUP!$A$2:$B$45,2,FALSE),"")</f>
        <v>Default</v>
      </c>
      <c r="Q497" s="11" t="str">
        <f t="array" ref="Q497">TEXTJOIN(",",TRUE,IF(UOM_MAPPING!A$2:A$16=O497,UOM_MAPPING!B$2:B$100,""))</f>
        <v>000</v>
      </c>
      <c r="R497" s="11" t="str">
        <f>IFERROR(__xludf.DUMMYFUNCTION("ArrayFormula(JOIN("", "", IFERROR(VLOOKUP(BASE(SPLIT(Q497,"",""),10,3),UOM!$A$2:$B$46,2,FALSE),"""")))"),"NUMBER")</f>
        <v>NUMBER</v>
      </c>
      <c r="S497" s="11" t="s">
        <v>1352</v>
      </c>
      <c r="T497" s="8"/>
      <c r="U497" s="8" t="str">
        <f t="shared" si="1"/>
        <v>Plumbing  Fitting  Bend 4" Slon </v>
      </c>
      <c r="V497" s="8" t="str">
        <f t="shared" si="2"/>
        <v>Plumbing  &gt; Fitting  &gt; Bend &gt; 4" &gt; Slon &gt; [ N/A ]</v>
      </c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ht="12.75" customHeight="1">
      <c r="A498" s="22" t="s">
        <v>1260</v>
      </c>
      <c r="B498" s="17" t="str">
        <f>IFERROR(VLOOKUP(A498,'G1'!$A$2:$B$45,2,FALSE),"")</f>
        <v>Plumbing </v>
      </c>
      <c r="C498" s="28" t="s">
        <v>1219</v>
      </c>
      <c r="D498" s="8" t="str">
        <f>IFERROR(VLOOKUP(C498,'G2'!$A$2:$B$45,2,FALSE),"")</f>
        <v>Fitting </v>
      </c>
      <c r="E498" s="23" t="s">
        <v>1353</v>
      </c>
      <c r="F498" s="8" t="str">
        <f>IFERROR(VLOOKUP(E498,'G3'!$A$2:$B$195,2,FALSE),"")</f>
        <v>End Cap</v>
      </c>
      <c r="G498" s="23" t="s">
        <v>679</v>
      </c>
      <c r="H498" s="8" t="str">
        <f>IFERROR(VLOOKUP(G498,'G4'!$A$2:$B$195,2,FALSE),"")</f>
        <v>1/2 "</v>
      </c>
      <c r="I498" s="22" t="s">
        <v>904</v>
      </c>
      <c r="J498" s="8" t="str">
        <f>IFERROR(VLOOKUP(I498,'G5'!$A$2:$B$45,2,FALSE),"")</f>
        <v>Slon</v>
      </c>
      <c r="K498" s="23" t="s">
        <v>27</v>
      </c>
      <c r="L498" s="11" t="str">
        <f>IFERROR(VLOOKUP(K498,'G6'!$A$2:$B$345,2,FALSE),"")</f>
        <v/>
      </c>
      <c r="M498" s="25" t="s">
        <v>1137</v>
      </c>
      <c r="N498" s="8" t="str">
        <f>IFERROR(VLOOKUP(M498,SUPPLIERS!$A$2:$B$45,2,FALSE),"")</f>
        <v>Slon</v>
      </c>
      <c r="O498" s="19" t="s">
        <v>42</v>
      </c>
      <c r="P498" s="13" t="str">
        <f>IFERROR(VLOOKUP(O498,UOM_GROUP!$A$2:$B$45,2,FALSE),"")</f>
        <v>Default</v>
      </c>
      <c r="Q498" s="11" t="str">
        <f t="array" ref="Q498">TEXTJOIN(",",TRUE,IF(UOM_MAPPING!A$2:A$16=O498,UOM_MAPPING!B$2:B$100,""))</f>
        <v>000</v>
      </c>
      <c r="R498" s="11" t="str">
        <f>IFERROR(__xludf.DUMMYFUNCTION("ArrayFormula(JOIN("", "", IFERROR(VLOOKUP(BASE(SPLIT(Q498,"",""),10,3),UOM!$A$2:$B$46,2,FALSE),"""")))"),"NUMBER")</f>
        <v>NUMBER</v>
      </c>
      <c r="S498" s="11" t="s">
        <v>1354</v>
      </c>
      <c r="T498" s="8"/>
      <c r="U498" s="8" t="str">
        <f t="shared" si="1"/>
        <v>Plumbing  Fitting  End Cap 1/2 " Slon </v>
      </c>
      <c r="V498" s="8" t="str">
        <f t="shared" si="2"/>
        <v>Plumbing  &gt; Fitting  &gt; End Cap &gt; 1/2 " &gt; Slon &gt; [ N/A ]</v>
      </c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ht="12.75" customHeight="1">
      <c r="A499" s="22" t="s">
        <v>1260</v>
      </c>
      <c r="B499" s="17" t="str">
        <f>IFERROR(VLOOKUP(A499,'G1'!$A$2:$B$45,2,FALSE),"")</f>
        <v>Plumbing </v>
      </c>
      <c r="C499" s="28" t="s">
        <v>1219</v>
      </c>
      <c r="D499" s="8" t="str">
        <f>IFERROR(VLOOKUP(C499,'G2'!$A$2:$B$45,2,FALSE),"")</f>
        <v>Fitting </v>
      </c>
      <c r="E499" s="23" t="s">
        <v>1353</v>
      </c>
      <c r="F499" s="8" t="str">
        <f>IFERROR(VLOOKUP(E499,'G3'!$A$2:$B$195,2,FALSE),"")</f>
        <v>End Cap</v>
      </c>
      <c r="G499" s="23" t="s">
        <v>682</v>
      </c>
      <c r="H499" s="8" t="str">
        <f>IFERROR(VLOOKUP(G499,'G4'!$A$2:$B$195,2,FALSE),"")</f>
        <v>3/4 " </v>
      </c>
      <c r="I499" s="22" t="s">
        <v>904</v>
      </c>
      <c r="J499" s="8" t="str">
        <f>IFERROR(VLOOKUP(I499,'G5'!$A$2:$B$45,2,FALSE),"")</f>
        <v>Slon</v>
      </c>
      <c r="K499" s="23" t="s">
        <v>27</v>
      </c>
      <c r="L499" s="11" t="str">
        <f>IFERROR(VLOOKUP(K499,'G6'!$A$2:$B$345,2,FALSE),"")</f>
        <v/>
      </c>
      <c r="M499" s="25" t="s">
        <v>1137</v>
      </c>
      <c r="N499" s="8" t="str">
        <f>IFERROR(VLOOKUP(M499,SUPPLIERS!$A$2:$B$45,2,FALSE),"")</f>
        <v>Slon</v>
      </c>
      <c r="O499" s="19" t="s">
        <v>42</v>
      </c>
      <c r="P499" s="13" t="str">
        <f>IFERROR(VLOOKUP(O499,UOM_GROUP!$A$2:$B$45,2,FALSE),"")</f>
        <v>Default</v>
      </c>
      <c r="Q499" s="11" t="str">
        <f t="array" ref="Q499">TEXTJOIN(",",TRUE,IF(UOM_MAPPING!A$2:A$16=O499,UOM_MAPPING!B$2:B$100,""))</f>
        <v>000</v>
      </c>
      <c r="R499" s="11" t="str">
        <f>IFERROR(__xludf.DUMMYFUNCTION("ArrayFormula(JOIN("", "", IFERROR(VLOOKUP(BASE(SPLIT(Q499,"",""),10,3),UOM!$A$2:$B$46,2,FALSE),"""")))"),"NUMBER")</f>
        <v>NUMBER</v>
      </c>
      <c r="S499" s="11" t="s">
        <v>1355</v>
      </c>
      <c r="T499" s="8"/>
      <c r="U499" s="8" t="str">
        <f t="shared" si="1"/>
        <v>Plumbing  Fitting  End Cap 3/4 "  Slon </v>
      </c>
      <c r="V499" s="8" t="str">
        <f t="shared" si="2"/>
        <v>Plumbing  &gt; Fitting  &gt; End Cap &gt; 3/4 "  &gt; Slon &gt; [ N/A ]</v>
      </c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ht="12.75" customHeight="1">
      <c r="A500" s="22" t="s">
        <v>1260</v>
      </c>
      <c r="B500" s="17" t="str">
        <f>IFERROR(VLOOKUP(A500,'G1'!$A$2:$B$45,2,FALSE),"")</f>
        <v>Plumbing </v>
      </c>
      <c r="C500" s="28" t="s">
        <v>1219</v>
      </c>
      <c r="D500" s="8" t="str">
        <f>IFERROR(VLOOKUP(C500,'G2'!$A$2:$B$45,2,FALSE),"")</f>
        <v>Fitting </v>
      </c>
      <c r="E500" s="23" t="s">
        <v>1353</v>
      </c>
      <c r="F500" s="8" t="str">
        <f>IFERROR(VLOOKUP(E500,'G3'!$A$2:$B$195,2,FALSE),"")</f>
        <v>End Cap</v>
      </c>
      <c r="G500" s="23" t="s">
        <v>685</v>
      </c>
      <c r="H500" s="8" t="str">
        <f>IFERROR(VLOOKUP(G500,'G4'!$A$2:$B$195,2,FALSE),"")</f>
        <v>1" </v>
      </c>
      <c r="I500" s="22" t="s">
        <v>904</v>
      </c>
      <c r="J500" s="8" t="str">
        <f>IFERROR(VLOOKUP(I500,'G5'!$A$2:$B$45,2,FALSE),"")</f>
        <v>Slon</v>
      </c>
      <c r="K500" s="23" t="s">
        <v>27</v>
      </c>
      <c r="L500" s="11" t="str">
        <f>IFERROR(VLOOKUP(K500,'G6'!$A$2:$B$345,2,FALSE),"")</f>
        <v/>
      </c>
      <c r="M500" s="25" t="s">
        <v>1137</v>
      </c>
      <c r="N500" s="8" t="str">
        <f>IFERROR(VLOOKUP(M500,SUPPLIERS!$A$2:$B$45,2,FALSE),"")</f>
        <v>Slon</v>
      </c>
      <c r="O500" s="19" t="s">
        <v>42</v>
      </c>
      <c r="P500" s="13" t="str">
        <f>IFERROR(VLOOKUP(O500,UOM_GROUP!$A$2:$B$45,2,FALSE),"")</f>
        <v>Default</v>
      </c>
      <c r="Q500" s="11" t="str">
        <f t="array" ref="Q500">TEXTJOIN(",",TRUE,IF(UOM_MAPPING!A$2:A$16=O500,UOM_MAPPING!B$2:B$100,""))</f>
        <v>000</v>
      </c>
      <c r="R500" s="11" t="str">
        <f>IFERROR(__xludf.DUMMYFUNCTION("ArrayFormula(JOIN("", "", IFERROR(VLOOKUP(BASE(SPLIT(Q500,"",""),10,3),UOM!$A$2:$B$46,2,FALSE),"""")))"),"NUMBER")</f>
        <v>NUMBER</v>
      </c>
      <c r="S500" s="11" t="s">
        <v>1356</v>
      </c>
      <c r="T500" s="8"/>
      <c r="U500" s="8" t="str">
        <f t="shared" si="1"/>
        <v>Plumbing  Fitting  End Cap 1"  Slon </v>
      </c>
      <c r="V500" s="8" t="str">
        <f t="shared" si="2"/>
        <v>Plumbing  &gt; Fitting  &gt; End Cap &gt; 1"  &gt; Slon &gt; [ N/A ]</v>
      </c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ht="12.75" customHeight="1">
      <c r="A501" s="22" t="s">
        <v>1260</v>
      </c>
      <c r="B501" s="17" t="str">
        <f>IFERROR(VLOOKUP(A501,'G1'!$A$2:$B$45,2,FALSE),"")</f>
        <v>Plumbing </v>
      </c>
      <c r="C501" s="28" t="s">
        <v>1219</v>
      </c>
      <c r="D501" s="8" t="str">
        <f>IFERROR(VLOOKUP(C501,'G2'!$A$2:$B$45,2,FALSE),"")</f>
        <v>Fitting </v>
      </c>
      <c r="E501" s="23" t="s">
        <v>1353</v>
      </c>
      <c r="F501" s="8" t="str">
        <f>IFERROR(VLOOKUP(E501,'G3'!$A$2:$B$195,2,FALSE),"")</f>
        <v>End Cap</v>
      </c>
      <c r="G501" s="23" t="s">
        <v>1278</v>
      </c>
      <c r="H501" s="8" t="str">
        <f>IFERROR(VLOOKUP(G501,'G4'!$A$2:$B$195,2,FALSE),"")</f>
        <v>1.1/4"</v>
      </c>
      <c r="I501" s="22" t="s">
        <v>904</v>
      </c>
      <c r="J501" s="8" t="str">
        <f>IFERROR(VLOOKUP(I501,'G5'!$A$2:$B$45,2,FALSE),"")</f>
        <v>Slon</v>
      </c>
      <c r="K501" s="23" t="s">
        <v>27</v>
      </c>
      <c r="L501" s="11" t="str">
        <f>IFERROR(VLOOKUP(K501,'G6'!$A$2:$B$345,2,FALSE),"")</f>
        <v/>
      </c>
      <c r="M501" s="25" t="s">
        <v>1137</v>
      </c>
      <c r="N501" s="8" t="str">
        <f>IFERROR(VLOOKUP(M501,SUPPLIERS!$A$2:$B$45,2,FALSE),"")</f>
        <v>Slon</v>
      </c>
      <c r="O501" s="19" t="s">
        <v>42</v>
      </c>
      <c r="P501" s="13" t="str">
        <f>IFERROR(VLOOKUP(O501,UOM_GROUP!$A$2:$B$45,2,FALSE),"")</f>
        <v>Default</v>
      </c>
      <c r="Q501" s="11" t="str">
        <f t="array" ref="Q501">TEXTJOIN(",",TRUE,IF(UOM_MAPPING!A$2:A$16=O501,UOM_MAPPING!B$2:B$100,""))</f>
        <v>000</v>
      </c>
      <c r="R501" s="11" t="str">
        <f>IFERROR(__xludf.DUMMYFUNCTION("ArrayFormula(JOIN("", "", IFERROR(VLOOKUP(BASE(SPLIT(Q501,"",""),10,3),UOM!$A$2:$B$46,2,FALSE),"""")))"),"NUMBER")</f>
        <v>NUMBER</v>
      </c>
      <c r="S501" s="11" t="s">
        <v>1357</v>
      </c>
      <c r="T501" s="8"/>
      <c r="U501" s="8" t="str">
        <f t="shared" si="1"/>
        <v>Plumbing  Fitting  End Cap 1.1/4" Slon </v>
      </c>
      <c r="V501" s="8" t="str">
        <f t="shared" si="2"/>
        <v>Plumbing  &gt; Fitting  &gt; End Cap &gt; 1.1/4" &gt; Slon &gt; [ N/A ]</v>
      </c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ht="12.75" customHeight="1">
      <c r="A502" s="22" t="s">
        <v>1260</v>
      </c>
      <c r="B502" s="17" t="str">
        <f>IFERROR(VLOOKUP(A502,'G1'!$A$2:$B$45,2,FALSE),"")</f>
        <v>Plumbing </v>
      </c>
      <c r="C502" s="28" t="s">
        <v>1219</v>
      </c>
      <c r="D502" s="8" t="str">
        <f>IFERROR(VLOOKUP(C502,'G2'!$A$2:$B$45,2,FALSE),"")</f>
        <v>Fitting </v>
      </c>
      <c r="E502" s="23" t="s">
        <v>1353</v>
      </c>
      <c r="F502" s="8" t="str">
        <f>IFERROR(VLOOKUP(E502,'G3'!$A$2:$B$195,2,FALSE),"")</f>
        <v>End Cap</v>
      </c>
      <c r="G502" s="23" t="s">
        <v>1265</v>
      </c>
      <c r="H502" s="8" t="str">
        <f>IFERROR(VLOOKUP(G502,'G4'!$A$2:$B$195,2,FALSE),"")</f>
        <v>1.5"</v>
      </c>
      <c r="I502" s="22" t="s">
        <v>904</v>
      </c>
      <c r="J502" s="8" t="str">
        <f>IFERROR(VLOOKUP(I502,'G5'!$A$2:$B$45,2,FALSE),"")</f>
        <v>Slon</v>
      </c>
      <c r="K502" s="23" t="s">
        <v>27</v>
      </c>
      <c r="L502" s="11" t="str">
        <f>IFERROR(VLOOKUP(K502,'G6'!$A$2:$B$345,2,FALSE),"")</f>
        <v/>
      </c>
      <c r="M502" s="25" t="s">
        <v>1137</v>
      </c>
      <c r="N502" s="8" t="str">
        <f>IFERROR(VLOOKUP(M502,SUPPLIERS!$A$2:$B$45,2,FALSE),"")</f>
        <v>Slon</v>
      </c>
      <c r="O502" s="19" t="s">
        <v>42</v>
      </c>
      <c r="P502" s="13" t="str">
        <f>IFERROR(VLOOKUP(O502,UOM_GROUP!$A$2:$B$45,2,FALSE),"")</f>
        <v>Default</v>
      </c>
      <c r="Q502" s="11" t="str">
        <f t="array" ref="Q502">TEXTJOIN(",",TRUE,IF(UOM_MAPPING!A$2:A$16=O502,UOM_MAPPING!B$2:B$100,""))</f>
        <v>000</v>
      </c>
      <c r="R502" s="11" t="str">
        <f>IFERROR(__xludf.DUMMYFUNCTION("ArrayFormula(JOIN("", "", IFERROR(VLOOKUP(BASE(SPLIT(Q502,"",""),10,3),UOM!$A$2:$B$46,2,FALSE),"""")))"),"NUMBER")</f>
        <v>NUMBER</v>
      </c>
      <c r="S502" s="11" t="s">
        <v>1358</v>
      </c>
      <c r="T502" s="8"/>
      <c r="U502" s="8" t="str">
        <f t="shared" si="1"/>
        <v>Plumbing  Fitting  End Cap 1.5" Slon </v>
      </c>
      <c r="V502" s="8" t="str">
        <f t="shared" si="2"/>
        <v>Plumbing  &gt; Fitting  &gt; End Cap &gt; 1.5" &gt; Slon &gt; [ N/A ]</v>
      </c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ht="12.75" customHeight="1">
      <c r="A503" s="22" t="s">
        <v>1260</v>
      </c>
      <c r="B503" s="17" t="str">
        <f>IFERROR(VLOOKUP(A503,'G1'!$A$2:$B$45,2,FALSE),"")</f>
        <v>Plumbing </v>
      </c>
      <c r="C503" s="28" t="s">
        <v>1219</v>
      </c>
      <c r="D503" s="8" t="str">
        <f>IFERROR(VLOOKUP(C503,'G2'!$A$2:$B$45,2,FALSE),"")</f>
        <v>Fitting </v>
      </c>
      <c r="E503" s="23" t="s">
        <v>1353</v>
      </c>
      <c r="F503" s="8" t="str">
        <f>IFERROR(VLOOKUP(E503,'G3'!$A$2:$B$195,2,FALSE),"")</f>
        <v>End Cap</v>
      </c>
      <c r="G503" s="23" t="s">
        <v>793</v>
      </c>
      <c r="H503" s="8" t="str">
        <f>IFERROR(VLOOKUP(G503,'G4'!$A$2:$B$195,2,FALSE),"")</f>
        <v>2"</v>
      </c>
      <c r="I503" s="22" t="s">
        <v>904</v>
      </c>
      <c r="J503" s="8" t="str">
        <f>IFERROR(VLOOKUP(I503,'G5'!$A$2:$B$45,2,FALSE),"")</f>
        <v>Slon</v>
      </c>
      <c r="K503" s="23" t="s">
        <v>27</v>
      </c>
      <c r="L503" s="11" t="str">
        <f>IFERROR(VLOOKUP(K503,'G6'!$A$2:$B$345,2,FALSE),"")</f>
        <v/>
      </c>
      <c r="M503" s="25" t="s">
        <v>1137</v>
      </c>
      <c r="N503" s="8" t="str">
        <f>IFERROR(VLOOKUP(M503,SUPPLIERS!$A$2:$B$45,2,FALSE),"")</f>
        <v>Slon</v>
      </c>
      <c r="O503" s="19" t="s">
        <v>42</v>
      </c>
      <c r="P503" s="13" t="str">
        <f>IFERROR(VLOOKUP(O503,UOM_GROUP!$A$2:$B$45,2,FALSE),"")</f>
        <v>Default</v>
      </c>
      <c r="Q503" s="11" t="str">
        <f t="array" ref="Q503">TEXTJOIN(",",TRUE,IF(UOM_MAPPING!A$2:A$16=O503,UOM_MAPPING!B$2:B$100,""))</f>
        <v>000</v>
      </c>
      <c r="R503" s="11" t="str">
        <f>IFERROR(__xludf.DUMMYFUNCTION("ArrayFormula(JOIN("", "", IFERROR(VLOOKUP(BASE(SPLIT(Q503,"",""),10,3),UOM!$A$2:$B$46,2,FALSE),"""")))"),"NUMBER")</f>
        <v>NUMBER</v>
      </c>
      <c r="S503" s="11" t="s">
        <v>1359</v>
      </c>
      <c r="T503" s="8"/>
      <c r="U503" s="8" t="str">
        <f t="shared" si="1"/>
        <v>Plumbing  Fitting  End Cap 2" Slon </v>
      </c>
      <c r="V503" s="8" t="str">
        <f t="shared" si="2"/>
        <v>Plumbing  &gt; Fitting  &gt; End Cap &gt; 2" &gt; Slon &gt; [ N/A ]</v>
      </c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ht="12.75" customHeight="1">
      <c r="A504" s="22" t="s">
        <v>1260</v>
      </c>
      <c r="B504" s="17" t="str">
        <f>IFERROR(VLOOKUP(A504,'G1'!$A$2:$B$45,2,FALSE),"")</f>
        <v>Plumbing </v>
      </c>
      <c r="C504" s="28" t="s">
        <v>1219</v>
      </c>
      <c r="D504" s="8" t="str">
        <f>IFERROR(VLOOKUP(C504,'G2'!$A$2:$B$45,2,FALSE),"")</f>
        <v>Fitting </v>
      </c>
      <c r="E504" s="23" t="s">
        <v>1353</v>
      </c>
      <c r="F504" s="8" t="str">
        <f>IFERROR(VLOOKUP(E504,'G3'!$A$2:$B$195,2,FALSE),"")</f>
        <v>End Cap</v>
      </c>
      <c r="G504" s="23" t="s">
        <v>1267</v>
      </c>
      <c r="H504" s="8" t="str">
        <f>IFERROR(VLOOKUP(G504,'G4'!$A$2:$B$195,2,FALSE),"")</f>
        <v>4"</v>
      </c>
      <c r="I504" s="22" t="s">
        <v>904</v>
      </c>
      <c r="J504" s="8" t="str">
        <f>IFERROR(VLOOKUP(I504,'G5'!$A$2:$B$45,2,FALSE),"")</f>
        <v>Slon</v>
      </c>
      <c r="K504" s="23" t="s">
        <v>27</v>
      </c>
      <c r="L504" s="11" t="str">
        <f>IFERROR(VLOOKUP(K504,'G6'!$A$2:$B$345,2,FALSE),"")</f>
        <v/>
      </c>
      <c r="M504" s="25" t="s">
        <v>1137</v>
      </c>
      <c r="N504" s="8" t="str">
        <f>IFERROR(VLOOKUP(M504,SUPPLIERS!$A$2:$B$45,2,FALSE),"")</f>
        <v>Slon</v>
      </c>
      <c r="O504" s="19" t="s">
        <v>42</v>
      </c>
      <c r="P504" s="13" t="str">
        <f>IFERROR(VLOOKUP(O504,UOM_GROUP!$A$2:$B$45,2,FALSE),"")</f>
        <v>Default</v>
      </c>
      <c r="Q504" s="11" t="str">
        <f t="array" ref="Q504">TEXTJOIN(",",TRUE,IF(UOM_MAPPING!A$2:A$16=O504,UOM_MAPPING!B$2:B$100,""))</f>
        <v>000</v>
      </c>
      <c r="R504" s="11" t="str">
        <f>IFERROR(__xludf.DUMMYFUNCTION("ArrayFormula(JOIN("", "", IFERROR(VLOOKUP(BASE(SPLIT(Q504,"",""),10,3),UOM!$A$2:$B$46,2,FALSE),"""")))"),"NUMBER")</f>
        <v>NUMBER</v>
      </c>
      <c r="S504" s="11" t="s">
        <v>1360</v>
      </c>
      <c r="T504" s="8"/>
      <c r="U504" s="8" t="str">
        <f t="shared" si="1"/>
        <v>Plumbing  Fitting  End Cap 4" Slon </v>
      </c>
      <c r="V504" s="8" t="str">
        <f t="shared" si="2"/>
        <v>Plumbing  &gt; Fitting  &gt; End Cap &gt; 4" &gt; Slon &gt; [ N/A ]</v>
      </c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ht="12.75" customHeight="1">
      <c r="A505" s="22" t="s">
        <v>1260</v>
      </c>
      <c r="B505" s="17" t="str">
        <f>IFERROR(VLOOKUP(A505,'G1'!$A$2:$B$45,2,FALSE),"")</f>
        <v>Plumbing </v>
      </c>
      <c r="C505" s="28" t="s">
        <v>1219</v>
      </c>
      <c r="D505" s="8" t="str">
        <f>IFERROR(VLOOKUP(C505,'G2'!$A$2:$B$45,2,FALSE),"")</f>
        <v>Fitting </v>
      </c>
      <c r="E505" s="23" t="s">
        <v>1361</v>
      </c>
      <c r="F505" s="8" t="str">
        <f>IFERROR(VLOOKUP(E505,'G3'!$A$2:$B$195,2,FALSE),"")</f>
        <v>Saddle (Clip)</v>
      </c>
      <c r="G505" s="23" t="s">
        <v>679</v>
      </c>
      <c r="H505" s="8" t="str">
        <f>IFERROR(VLOOKUP(G505,'G4'!$A$2:$B$195,2,FALSE),"")</f>
        <v>1/2 "</v>
      </c>
      <c r="I505" s="22" t="s">
        <v>904</v>
      </c>
      <c r="J505" s="8" t="str">
        <f>IFERROR(VLOOKUP(I505,'G5'!$A$2:$B$45,2,FALSE),"")</f>
        <v>Slon</v>
      </c>
      <c r="K505" s="23" t="s">
        <v>27</v>
      </c>
      <c r="L505" s="11" t="str">
        <f>IFERROR(VLOOKUP(K505,'G6'!$A$2:$B$345,2,FALSE),"")</f>
        <v/>
      </c>
      <c r="M505" s="25" t="s">
        <v>1137</v>
      </c>
      <c r="N505" s="8" t="str">
        <f>IFERROR(VLOOKUP(M505,SUPPLIERS!$A$2:$B$45,2,FALSE),"")</f>
        <v>Slon</v>
      </c>
      <c r="O505" s="19" t="s">
        <v>42</v>
      </c>
      <c r="P505" s="13" t="str">
        <f>IFERROR(VLOOKUP(O505,UOM_GROUP!$A$2:$B$45,2,FALSE),"")</f>
        <v>Default</v>
      </c>
      <c r="Q505" s="11" t="str">
        <f t="array" ref="Q505">TEXTJOIN(",",TRUE,IF(UOM_MAPPING!A$2:A$16=O505,UOM_MAPPING!B$2:B$100,""))</f>
        <v>000</v>
      </c>
      <c r="R505" s="11" t="str">
        <f>IFERROR(__xludf.DUMMYFUNCTION("ArrayFormula(JOIN("", "", IFERROR(VLOOKUP(BASE(SPLIT(Q505,"",""),10,3),UOM!$A$2:$B$46,2,FALSE),"""")))"),"NUMBER")</f>
        <v>NUMBER</v>
      </c>
      <c r="S505" s="11" t="s">
        <v>1362</v>
      </c>
      <c r="T505" s="8"/>
      <c r="U505" s="8" t="str">
        <f t="shared" si="1"/>
        <v>Plumbing  Fitting  Saddle (Clip) 1/2 " Slon </v>
      </c>
      <c r="V505" s="8" t="str">
        <f t="shared" si="2"/>
        <v>Plumbing  &gt; Fitting  &gt; Saddle (Clip) &gt; 1/2 " &gt; Slon &gt; [ N/A ]</v>
      </c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ht="12.75" customHeight="1">
      <c r="A506" s="22" t="s">
        <v>1260</v>
      </c>
      <c r="B506" s="17" t="str">
        <f>IFERROR(VLOOKUP(A506,'G1'!$A$2:$B$45,2,FALSE),"")</f>
        <v>Plumbing </v>
      </c>
      <c r="C506" s="28" t="s">
        <v>1219</v>
      </c>
      <c r="D506" s="8" t="str">
        <f>IFERROR(VLOOKUP(C506,'G2'!$A$2:$B$45,2,FALSE),"")</f>
        <v>Fitting </v>
      </c>
      <c r="E506" s="23" t="s">
        <v>1361</v>
      </c>
      <c r="F506" s="8" t="str">
        <f>IFERROR(VLOOKUP(E506,'G3'!$A$2:$B$195,2,FALSE),"")</f>
        <v>Saddle (Clip)</v>
      </c>
      <c r="G506" s="23" t="s">
        <v>682</v>
      </c>
      <c r="H506" s="8" t="str">
        <f>IFERROR(VLOOKUP(G506,'G4'!$A$2:$B$195,2,FALSE),"")</f>
        <v>3/4 " </v>
      </c>
      <c r="I506" s="22" t="s">
        <v>904</v>
      </c>
      <c r="J506" s="8" t="str">
        <f>IFERROR(VLOOKUP(I506,'G5'!$A$2:$B$45,2,FALSE),"")</f>
        <v>Slon</v>
      </c>
      <c r="K506" s="23" t="s">
        <v>27</v>
      </c>
      <c r="L506" s="11" t="str">
        <f>IFERROR(VLOOKUP(K506,'G6'!$A$2:$B$345,2,FALSE),"")</f>
        <v/>
      </c>
      <c r="M506" s="25" t="s">
        <v>1137</v>
      </c>
      <c r="N506" s="8" t="str">
        <f>IFERROR(VLOOKUP(M506,SUPPLIERS!$A$2:$B$45,2,FALSE),"")</f>
        <v>Slon</v>
      </c>
      <c r="O506" s="19" t="s">
        <v>42</v>
      </c>
      <c r="P506" s="13" t="str">
        <f>IFERROR(VLOOKUP(O506,UOM_GROUP!$A$2:$B$45,2,FALSE),"")</f>
        <v>Default</v>
      </c>
      <c r="Q506" s="11" t="str">
        <f t="array" ref="Q506">TEXTJOIN(",",TRUE,IF(UOM_MAPPING!A$2:A$16=O506,UOM_MAPPING!B$2:B$100,""))</f>
        <v>000</v>
      </c>
      <c r="R506" s="11" t="str">
        <f>IFERROR(__xludf.DUMMYFUNCTION("ArrayFormula(JOIN("", "", IFERROR(VLOOKUP(BASE(SPLIT(Q506,"",""),10,3),UOM!$A$2:$B$46,2,FALSE),"""")))"),"NUMBER")</f>
        <v>NUMBER</v>
      </c>
      <c r="S506" s="11" t="s">
        <v>1363</v>
      </c>
      <c r="T506" s="8"/>
      <c r="U506" s="8" t="str">
        <f t="shared" si="1"/>
        <v>Plumbing  Fitting  Saddle (Clip) 3/4 "  Slon </v>
      </c>
      <c r="V506" s="8" t="str">
        <f t="shared" si="2"/>
        <v>Plumbing  &gt; Fitting  &gt; Saddle (Clip) &gt; 3/4 "  &gt; Slon &gt; [ N/A ]</v>
      </c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ht="12.75" customHeight="1">
      <c r="A507" s="22" t="s">
        <v>1260</v>
      </c>
      <c r="B507" s="17" t="str">
        <f>IFERROR(VLOOKUP(A507,'G1'!$A$2:$B$45,2,FALSE),"")</f>
        <v>Plumbing </v>
      </c>
      <c r="C507" s="28" t="s">
        <v>1219</v>
      </c>
      <c r="D507" s="8" t="str">
        <f>IFERROR(VLOOKUP(C507,'G2'!$A$2:$B$45,2,FALSE),"")</f>
        <v>Fitting </v>
      </c>
      <c r="E507" s="23" t="s">
        <v>1361</v>
      </c>
      <c r="F507" s="8" t="str">
        <f>IFERROR(VLOOKUP(E507,'G3'!$A$2:$B$195,2,FALSE),"")</f>
        <v>Saddle (Clip)</v>
      </c>
      <c r="G507" s="23" t="s">
        <v>685</v>
      </c>
      <c r="H507" s="8" t="str">
        <f>IFERROR(VLOOKUP(G507,'G4'!$A$2:$B$195,2,FALSE),"")</f>
        <v>1" </v>
      </c>
      <c r="I507" s="22" t="s">
        <v>904</v>
      </c>
      <c r="J507" s="8" t="str">
        <f>IFERROR(VLOOKUP(I507,'G5'!$A$2:$B$45,2,FALSE),"")</f>
        <v>Slon</v>
      </c>
      <c r="K507" s="23" t="s">
        <v>27</v>
      </c>
      <c r="L507" s="11" t="str">
        <f>IFERROR(VLOOKUP(K507,'G6'!$A$2:$B$345,2,FALSE),"")</f>
        <v/>
      </c>
      <c r="M507" s="25" t="s">
        <v>1137</v>
      </c>
      <c r="N507" s="8" t="str">
        <f>IFERROR(VLOOKUP(M507,SUPPLIERS!$A$2:$B$45,2,FALSE),"")</f>
        <v>Slon</v>
      </c>
      <c r="O507" s="19" t="s">
        <v>42</v>
      </c>
      <c r="P507" s="13" t="str">
        <f>IFERROR(VLOOKUP(O507,UOM_GROUP!$A$2:$B$45,2,FALSE),"")</f>
        <v>Default</v>
      </c>
      <c r="Q507" s="11" t="str">
        <f t="array" ref="Q507">TEXTJOIN(",",TRUE,IF(UOM_MAPPING!A$2:A$16=O507,UOM_MAPPING!B$2:B$100,""))</f>
        <v>000</v>
      </c>
      <c r="R507" s="11" t="str">
        <f>IFERROR(__xludf.DUMMYFUNCTION("ArrayFormula(JOIN("", "", IFERROR(VLOOKUP(BASE(SPLIT(Q507,"",""),10,3),UOM!$A$2:$B$46,2,FALSE),"""")))"),"NUMBER")</f>
        <v>NUMBER</v>
      </c>
      <c r="S507" s="11" t="s">
        <v>1364</v>
      </c>
      <c r="T507" s="8"/>
      <c r="U507" s="8" t="str">
        <f t="shared" si="1"/>
        <v>Plumbing  Fitting  Saddle (Clip) 1"  Slon </v>
      </c>
      <c r="V507" s="8" t="str">
        <f t="shared" si="2"/>
        <v>Plumbing  &gt; Fitting  &gt; Saddle (Clip) &gt; 1"  &gt; Slon &gt; [ N/A ]</v>
      </c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ht="12.75" customHeight="1">
      <c r="A508" s="22" t="s">
        <v>1260</v>
      </c>
      <c r="B508" s="17" t="str">
        <f>IFERROR(VLOOKUP(A508,'G1'!$A$2:$B$45,2,FALSE),"")</f>
        <v>Plumbing </v>
      </c>
      <c r="C508" s="28" t="s">
        <v>1219</v>
      </c>
      <c r="D508" s="8" t="str">
        <f>IFERROR(VLOOKUP(C508,'G2'!$A$2:$B$45,2,FALSE),"")</f>
        <v>Fitting </v>
      </c>
      <c r="E508" s="23" t="s">
        <v>1365</v>
      </c>
      <c r="F508" s="8" t="str">
        <f>IFERROR(VLOOKUP(E508,'G3'!$A$2:$B$195,2,FALSE),"")</f>
        <v>45 Elbow</v>
      </c>
      <c r="G508" s="23" t="s">
        <v>679</v>
      </c>
      <c r="H508" s="8" t="str">
        <f>IFERROR(VLOOKUP(G508,'G4'!$A$2:$B$195,2,FALSE),"")</f>
        <v>1/2 "</v>
      </c>
      <c r="I508" s="22" t="s">
        <v>904</v>
      </c>
      <c r="J508" s="8" t="str">
        <f>IFERROR(VLOOKUP(I508,'G5'!$A$2:$B$45,2,FALSE),"")</f>
        <v>Slon</v>
      </c>
      <c r="K508" s="23" t="s">
        <v>27</v>
      </c>
      <c r="L508" s="11" t="str">
        <f>IFERROR(VLOOKUP(K508,'G6'!$A$2:$B$345,2,FALSE),"")</f>
        <v/>
      </c>
      <c r="M508" s="25" t="s">
        <v>1137</v>
      </c>
      <c r="N508" s="8" t="str">
        <f>IFERROR(VLOOKUP(M508,SUPPLIERS!$A$2:$B$45,2,FALSE),"")</f>
        <v>Slon</v>
      </c>
      <c r="O508" s="19" t="s">
        <v>42</v>
      </c>
      <c r="P508" s="13" t="str">
        <f>IFERROR(VLOOKUP(O508,UOM_GROUP!$A$2:$B$45,2,FALSE),"")</f>
        <v>Default</v>
      </c>
      <c r="Q508" s="11" t="str">
        <f t="array" ref="Q508">TEXTJOIN(",",TRUE,IF(UOM_MAPPING!A$2:A$16=O508,UOM_MAPPING!B$2:B$100,""))</f>
        <v>000</v>
      </c>
      <c r="R508" s="11" t="str">
        <f>IFERROR(__xludf.DUMMYFUNCTION("ArrayFormula(JOIN("", "", IFERROR(VLOOKUP(BASE(SPLIT(Q508,"",""),10,3),UOM!$A$2:$B$46,2,FALSE),"""")))"),"NUMBER")</f>
        <v>NUMBER</v>
      </c>
      <c r="S508" s="11" t="s">
        <v>1366</v>
      </c>
      <c r="T508" s="8"/>
      <c r="U508" s="8" t="str">
        <f t="shared" si="1"/>
        <v>Plumbing  Fitting  45 Elbow 1/2 " Slon </v>
      </c>
      <c r="V508" s="8" t="str">
        <f t="shared" si="2"/>
        <v>Plumbing  &gt; Fitting  &gt; 45 Elbow &gt; 1/2 " &gt; Slon &gt; [ N/A ]</v>
      </c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ht="12.75" customHeight="1">
      <c r="A509" s="22" t="s">
        <v>1260</v>
      </c>
      <c r="B509" s="17" t="str">
        <f>IFERROR(VLOOKUP(A509,'G1'!$A$2:$B$45,2,FALSE),"")</f>
        <v>Plumbing </v>
      </c>
      <c r="C509" s="28" t="s">
        <v>1219</v>
      </c>
      <c r="D509" s="8" t="str">
        <f>IFERROR(VLOOKUP(C509,'G2'!$A$2:$B$45,2,FALSE),"")</f>
        <v>Fitting </v>
      </c>
      <c r="E509" s="23" t="s">
        <v>1365</v>
      </c>
      <c r="F509" s="8" t="str">
        <f>IFERROR(VLOOKUP(E509,'G3'!$A$2:$B$195,2,FALSE),"")</f>
        <v>45 Elbow</v>
      </c>
      <c r="G509" s="23" t="s">
        <v>682</v>
      </c>
      <c r="H509" s="8" t="str">
        <f>IFERROR(VLOOKUP(G509,'G4'!$A$2:$B$195,2,FALSE),"")</f>
        <v>3/4 " </v>
      </c>
      <c r="I509" s="22" t="s">
        <v>904</v>
      </c>
      <c r="J509" s="8" t="str">
        <f>IFERROR(VLOOKUP(I509,'G5'!$A$2:$B$45,2,FALSE),"")</f>
        <v>Slon</v>
      </c>
      <c r="K509" s="23" t="s">
        <v>27</v>
      </c>
      <c r="L509" s="11" t="str">
        <f>IFERROR(VLOOKUP(K509,'G6'!$A$2:$B$345,2,FALSE),"")</f>
        <v/>
      </c>
      <c r="M509" s="25" t="s">
        <v>1137</v>
      </c>
      <c r="N509" s="8" t="str">
        <f>IFERROR(VLOOKUP(M509,SUPPLIERS!$A$2:$B$45,2,FALSE),"")</f>
        <v>Slon</v>
      </c>
      <c r="O509" s="19" t="s">
        <v>42</v>
      </c>
      <c r="P509" s="13" t="str">
        <f>IFERROR(VLOOKUP(O509,UOM_GROUP!$A$2:$B$45,2,FALSE),"")</f>
        <v>Default</v>
      </c>
      <c r="Q509" s="11" t="str">
        <f t="array" ref="Q509">TEXTJOIN(",",TRUE,IF(UOM_MAPPING!A$2:A$16=O509,UOM_MAPPING!B$2:B$100,""))</f>
        <v>000</v>
      </c>
      <c r="R509" s="11" t="str">
        <f>IFERROR(__xludf.DUMMYFUNCTION("ArrayFormula(JOIN("", "", IFERROR(VLOOKUP(BASE(SPLIT(Q509,"",""),10,3),UOM!$A$2:$B$46,2,FALSE),"""")))"),"NUMBER")</f>
        <v>NUMBER</v>
      </c>
      <c r="S509" s="11" t="s">
        <v>1367</v>
      </c>
      <c r="T509" s="8"/>
      <c r="U509" s="8" t="str">
        <f t="shared" si="1"/>
        <v>Plumbing  Fitting  45 Elbow 3/4 "  Slon </v>
      </c>
      <c r="V509" s="8" t="str">
        <f t="shared" si="2"/>
        <v>Plumbing  &gt; Fitting  &gt; 45 Elbow &gt; 3/4 "  &gt; Slon &gt; [ N/A ]</v>
      </c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ht="12.75" customHeight="1">
      <c r="A510" s="22" t="s">
        <v>1260</v>
      </c>
      <c r="B510" s="17" t="str">
        <f>IFERROR(VLOOKUP(A510,'G1'!$A$2:$B$45,2,FALSE),"")</f>
        <v>Plumbing </v>
      </c>
      <c r="C510" s="28" t="s">
        <v>1219</v>
      </c>
      <c r="D510" s="8" t="str">
        <f>IFERROR(VLOOKUP(C510,'G2'!$A$2:$B$45,2,FALSE),"")</f>
        <v>Fitting </v>
      </c>
      <c r="E510" s="23" t="s">
        <v>1365</v>
      </c>
      <c r="F510" s="8" t="str">
        <f>IFERROR(VLOOKUP(E510,'G3'!$A$2:$B$195,2,FALSE),"")</f>
        <v>45 Elbow</v>
      </c>
      <c r="G510" s="23" t="s">
        <v>685</v>
      </c>
      <c r="H510" s="8" t="str">
        <f>IFERROR(VLOOKUP(G510,'G4'!$A$2:$B$195,2,FALSE),"")</f>
        <v>1" </v>
      </c>
      <c r="I510" s="22" t="s">
        <v>904</v>
      </c>
      <c r="J510" s="8" t="str">
        <f>IFERROR(VLOOKUP(I510,'G5'!$A$2:$B$45,2,FALSE),"")</f>
        <v>Slon</v>
      </c>
      <c r="K510" s="23" t="s">
        <v>27</v>
      </c>
      <c r="L510" s="11" t="str">
        <f>IFERROR(VLOOKUP(K510,'G6'!$A$2:$B$345,2,FALSE),"")</f>
        <v/>
      </c>
      <c r="M510" s="25" t="s">
        <v>1137</v>
      </c>
      <c r="N510" s="8" t="str">
        <f>IFERROR(VLOOKUP(M510,SUPPLIERS!$A$2:$B$45,2,FALSE),"")</f>
        <v>Slon</v>
      </c>
      <c r="O510" s="19" t="s">
        <v>42</v>
      </c>
      <c r="P510" s="13" t="str">
        <f>IFERROR(VLOOKUP(O510,UOM_GROUP!$A$2:$B$45,2,FALSE),"")</f>
        <v>Default</v>
      </c>
      <c r="Q510" s="11" t="str">
        <f t="array" ref="Q510">TEXTJOIN(",",TRUE,IF(UOM_MAPPING!A$2:A$16=O510,UOM_MAPPING!B$2:B$100,""))</f>
        <v>000</v>
      </c>
      <c r="R510" s="11" t="str">
        <f>IFERROR(__xludf.DUMMYFUNCTION("ArrayFormula(JOIN("", "", IFERROR(VLOOKUP(BASE(SPLIT(Q510,"",""),10,3),UOM!$A$2:$B$46,2,FALSE),"""")))"),"NUMBER")</f>
        <v>NUMBER</v>
      </c>
      <c r="S510" s="11" t="s">
        <v>1368</v>
      </c>
      <c r="T510" s="8"/>
      <c r="U510" s="8" t="str">
        <f t="shared" si="1"/>
        <v>Plumbing  Fitting  45 Elbow 1"  Slon </v>
      </c>
      <c r="V510" s="8" t="str">
        <f t="shared" si="2"/>
        <v>Plumbing  &gt; Fitting  &gt; 45 Elbow &gt; 1"  &gt; Slon &gt; [ N/A ]</v>
      </c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ht="12.75" customHeight="1">
      <c r="A511" s="22" t="s">
        <v>1260</v>
      </c>
      <c r="B511" s="17" t="str">
        <f>IFERROR(VLOOKUP(A511,'G1'!$A$2:$B$45,2,FALSE),"")</f>
        <v>Plumbing </v>
      </c>
      <c r="C511" s="28" t="s">
        <v>1219</v>
      </c>
      <c r="D511" s="8" t="str">
        <f>IFERROR(VLOOKUP(C511,'G2'!$A$2:$B$45,2,FALSE),"")</f>
        <v>Fitting </v>
      </c>
      <c r="E511" s="23" t="s">
        <v>1365</v>
      </c>
      <c r="F511" s="8" t="str">
        <f>IFERROR(VLOOKUP(E511,'G3'!$A$2:$B$195,2,FALSE),"")</f>
        <v>45 Elbow</v>
      </c>
      <c r="G511" s="23" t="s">
        <v>1278</v>
      </c>
      <c r="H511" s="8" t="str">
        <f>IFERROR(VLOOKUP(G511,'G4'!$A$2:$B$195,2,FALSE),"")</f>
        <v>1.1/4"</v>
      </c>
      <c r="I511" s="22" t="s">
        <v>904</v>
      </c>
      <c r="J511" s="8" t="str">
        <f>IFERROR(VLOOKUP(I511,'G5'!$A$2:$B$45,2,FALSE),"")</f>
        <v>Slon</v>
      </c>
      <c r="K511" s="23" t="s">
        <v>27</v>
      </c>
      <c r="L511" s="11" t="str">
        <f>IFERROR(VLOOKUP(K511,'G6'!$A$2:$B$345,2,FALSE),"")</f>
        <v/>
      </c>
      <c r="M511" s="25" t="s">
        <v>1137</v>
      </c>
      <c r="N511" s="8" t="str">
        <f>IFERROR(VLOOKUP(M511,SUPPLIERS!$A$2:$B$45,2,FALSE),"")</f>
        <v>Slon</v>
      </c>
      <c r="O511" s="19" t="s">
        <v>42</v>
      </c>
      <c r="P511" s="13" t="str">
        <f>IFERROR(VLOOKUP(O511,UOM_GROUP!$A$2:$B$45,2,FALSE),"")</f>
        <v>Default</v>
      </c>
      <c r="Q511" s="11" t="str">
        <f t="array" ref="Q511">TEXTJOIN(",",TRUE,IF(UOM_MAPPING!A$2:A$16=O511,UOM_MAPPING!B$2:B$100,""))</f>
        <v>000</v>
      </c>
      <c r="R511" s="11" t="str">
        <f>IFERROR(__xludf.DUMMYFUNCTION("ArrayFormula(JOIN("", "", IFERROR(VLOOKUP(BASE(SPLIT(Q511,"",""),10,3),UOM!$A$2:$B$46,2,FALSE),"""")))"),"NUMBER")</f>
        <v>NUMBER</v>
      </c>
      <c r="S511" s="11" t="s">
        <v>1369</v>
      </c>
      <c r="T511" s="8"/>
      <c r="U511" s="8" t="str">
        <f t="shared" si="1"/>
        <v>Plumbing  Fitting  45 Elbow 1.1/4" Slon </v>
      </c>
      <c r="V511" s="8" t="str">
        <f t="shared" si="2"/>
        <v>Plumbing  &gt; Fitting  &gt; 45 Elbow &gt; 1.1/4" &gt; Slon &gt; [ N/A ]</v>
      </c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ht="12.75" customHeight="1">
      <c r="A512" s="22" t="s">
        <v>1260</v>
      </c>
      <c r="B512" s="17" t="str">
        <f>IFERROR(VLOOKUP(A512,'G1'!$A$2:$B$45,2,FALSE),"")</f>
        <v>Plumbing </v>
      </c>
      <c r="C512" s="28" t="s">
        <v>1219</v>
      </c>
      <c r="D512" s="8" t="str">
        <f>IFERROR(VLOOKUP(C512,'G2'!$A$2:$B$45,2,FALSE),"")</f>
        <v>Fitting </v>
      </c>
      <c r="E512" s="23" t="s">
        <v>1365</v>
      </c>
      <c r="F512" s="8" t="str">
        <f>IFERROR(VLOOKUP(E512,'G3'!$A$2:$B$195,2,FALSE),"")</f>
        <v>45 Elbow</v>
      </c>
      <c r="G512" s="23" t="s">
        <v>1265</v>
      </c>
      <c r="H512" s="8" t="str">
        <f>IFERROR(VLOOKUP(G512,'G4'!$A$2:$B$195,2,FALSE),"")</f>
        <v>1.5"</v>
      </c>
      <c r="I512" s="22" t="s">
        <v>904</v>
      </c>
      <c r="J512" s="8" t="str">
        <f>IFERROR(VLOOKUP(I512,'G5'!$A$2:$B$45,2,FALSE),"")</f>
        <v>Slon</v>
      </c>
      <c r="K512" s="23" t="s">
        <v>27</v>
      </c>
      <c r="L512" s="11" t="str">
        <f>IFERROR(VLOOKUP(K512,'G6'!$A$2:$B$345,2,FALSE),"")</f>
        <v/>
      </c>
      <c r="M512" s="25" t="s">
        <v>1137</v>
      </c>
      <c r="N512" s="8" t="str">
        <f>IFERROR(VLOOKUP(M512,SUPPLIERS!$A$2:$B$45,2,FALSE),"")</f>
        <v>Slon</v>
      </c>
      <c r="O512" s="19" t="s">
        <v>42</v>
      </c>
      <c r="P512" s="13" t="str">
        <f>IFERROR(VLOOKUP(O512,UOM_GROUP!$A$2:$B$45,2,FALSE),"")</f>
        <v>Default</v>
      </c>
      <c r="Q512" s="11" t="str">
        <f t="array" ref="Q512">TEXTJOIN(",",TRUE,IF(UOM_MAPPING!A$2:A$16=O512,UOM_MAPPING!B$2:B$100,""))</f>
        <v>000</v>
      </c>
      <c r="R512" s="11" t="str">
        <f>IFERROR(__xludf.DUMMYFUNCTION("ArrayFormula(JOIN("", "", IFERROR(VLOOKUP(BASE(SPLIT(Q512,"",""),10,3),UOM!$A$2:$B$46,2,FALSE),"""")))"),"NUMBER")</f>
        <v>NUMBER</v>
      </c>
      <c r="S512" s="11" t="s">
        <v>1370</v>
      </c>
      <c r="T512" s="8"/>
      <c r="U512" s="8" t="str">
        <f t="shared" si="1"/>
        <v>Plumbing  Fitting  45 Elbow 1.5" Slon </v>
      </c>
      <c r="V512" s="8" t="str">
        <f t="shared" si="2"/>
        <v>Plumbing  &gt; Fitting  &gt; 45 Elbow &gt; 1.5" &gt; Slon &gt; [ N/A ]</v>
      </c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ht="12.75" customHeight="1">
      <c r="A513" s="22" t="s">
        <v>1260</v>
      </c>
      <c r="B513" s="17" t="str">
        <f>IFERROR(VLOOKUP(A513,'G1'!$A$2:$B$45,2,FALSE),"")</f>
        <v>Plumbing </v>
      </c>
      <c r="C513" s="28" t="s">
        <v>1219</v>
      </c>
      <c r="D513" s="8" t="str">
        <f>IFERROR(VLOOKUP(C513,'G2'!$A$2:$B$45,2,FALSE),"")</f>
        <v>Fitting </v>
      </c>
      <c r="E513" s="23" t="s">
        <v>1365</v>
      </c>
      <c r="F513" s="8" t="str">
        <f>IFERROR(VLOOKUP(E513,'G3'!$A$2:$B$195,2,FALSE),"")</f>
        <v>45 Elbow</v>
      </c>
      <c r="G513" s="23" t="s">
        <v>793</v>
      </c>
      <c r="H513" s="8" t="str">
        <f>IFERROR(VLOOKUP(G513,'G4'!$A$2:$B$195,2,FALSE),"")</f>
        <v>2"</v>
      </c>
      <c r="I513" s="22" t="s">
        <v>904</v>
      </c>
      <c r="J513" s="8" t="str">
        <f>IFERROR(VLOOKUP(I513,'G5'!$A$2:$B$45,2,FALSE),"")</f>
        <v>Slon</v>
      </c>
      <c r="K513" s="23" t="s">
        <v>27</v>
      </c>
      <c r="L513" s="11" t="str">
        <f>IFERROR(VLOOKUP(K513,'G6'!$A$2:$B$345,2,FALSE),"")</f>
        <v/>
      </c>
      <c r="M513" s="25" t="s">
        <v>1137</v>
      </c>
      <c r="N513" s="8" t="str">
        <f>IFERROR(VLOOKUP(M513,SUPPLIERS!$A$2:$B$45,2,FALSE),"")</f>
        <v>Slon</v>
      </c>
      <c r="O513" s="19" t="s">
        <v>42</v>
      </c>
      <c r="P513" s="13" t="str">
        <f>IFERROR(VLOOKUP(O513,UOM_GROUP!$A$2:$B$45,2,FALSE),"")</f>
        <v>Default</v>
      </c>
      <c r="Q513" s="11" t="str">
        <f t="array" ref="Q513">TEXTJOIN(",",TRUE,IF(UOM_MAPPING!A$2:A$16=O513,UOM_MAPPING!B$2:B$100,""))</f>
        <v>000</v>
      </c>
      <c r="R513" s="11" t="str">
        <f>IFERROR(__xludf.DUMMYFUNCTION("ArrayFormula(JOIN("", "", IFERROR(VLOOKUP(BASE(SPLIT(Q513,"",""),10,3),UOM!$A$2:$B$46,2,FALSE),"""")))"),"NUMBER")</f>
        <v>NUMBER</v>
      </c>
      <c r="S513" s="11" t="s">
        <v>1371</v>
      </c>
      <c r="T513" s="8"/>
      <c r="U513" s="8" t="str">
        <f t="shared" si="1"/>
        <v>Plumbing  Fitting  45 Elbow 2" Slon </v>
      </c>
      <c r="V513" s="8" t="str">
        <f t="shared" si="2"/>
        <v>Plumbing  &gt; Fitting  &gt; 45 Elbow &gt; 2" &gt; Slon &gt; [ N/A ]</v>
      </c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ht="12.75" customHeight="1">
      <c r="A514" s="22" t="s">
        <v>1260</v>
      </c>
      <c r="B514" s="17" t="str">
        <f>IFERROR(VLOOKUP(A514,'G1'!$A$2:$B$45,2,FALSE),"")</f>
        <v>Plumbing </v>
      </c>
      <c r="C514" s="28" t="s">
        <v>1219</v>
      </c>
      <c r="D514" s="8" t="str">
        <f>IFERROR(VLOOKUP(C514,'G2'!$A$2:$B$45,2,FALSE),"")</f>
        <v>Fitting </v>
      </c>
      <c r="E514" s="23" t="s">
        <v>1365</v>
      </c>
      <c r="F514" s="8" t="str">
        <f>IFERROR(VLOOKUP(E514,'G3'!$A$2:$B$195,2,FALSE),"")</f>
        <v>45 Elbow</v>
      </c>
      <c r="G514" s="23" t="s">
        <v>1267</v>
      </c>
      <c r="H514" s="8" t="str">
        <f>IFERROR(VLOOKUP(G514,'G4'!$A$2:$B$195,2,FALSE),"")</f>
        <v>4"</v>
      </c>
      <c r="I514" s="22" t="s">
        <v>904</v>
      </c>
      <c r="J514" s="8" t="str">
        <f>IFERROR(VLOOKUP(I514,'G5'!$A$2:$B$45,2,FALSE),"")</f>
        <v>Slon</v>
      </c>
      <c r="K514" s="23" t="s">
        <v>27</v>
      </c>
      <c r="L514" s="11" t="str">
        <f>IFERROR(VLOOKUP(K514,'G6'!$A$2:$B$345,2,FALSE),"")</f>
        <v/>
      </c>
      <c r="M514" s="25" t="s">
        <v>1137</v>
      </c>
      <c r="N514" s="8" t="str">
        <f>IFERROR(VLOOKUP(M514,SUPPLIERS!$A$2:$B$45,2,FALSE),"")</f>
        <v>Slon</v>
      </c>
      <c r="O514" s="19" t="s">
        <v>42</v>
      </c>
      <c r="P514" s="13" t="str">
        <f>IFERROR(VLOOKUP(O514,UOM_GROUP!$A$2:$B$45,2,FALSE),"")</f>
        <v>Default</v>
      </c>
      <c r="Q514" s="11" t="str">
        <f t="array" ref="Q514">TEXTJOIN(",",TRUE,IF(UOM_MAPPING!A$2:A$16=O514,UOM_MAPPING!B$2:B$100,""))</f>
        <v>000</v>
      </c>
      <c r="R514" s="11" t="str">
        <f>IFERROR(__xludf.DUMMYFUNCTION("ArrayFormula(JOIN("", "", IFERROR(VLOOKUP(BASE(SPLIT(Q514,"",""),10,3),UOM!$A$2:$B$46,2,FALSE),"""")))"),"NUMBER")</f>
        <v>NUMBER</v>
      </c>
      <c r="S514" s="11" t="s">
        <v>1372</v>
      </c>
      <c r="T514" s="8"/>
      <c r="U514" s="8" t="str">
        <f t="shared" si="1"/>
        <v>Plumbing  Fitting  45 Elbow 4" Slon </v>
      </c>
      <c r="V514" s="8" t="str">
        <f t="shared" si="2"/>
        <v>Plumbing  &gt; Fitting  &gt; 45 Elbow &gt; 4" &gt; Slon &gt; [ N/A ]</v>
      </c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ht="12.75" customHeight="1">
      <c r="A515" s="22" t="s">
        <v>1260</v>
      </c>
      <c r="B515" s="17" t="str">
        <f>IFERROR(VLOOKUP(A515,'G1'!$A$2:$B$45,2,FALSE),"")</f>
        <v>Plumbing </v>
      </c>
      <c r="C515" s="28" t="s">
        <v>1219</v>
      </c>
      <c r="D515" s="8" t="str">
        <f>IFERROR(VLOOKUP(C515,'G2'!$A$2:$B$45,2,FALSE),"")</f>
        <v>Fitting </v>
      </c>
      <c r="E515" s="23" t="s">
        <v>1373</v>
      </c>
      <c r="F515" s="8" t="str">
        <f>IFERROR(VLOOKUP(E515,'G3'!$A$2:$B$195,2,FALSE),"")</f>
        <v>45 Door Elbow</v>
      </c>
      <c r="G515" s="23" t="s">
        <v>1278</v>
      </c>
      <c r="H515" s="8" t="str">
        <f>IFERROR(VLOOKUP(G515,'G4'!$A$2:$B$195,2,FALSE),"")</f>
        <v>1.1/4"</v>
      </c>
      <c r="I515" s="22" t="s">
        <v>904</v>
      </c>
      <c r="J515" s="8" t="str">
        <f>IFERROR(VLOOKUP(I515,'G5'!$A$2:$B$45,2,FALSE),"")</f>
        <v>Slon</v>
      </c>
      <c r="K515" s="23" t="s">
        <v>27</v>
      </c>
      <c r="L515" s="11" t="str">
        <f>IFERROR(VLOOKUP(K515,'G6'!$A$2:$B$345,2,FALSE),"")</f>
        <v/>
      </c>
      <c r="M515" s="25" t="s">
        <v>1137</v>
      </c>
      <c r="N515" s="8" t="str">
        <f>IFERROR(VLOOKUP(M515,SUPPLIERS!$A$2:$B$45,2,FALSE),"")</f>
        <v>Slon</v>
      </c>
      <c r="O515" s="19" t="s">
        <v>42</v>
      </c>
      <c r="P515" s="13" t="str">
        <f>IFERROR(VLOOKUP(O515,UOM_GROUP!$A$2:$B$45,2,FALSE),"")</f>
        <v>Default</v>
      </c>
      <c r="Q515" s="11" t="str">
        <f t="array" ref="Q515">TEXTJOIN(",",TRUE,IF(UOM_MAPPING!A$2:A$16=O515,UOM_MAPPING!B$2:B$100,""))</f>
        <v>000</v>
      </c>
      <c r="R515" s="11" t="str">
        <f>IFERROR(__xludf.DUMMYFUNCTION("ArrayFormula(JOIN("", "", IFERROR(VLOOKUP(BASE(SPLIT(Q515,"",""),10,3),UOM!$A$2:$B$46,2,FALSE),"""")))"),"NUMBER")</f>
        <v>NUMBER</v>
      </c>
      <c r="S515" s="11" t="s">
        <v>1374</v>
      </c>
      <c r="T515" s="8"/>
      <c r="U515" s="8" t="str">
        <f t="shared" si="1"/>
        <v>Plumbing  Fitting  45 Door Elbow 1.1/4" Slon </v>
      </c>
      <c r="V515" s="8" t="str">
        <f t="shared" si="2"/>
        <v>Plumbing  &gt; Fitting  &gt; 45 Door Elbow &gt; 1.1/4" &gt; Slon &gt; [ N/A ]</v>
      </c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ht="12.75" customHeight="1">
      <c r="A516" s="22" t="s">
        <v>1260</v>
      </c>
      <c r="B516" s="17" t="str">
        <f>IFERROR(VLOOKUP(A516,'G1'!$A$2:$B$45,2,FALSE),"")</f>
        <v>Plumbing </v>
      </c>
      <c r="C516" s="28" t="s">
        <v>1219</v>
      </c>
      <c r="D516" s="8" t="str">
        <f>IFERROR(VLOOKUP(C516,'G2'!$A$2:$B$45,2,FALSE),"")</f>
        <v>Fitting </v>
      </c>
      <c r="E516" s="23" t="s">
        <v>1373</v>
      </c>
      <c r="F516" s="8" t="str">
        <f>IFERROR(VLOOKUP(E516,'G3'!$A$2:$B$195,2,FALSE),"")</f>
        <v>45 Door Elbow</v>
      </c>
      <c r="G516" s="23" t="s">
        <v>1265</v>
      </c>
      <c r="H516" s="8" t="str">
        <f>IFERROR(VLOOKUP(G516,'G4'!$A$2:$B$195,2,FALSE),"")</f>
        <v>1.5"</v>
      </c>
      <c r="I516" s="22" t="s">
        <v>904</v>
      </c>
      <c r="J516" s="8" t="str">
        <f>IFERROR(VLOOKUP(I516,'G5'!$A$2:$B$45,2,FALSE),"")</f>
        <v>Slon</v>
      </c>
      <c r="K516" s="23" t="s">
        <v>27</v>
      </c>
      <c r="L516" s="11" t="str">
        <f>IFERROR(VLOOKUP(K516,'G6'!$A$2:$B$345,2,FALSE),"")</f>
        <v/>
      </c>
      <c r="M516" s="25" t="s">
        <v>1137</v>
      </c>
      <c r="N516" s="8" t="str">
        <f>IFERROR(VLOOKUP(M516,SUPPLIERS!$A$2:$B$45,2,FALSE),"")</f>
        <v>Slon</v>
      </c>
      <c r="O516" s="19" t="s">
        <v>42</v>
      </c>
      <c r="P516" s="13" t="str">
        <f>IFERROR(VLOOKUP(O516,UOM_GROUP!$A$2:$B$45,2,FALSE),"")</f>
        <v>Default</v>
      </c>
      <c r="Q516" s="11" t="str">
        <f t="array" ref="Q516">TEXTJOIN(",",TRUE,IF(UOM_MAPPING!A$2:A$16=O516,UOM_MAPPING!B$2:B$100,""))</f>
        <v>000</v>
      </c>
      <c r="R516" s="11" t="str">
        <f>IFERROR(__xludf.DUMMYFUNCTION("ArrayFormula(JOIN("", "", IFERROR(VLOOKUP(BASE(SPLIT(Q516,"",""),10,3),UOM!$A$2:$B$46,2,FALSE),"""")))"),"NUMBER")</f>
        <v>NUMBER</v>
      </c>
      <c r="S516" s="11" t="s">
        <v>1375</v>
      </c>
      <c r="T516" s="8"/>
      <c r="U516" s="8" t="str">
        <f t="shared" si="1"/>
        <v>Plumbing  Fitting  45 Door Elbow 1.5" Slon </v>
      </c>
      <c r="V516" s="8" t="str">
        <f t="shared" si="2"/>
        <v>Plumbing  &gt; Fitting  &gt; 45 Door Elbow &gt; 1.5" &gt; Slon &gt; [ N/A ]</v>
      </c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ht="12.75" customHeight="1">
      <c r="A517" s="22" t="s">
        <v>1260</v>
      </c>
      <c r="B517" s="17" t="str">
        <f>IFERROR(VLOOKUP(A517,'G1'!$A$2:$B$45,2,FALSE),"")</f>
        <v>Plumbing </v>
      </c>
      <c r="C517" s="28" t="s">
        <v>1219</v>
      </c>
      <c r="D517" s="8" t="str">
        <f>IFERROR(VLOOKUP(C517,'G2'!$A$2:$B$45,2,FALSE),"")</f>
        <v>Fitting </v>
      </c>
      <c r="E517" s="23" t="s">
        <v>1373</v>
      </c>
      <c r="F517" s="8" t="str">
        <f>IFERROR(VLOOKUP(E517,'G3'!$A$2:$B$195,2,FALSE),"")</f>
        <v>45 Door Elbow</v>
      </c>
      <c r="G517" s="23" t="s">
        <v>793</v>
      </c>
      <c r="H517" s="8" t="str">
        <f>IFERROR(VLOOKUP(G517,'G4'!$A$2:$B$195,2,FALSE),"")</f>
        <v>2"</v>
      </c>
      <c r="I517" s="22" t="s">
        <v>904</v>
      </c>
      <c r="J517" s="8" t="str">
        <f>IFERROR(VLOOKUP(I517,'G5'!$A$2:$B$45,2,FALSE),"")</f>
        <v>Slon</v>
      </c>
      <c r="K517" s="23" t="s">
        <v>27</v>
      </c>
      <c r="L517" s="11" t="str">
        <f>IFERROR(VLOOKUP(K517,'G6'!$A$2:$B$345,2,FALSE),"")</f>
        <v/>
      </c>
      <c r="M517" s="25" t="s">
        <v>1137</v>
      </c>
      <c r="N517" s="8" t="str">
        <f>IFERROR(VLOOKUP(M517,SUPPLIERS!$A$2:$B$45,2,FALSE),"")</f>
        <v>Slon</v>
      </c>
      <c r="O517" s="19" t="s">
        <v>42</v>
      </c>
      <c r="P517" s="13" t="str">
        <f>IFERROR(VLOOKUP(O517,UOM_GROUP!$A$2:$B$45,2,FALSE),"")</f>
        <v>Default</v>
      </c>
      <c r="Q517" s="11" t="str">
        <f t="array" ref="Q517">TEXTJOIN(",",TRUE,IF(UOM_MAPPING!A$2:A$16=O517,UOM_MAPPING!B$2:B$100,""))</f>
        <v>000</v>
      </c>
      <c r="R517" s="11" t="str">
        <f>IFERROR(__xludf.DUMMYFUNCTION("ArrayFormula(JOIN("", "", IFERROR(VLOOKUP(BASE(SPLIT(Q517,"",""),10,3),UOM!$A$2:$B$46,2,FALSE),"""")))"),"NUMBER")</f>
        <v>NUMBER</v>
      </c>
      <c r="S517" s="11" t="s">
        <v>1376</v>
      </c>
      <c r="T517" s="8"/>
      <c r="U517" s="8" t="str">
        <f t="shared" si="1"/>
        <v>Plumbing  Fitting  45 Door Elbow 2" Slon </v>
      </c>
      <c r="V517" s="8" t="str">
        <f t="shared" si="2"/>
        <v>Plumbing  &gt; Fitting  &gt; 45 Door Elbow &gt; 2" &gt; Slon &gt; [ N/A ]</v>
      </c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ht="12.75" customHeight="1">
      <c r="A518" s="22" t="s">
        <v>1260</v>
      </c>
      <c r="B518" s="17" t="str">
        <f>IFERROR(VLOOKUP(A518,'G1'!$A$2:$B$45,2,FALSE),"")</f>
        <v>Plumbing </v>
      </c>
      <c r="C518" s="28" t="s">
        <v>1219</v>
      </c>
      <c r="D518" s="8" t="str">
        <f>IFERROR(VLOOKUP(C518,'G2'!$A$2:$B$45,2,FALSE),"")</f>
        <v>Fitting </v>
      </c>
      <c r="E518" s="23" t="s">
        <v>1373</v>
      </c>
      <c r="F518" s="8" t="str">
        <f>IFERROR(VLOOKUP(E518,'G3'!$A$2:$B$195,2,FALSE),"")</f>
        <v>45 Door Elbow</v>
      </c>
      <c r="G518" s="23" t="s">
        <v>1267</v>
      </c>
      <c r="H518" s="8" t="str">
        <f>IFERROR(VLOOKUP(G518,'G4'!$A$2:$B$195,2,FALSE),"")</f>
        <v>4"</v>
      </c>
      <c r="I518" s="22" t="s">
        <v>904</v>
      </c>
      <c r="J518" s="8" t="str">
        <f>IFERROR(VLOOKUP(I518,'G5'!$A$2:$B$45,2,FALSE),"")</f>
        <v>Slon</v>
      </c>
      <c r="K518" s="23" t="s">
        <v>27</v>
      </c>
      <c r="L518" s="11" t="str">
        <f>IFERROR(VLOOKUP(K518,'G6'!$A$2:$B$345,2,FALSE),"")</f>
        <v/>
      </c>
      <c r="M518" s="25" t="s">
        <v>1137</v>
      </c>
      <c r="N518" s="8" t="str">
        <f>IFERROR(VLOOKUP(M518,SUPPLIERS!$A$2:$B$45,2,FALSE),"")</f>
        <v>Slon</v>
      </c>
      <c r="O518" s="19" t="s">
        <v>42</v>
      </c>
      <c r="P518" s="13" t="str">
        <f>IFERROR(VLOOKUP(O518,UOM_GROUP!$A$2:$B$45,2,FALSE),"")</f>
        <v>Default</v>
      </c>
      <c r="Q518" s="11" t="str">
        <f t="array" ref="Q518">TEXTJOIN(",",TRUE,IF(UOM_MAPPING!A$2:A$16=O518,UOM_MAPPING!B$2:B$100,""))</f>
        <v>000</v>
      </c>
      <c r="R518" s="11" t="str">
        <f>IFERROR(__xludf.DUMMYFUNCTION("ArrayFormula(JOIN("", "", IFERROR(VLOOKUP(BASE(SPLIT(Q518,"",""),10,3),UOM!$A$2:$B$46,2,FALSE),"""")))"),"NUMBER")</f>
        <v>NUMBER</v>
      </c>
      <c r="S518" s="11" t="s">
        <v>1377</v>
      </c>
      <c r="T518" s="8"/>
      <c r="U518" s="8" t="str">
        <f t="shared" si="1"/>
        <v>Plumbing  Fitting  45 Door Elbow 4" Slon </v>
      </c>
      <c r="V518" s="8" t="str">
        <f t="shared" si="2"/>
        <v>Plumbing  &gt; Fitting  &gt; 45 Door Elbow &gt; 4" &gt; Slon &gt; [ N/A ]</v>
      </c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ht="12.75" customHeight="1">
      <c r="A519" s="22" t="s">
        <v>1260</v>
      </c>
      <c r="B519" s="17" t="str">
        <f>IFERROR(VLOOKUP(A519,'G1'!$A$2:$B$45,2,FALSE),"")</f>
        <v>Plumbing </v>
      </c>
      <c r="C519" s="28" t="s">
        <v>1219</v>
      </c>
      <c r="D519" s="8" t="str">
        <f>IFERROR(VLOOKUP(C519,'G2'!$A$2:$B$45,2,FALSE),"")</f>
        <v>Fitting </v>
      </c>
      <c r="E519" s="23" t="s">
        <v>1378</v>
      </c>
      <c r="F519" s="8" t="str">
        <f>IFERROR(VLOOKUP(E519,'G3'!$A$2:$B$195,2,FALSE),"")</f>
        <v>90 Door Elbow</v>
      </c>
      <c r="G519" s="23" t="s">
        <v>1278</v>
      </c>
      <c r="H519" s="8" t="str">
        <f>IFERROR(VLOOKUP(G519,'G4'!$A$2:$B$195,2,FALSE),"")</f>
        <v>1.1/4"</v>
      </c>
      <c r="I519" s="22" t="s">
        <v>904</v>
      </c>
      <c r="J519" s="8" t="str">
        <f>IFERROR(VLOOKUP(I519,'G5'!$A$2:$B$45,2,FALSE),"")</f>
        <v>Slon</v>
      </c>
      <c r="K519" s="23" t="s">
        <v>27</v>
      </c>
      <c r="L519" s="11" t="str">
        <f>IFERROR(VLOOKUP(K519,'G6'!$A$2:$B$345,2,FALSE),"")</f>
        <v/>
      </c>
      <c r="M519" s="25" t="s">
        <v>1137</v>
      </c>
      <c r="N519" s="8" t="str">
        <f>IFERROR(VLOOKUP(M519,SUPPLIERS!$A$2:$B$45,2,FALSE),"")</f>
        <v>Slon</v>
      </c>
      <c r="O519" s="19" t="s">
        <v>42</v>
      </c>
      <c r="P519" s="13" t="str">
        <f>IFERROR(VLOOKUP(O519,UOM_GROUP!$A$2:$B$45,2,FALSE),"")</f>
        <v>Default</v>
      </c>
      <c r="Q519" s="11" t="str">
        <f t="array" ref="Q519">TEXTJOIN(",",TRUE,IF(UOM_MAPPING!A$2:A$16=O519,UOM_MAPPING!B$2:B$100,""))</f>
        <v>000</v>
      </c>
      <c r="R519" s="11" t="str">
        <f>IFERROR(__xludf.DUMMYFUNCTION("ArrayFormula(JOIN("", "", IFERROR(VLOOKUP(BASE(SPLIT(Q519,"",""),10,3),UOM!$A$2:$B$46,2,FALSE),"""")))"),"NUMBER")</f>
        <v>NUMBER</v>
      </c>
      <c r="S519" s="11" t="s">
        <v>1379</v>
      </c>
      <c r="T519" s="8"/>
      <c r="U519" s="8" t="str">
        <f t="shared" si="1"/>
        <v>Plumbing  Fitting  90 Door Elbow 1.1/4" Slon </v>
      </c>
      <c r="V519" s="8" t="str">
        <f t="shared" si="2"/>
        <v>Plumbing  &gt; Fitting  &gt; 90 Door Elbow &gt; 1.1/4" &gt; Slon &gt; [ N/A ]</v>
      </c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ht="12.75" customHeight="1">
      <c r="A520" s="22" t="s">
        <v>1260</v>
      </c>
      <c r="B520" s="17" t="str">
        <f>IFERROR(VLOOKUP(A520,'G1'!$A$2:$B$45,2,FALSE),"")</f>
        <v>Plumbing </v>
      </c>
      <c r="C520" s="28" t="s">
        <v>1219</v>
      </c>
      <c r="D520" s="8" t="str">
        <f>IFERROR(VLOOKUP(C520,'G2'!$A$2:$B$45,2,FALSE),"")</f>
        <v>Fitting </v>
      </c>
      <c r="E520" s="23" t="s">
        <v>1378</v>
      </c>
      <c r="F520" s="8" t="str">
        <f>IFERROR(VLOOKUP(E520,'G3'!$A$2:$B$195,2,FALSE),"")</f>
        <v>90 Door Elbow</v>
      </c>
      <c r="G520" s="23" t="s">
        <v>1265</v>
      </c>
      <c r="H520" s="8" t="str">
        <f>IFERROR(VLOOKUP(G520,'G4'!$A$2:$B$195,2,FALSE),"")</f>
        <v>1.5"</v>
      </c>
      <c r="I520" s="22" t="s">
        <v>904</v>
      </c>
      <c r="J520" s="8" t="str">
        <f>IFERROR(VLOOKUP(I520,'G5'!$A$2:$B$45,2,FALSE),"")</f>
        <v>Slon</v>
      </c>
      <c r="K520" s="23" t="s">
        <v>27</v>
      </c>
      <c r="L520" s="11" t="str">
        <f>IFERROR(VLOOKUP(K520,'G6'!$A$2:$B$345,2,FALSE),"")</f>
        <v/>
      </c>
      <c r="M520" s="25" t="s">
        <v>1137</v>
      </c>
      <c r="N520" s="8" t="str">
        <f>IFERROR(VLOOKUP(M520,SUPPLIERS!$A$2:$B$45,2,FALSE),"")</f>
        <v>Slon</v>
      </c>
      <c r="O520" s="19" t="s">
        <v>42</v>
      </c>
      <c r="P520" s="13" t="str">
        <f>IFERROR(VLOOKUP(O520,UOM_GROUP!$A$2:$B$45,2,FALSE),"")</f>
        <v>Default</v>
      </c>
      <c r="Q520" s="11" t="str">
        <f t="array" ref="Q520">TEXTJOIN(",",TRUE,IF(UOM_MAPPING!A$2:A$16=O520,UOM_MAPPING!B$2:B$100,""))</f>
        <v>000</v>
      </c>
      <c r="R520" s="11" t="str">
        <f>IFERROR(__xludf.DUMMYFUNCTION("ArrayFormula(JOIN("", "", IFERROR(VLOOKUP(BASE(SPLIT(Q520,"",""),10,3),UOM!$A$2:$B$46,2,FALSE),"""")))"),"NUMBER")</f>
        <v>NUMBER</v>
      </c>
      <c r="S520" s="11" t="s">
        <v>1380</v>
      </c>
      <c r="T520" s="8"/>
      <c r="U520" s="8" t="str">
        <f t="shared" si="1"/>
        <v>Plumbing  Fitting  90 Door Elbow 1.5" Slon </v>
      </c>
      <c r="V520" s="8" t="str">
        <f t="shared" si="2"/>
        <v>Plumbing  &gt; Fitting  &gt; 90 Door Elbow &gt; 1.5" &gt; Slon &gt; [ N/A ]</v>
      </c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ht="12.75" customHeight="1">
      <c r="A521" s="22" t="s">
        <v>1260</v>
      </c>
      <c r="B521" s="17" t="str">
        <f>IFERROR(VLOOKUP(A521,'G1'!$A$2:$B$45,2,FALSE),"")</f>
        <v>Plumbing </v>
      </c>
      <c r="C521" s="28" t="s">
        <v>1219</v>
      </c>
      <c r="D521" s="8" t="str">
        <f>IFERROR(VLOOKUP(C521,'G2'!$A$2:$B$45,2,FALSE),"")</f>
        <v>Fitting </v>
      </c>
      <c r="E521" s="23" t="s">
        <v>1378</v>
      </c>
      <c r="F521" s="8" t="str">
        <f>IFERROR(VLOOKUP(E521,'G3'!$A$2:$B$195,2,FALSE),"")</f>
        <v>90 Door Elbow</v>
      </c>
      <c r="G521" s="23" t="s">
        <v>793</v>
      </c>
      <c r="H521" s="8" t="str">
        <f>IFERROR(VLOOKUP(G521,'G4'!$A$2:$B$195,2,FALSE),"")</f>
        <v>2"</v>
      </c>
      <c r="I521" s="22" t="s">
        <v>904</v>
      </c>
      <c r="J521" s="8" t="str">
        <f>IFERROR(VLOOKUP(I521,'G5'!$A$2:$B$45,2,FALSE),"")</f>
        <v>Slon</v>
      </c>
      <c r="K521" s="23" t="s">
        <v>27</v>
      </c>
      <c r="L521" s="11" t="str">
        <f>IFERROR(VLOOKUP(K521,'G6'!$A$2:$B$345,2,FALSE),"")</f>
        <v/>
      </c>
      <c r="M521" s="25" t="s">
        <v>1137</v>
      </c>
      <c r="N521" s="8" t="str">
        <f>IFERROR(VLOOKUP(M521,SUPPLIERS!$A$2:$B$45,2,FALSE),"")</f>
        <v>Slon</v>
      </c>
      <c r="O521" s="19" t="s">
        <v>42</v>
      </c>
      <c r="P521" s="13" t="str">
        <f>IFERROR(VLOOKUP(O521,UOM_GROUP!$A$2:$B$45,2,FALSE),"")</f>
        <v>Default</v>
      </c>
      <c r="Q521" s="11" t="str">
        <f t="array" ref="Q521">TEXTJOIN(",",TRUE,IF(UOM_MAPPING!A$2:A$16=O521,UOM_MAPPING!B$2:B$100,""))</f>
        <v>000</v>
      </c>
      <c r="R521" s="11" t="str">
        <f>IFERROR(__xludf.DUMMYFUNCTION("ArrayFormula(JOIN("", "", IFERROR(VLOOKUP(BASE(SPLIT(Q521,"",""),10,3),UOM!$A$2:$B$46,2,FALSE),"""")))"),"NUMBER")</f>
        <v>NUMBER</v>
      </c>
      <c r="S521" s="11" t="s">
        <v>1381</v>
      </c>
      <c r="T521" s="8"/>
      <c r="U521" s="8" t="str">
        <f t="shared" si="1"/>
        <v>Plumbing  Fitting  90 Door Elbow 2" Slon </v>
      </c>
      <c r="V521" s="8" t="str">
        <f t="shared" si="2"/>
        <v>Plumbing  &gt; Fitting  &gt; 90 Door Elbow &gt; 2" &gt; Slon &gt; [ N/A ]</v>
      </c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ht="12.75" customHeight="1">
      <c r="A522" s="22" t="s">
        <v>1260</v>
      </c>
      <c r="B522" s="17" t="str">
        <f>IFERROR(VLOOKUP(A522,'G1'!$A$2:$B$45,2,FALSE),"")</f>
        <v>Plumbing </v>
      </c>
      <c r="C522" s="28" t="s">
        <v>1219</v>
      </c>
      <c r="D522" s="8" t="str">
        <f>IFERROR(VLOOKUP(C522,'G2'!$A$2:$B$45,2,FALSE),"")</f>
        <v>Fitting </v>
      </c>
      <c r="E522" s="23" t="s">
        <v>1378</v>
      </c>
      <c r="F522" s="8" t="str">
        <f>IFERROR(VLOOKUP(E522,'G3'!$A$2:$B$195,2,FALSE),"")</f>
        <v>90 Door Elbow</v>
      </c>
      <c r="G522" s="23" t="s">
        <v>1267</v>
      </c>
      <c r="H522" s="8" t="str">
        <f>IFERROR(VLOOKUP(G522,'G4'!$A$2:$B$195,2,FALSE),"")</f>
        <v>4"</v>
      </c>
      <c r="I522" s="22" t="s">
        <v>904</v>
      </c>
      <c r="J522" s="8" t="str">
        <f>IFERROR(VLOOKUP(I522,'G5'!$A$2:$B$45,2,FALSE),"")</f>
        <v>Slon</v>
      </c>
      <c r="K522" s="23" t="s">
        <v>27</v>
      </c>
      <c r="L522" s="11" t="str">
        <f>IFERROR(VLOOKUP(K522,'G6'!$A$2:$B$345,2,FALSE),"")</f>
        <v/>
      </c>
      <c r="M522" s="25" t="s">
        <v>1137</v>
      </c>
      <c r="N522" s="8" t="str">
        <f>IFERROR(VLOOKUP(M522,SUPPLIERS!$A$2:$B$45,2,FALSE),"")</f>
        <v>Slon</v>
      </c>
      <c r="O522" s="19" t="s">
        <v>42</v>
      </c>
      <c r="P522" s="13" t="str">
        <f>IFERROR(VLOOKUP(O522,UOM_GROUP!$A$2:$B$45,2,FALSE),"")</f>
        <v>Default</v>
      </c>
      <c r="Q522" s="11" t="str">
        <f t="array" ref="Q522">TEXTJOIN(",",TRUE,IF(UOM_MAPPING!A$2:A$16=O522,UOM_MAPPING!B$2:B$100,""))</f>
        <v>000</v>
      </c>
      <c r="R522" s="11" t="str">
        <f>IFERROR(__xludf.DUMMYFUNCTION("ArrayFormula(JOIN("", "", IFERROR(VLOOKUP(BASE(SPLIT(Q522,"",""),10,3),UOM!$A$2:$B$46,2,FALSE),"""")))"),"NUMBER")</f>
        <v>NUMBER</v>
      </c>
      <c r="S522" s="11" t="s">
        <v>1382</v>
      </c>
      <c r="T522" s="8"/>
      <c r="U522" s="8" t="str">
        <f t="shared" si="1"/>
        <v>Plumbing  Fitting  90 Door Elbow 4" Slon </v>
      </c>
      <c r="V522" s="8" t="str">
        <f t="shared" si="2"/>
        <v>Plumbing  &gt; Fitting  &gt; 90 Door Elbow &gt; 4" &gt; Slon &gt; [ N/A ]</v>
      </c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ht="12.75" customHeight="1">
      <c r="A523" s="22" t="s">
        <v>1260</v>
      </c>
      <c r="B523" s="17" t="str">
        <f>IFERROR(VLOOKUP(A523,'G1'!$A$2:$B$45,2,FALSE),"")</f>
        <v>Plumbing </v>
      </c>
      <c r="C523" s="28" t="s">
        <v>1219</v>
      </c>
      <c r="D523" s="8" t="str">
        <f>IFERROR(VLOOKUP(C523,'G2'!$A$2:$B$45,2,FALSE),"")</f>
        <v>Fitting </v>
      </c>
      <c r="E523" s="23" t="s">
        <v>1383</v>
      </c>
      <c r="F523" s="8" t="str">
        <f>IFERROR(VLOOKUP(E523,'G3'!$A$2:$B$195,2,FALSE),"")</f>
        <v>Single Y</v>
      </c>
      <c r="G523" s="23" t="s">
        <v>1278</v>
      </c>
      <c r="H523" s="8" t="str">
        <f>IFERROR(VLOOKUP(G523,'G4'!$A$2:$B$195,2,FALSE),"")</f>
        <v>1.1/4"</v>
      </c>
      <c r="I523" s="22" t="s">
        <v>904</v>
      </c>
      <c r="J523" s="8" t="str">
        <f>IFERROR(VLOOKUP(I523,'G5'!$A$2:$B$45,2,FALSE),"")</f>
        <v>Slon</v>
      </c>
      <c r="K523" s="23" t="s">
        <v>27</v>
      </c>
      <c r="L523" s="11" t="str">
        <f>IFERROR(VLOOKUP(K523,'G6'!$A$2:$B$345,2,FALSE),"")</f>
        <v/>
      </c>
      <c r="M523" s="25" t="s">
        <v>1137</v>
      </c>
      <c r="N523" s="8" t="str">
        <f>IFERROR(VLOOKUP(M523,SUPPLIERS!$A$2:$B$45,2,FALSE),"")</f>
        <v>Slon</v>
      </c>
      <c r="O523" s="19" t="s">
        <v>42</v>
      </c>
      <c r="P523" s="13" t="str">
        <f>IFERROR(VLOOKUP(O523,UOM_GROUP!$A$2:$B$45,2,FALSE),"")</f>
        <v>Default</v>
      </c>
      <c r="Q523" s="11" t="str">
        <f t="array" ref="Q523">TEXTJOIN(",",TRUE,IF(UOM_MAPPING!A$2:A$16=O523,UOM_MAPPING!B$2:B$100,""))</f>
        <v>000</v>
      </c>
      <c r="R523" s="11" t="str">
        <f>IFERROR(__xludf.DUMMYFUNCTION("ArrayFormula(JOIN("", "", IFERROR(VLOOKUP(BASE(SPLIT(Q523,"",""),10,3),UOM!$A$2:$B$46,2,FALSE),"""")))"),"NUMBER")</f>
        <v>NUMBER</v>
      </c>
      <c r="S523" s="11" t="s">
        <v>1384</v>
      </c>
      <c r="T523" s="8"/>
      <c r="U523" s="8" t="str">
        <f t="shared" si="1"/>
        <v>Plumbing  Fitting  Single Y 1.1/4" Slon </v>
      </c>
      <c r="V523" s="8" t="str">
        <f t="shared" si="2"/>
        <v>Plumbing  &gt; Fitting  &gt; Single Y &gt; 1.1/4" &gt; Slon &gt; [ N/A ]</v>
      </c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ht="12.75" customHeight="1">
      <c r="A524" s="22" t="s">
        <v>1260</v>
      </c>
      <c r="B524" s="17" t="str">
        <f>IFERROR(VLOOKUP(A524,'G1'!$A$2:$B$45,2,FALSE),"")</f>
        <v>Plumbing </v>
      </c>
      <c r="C524" s="28" t="s">
        <v>1219</v>
      </c>
      <c r="D524" s="8" t="str">
        <f>IFERROR(VLOOKUP(C524,'G2'!$A$2:$B$45,2,FALSE),"")</f>
        <v>Fitting </v>
      </c>
      <c r="E524" s="23" t="s">
        <v>1383</v>
      </c>
      <c r="F524" s="8" t="str">
        <f>IFERROR(VLOOKUP(E524,'G3'!$A$2:$B$195,2,FALSE),"")</f>
        <v>Single Y</v>
      </c>
      <c r="G524" s="23" t="s">
        <v>1265</v>
      </c>
      <c r="H524" s="8" t="str">
        <f>IFERROR(VLOOKUP(G524,'G4'!$A$2:$B$195,2,FALSE),"")</f>
        <v>1.5"</v>
      </c>
      <c r="I524" s="22" t="s">
        <v>904</v>
      </c>
      <c r="J524" s="8" t="str">
        <f>IFERROR(VLOOKUP(I524,'G5'!$A$2:$B$45,2,FALSE),"")</f>
        <v>Slon</v>
      </c>
      <c r="K524" s="23" t="s">
        <v>27</v>
      </c>
      <c r="L524" s="11" t="str">
        <f>IFERROR(VLOOKUP(K524,'G6'!$A$2:$B$345,2,FALSE),"")</f>
        <v/>
      </c>
      <c r="M524" s="25" t="s">
        <v>1137</v>
      </c>
      <c r="N524" s="8" t="str">
        <f>IFERROR(VLOOKUP(M524,SUPPLIERS!$A$2:$B$45,2,FALSE),"")</f>
        <v>Slon</v>
      </c>
      <c r="O524" s="19" t="s">
        <v>42</v>
      </c>
      <c r="P524" s="13" t="str">
        <f>IFERROR(VLOOKUP(O524,UOM_GROUP!$A$2:$B$45,2,FALSE),"")</f>
        <v>Default</v>
      </c>
      <c r="Q524" s="11" t="str">
        <f t="array" ref="Q524">TEXTJOIN(",",TRUE,IF(UOM_MAPPING!A$2:A$16=O524,UOM_MAPPING!B$2:B$100,""))</f>
        <v>000</v>
      </c>
      <c r="R524" s="11" t="str">
        <f>IFERROR(__xludf.DUMMYFUNCTION("ArrayFormula(JOIN("", "", IFERROR(VLOOKUP(BASE(SPLIT(Q524,"",""),10,3),UOM!$A$2:$B$46,2,FALSE),"""")))"),"NUMBER")</f>
        <v>NUMBER</v>
      </c>
      <c r="S524" s="11" t="s">
        <v>1385</v>
      </c>
      <c r="T524" s="8"/>
      <c r="U524" s="8" t="str">
        <f t="shared" si="1"/>
        <v>Plumbing  Fitting  Single Y 1.5" Slon </v>
      </c>
      <c r="V524" s="8" t="str">
        <f t="shared" si="2"/>
        <v>Plumbing  &gt; Fitting  &gt; Single Y &gt; 1.5" &gt; Slon &gt; [ N/A ]</v>
      </c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ht="12.75" customHeight="1">
      <c r="A525" s="22" t="s">
        <v>1260</v>
      </c>
      <c r="B525" s="17" t="str">
        <f>IFERROR(VLOOKUP(A525,'G1'!$A$2:$B$45,2,FALSE),"")</f>
        <v>Plumbing </v>
      </c>
      <c r="C525" s="28" t="s">
        <v>1219</v>
      </c>
      <c r="D525" s="8" t="str">
        <f>IFERROR(VLOOKUP(C525,'G2'!$A$2:$B$45,2,FALSE),"")</f>
        <v>Fitting </v>
      </c>
      <c r="E525" s="23" t="s">
        <v>1383</v>
      </c>
      <c r="F525" s="8" t="str">
        <f>IFERROR(VLOOKUP(E525,'G3'!$A$2:$B$195,2,FALSE),"")</f>
        <v>Single Y</v>
      </c>
      <c r="G525" s="23" t="s">
        <v>793</v>
      </c>
      <c r="H525" s="8" t="str">
        <f>IFERROR(VLOOKUP(G525,'G4'!$A$2:$B$195,2,FALSE),"")</f>
        <v>2"</v>
      </c>
      <c r="I525" s="22" t="s">
        <v>904</v>
      </c>
      <c r="J525" s="8" t="str">
        <f>IFERROR(VLOOKUP(I525,'G5'!$A$2:$B$45,2,FALSE),"")</f>
        <v>Slon</v>
      </c>
      <c r="K525" s="23" t="s">
        <v>27</v>
      </c>
      <c r="L525" s="11" t="str">
        <f>IFERROR(VLOOKUP(K525,'G6'!$A$2:$B$345,2,FALSE),"")</f>
        <v/>
      </c>
      <c r="M525" s="25" t="s">
        <v>1137</v>
      </c>
      <c r="N525" s="8" t="str">
        <f>IFERROR(VLOOKUP(M525,SUPPLIERS!$A$2:$B$45,2,FALSE),"")</f>
        <v>Slon</v>
      </c>
      <c r="O525" s="19" t="s">
        <v>42</v>
      </c>
      <c r="P525" s="13" t="str">
        <f>IFERROR(VLOOKUP(O525,UOM_GROUP!$A$2:$B$45,2,FALSE),"")</f>
        <v>Default</v>
      </c>
      <c r="Q525" s="11" t="str">
        <f t="array" ref="Q525">TEXTJOIN(",",TRUE,IF(UOM_MAPPING!A$2:A$16=O525,UOM_MAPPING!B$2:B$100,""))</f>
        <v>000</v>
      </c>
      <c r="R525" s="11" t="str">
        <f>IFERROR(__xludf.DUMMYFUNCTION("ArrayFormula(JOIN("", "", IFERROR(VLOOKUP(BASE(SPLIT(Q525,"",""),10,3),UOM!$A$2:$B$46,2,FALSE),"""")))"),"NUMBER")</f>
        <v>NUMBER</v>
      </c>
      <c r="S525" s="11" t="s">
        <v>1386</v>
      </c>
      <c r="T525" s="8"/>
      <c r="U525" s="8" t="str">
        <f t="shared" si="1"/>
        <v>Plumbing  Fitting  Single Y 2" Slon </v>
      </c>
      <c r="V525" s="8" t="str">
        <f t="shared" si="2"/>
        <v>Plumbing  &gt; Fitting  &gt; Single Y &gt; 2" &gt; Slon &gt; [ N/A ]</v>
      </c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ht="12.75" customHeight="1">
      <c r="A526" s="22" t="s">
        <v>1260</v>
      </c>
      <c r="B526" s="17" t="str">
        <f>IFERROR(VLOOKUP(A526,'G1'!$A$2:$B$45,2,FALSE),"")</f>
        <v>Plumbing </v>
      </c>
      <c r="C526" s="28" t="s">
        <v>1219</v>
      </c>
      <c r="D526" s="8" t="str">
        <f>IFERROR(VLOOKUP(C526,'G2'!$A$2:$B$45,2,FALSE),"")</f>
        <v>Fitting </v>
      </c>
      <c r="E526" s="23" t="s">
        <v>1383</v>
      </c>
      <c r="F526" s="8" t="str">
        <f>IFERROR(VLOOKUP(E526,'G3'!$A$2:$B$195,2,FALSE),"")</f>
        <v>Single Y</v>
      </c>
      <c r="G526" s="23" t="s">
        <v>1267</v>
      </c>
      <c r="H526" s="8" t="str">
        <f>IFERROR(VLOOKUP(G526,'G4'!$A$2:$B$195,2,FALSE),"")</f>
        <v>4"</v>
      </c>
      <c r="I526" s="22" t="s">
        <v>904</v>
      </c>
      <c r="J526" s="8" t="str">
        <f>IFERROR(VLOOKUP(I526,'G5'!$A$2:$B$45,2,FALSE),"")</f>
        <v>Slon</v>
      </c>
      <c r="K526" s="23" t="s">
        <v>27</v>
      </c>
      <c r="L526" s="11" t="str">
        <f>IFERROR(VLOOKUP(K526,'G6'!$A$2:$B$345,2,FALSE),"")</f>
        <v/>
      </c>
      <c r="M526" s="25" t="s">
        <v>1137</v>
      </c>
      <c r="N526" s="8" t="str">
        <f>IFERROR(VLOOKUP(M526,SUPPLIERS!$A$2:$B$45,2,FALSE),"")</f>
        <v>Slon</v>
      </c>
      <c r="O526" s="19" t="s">
        <v>42</v>
      </c>
      <c r="P526" s="13" t="str">
        <f>IFERROR(VLOOKUP(O526,UOM_GROUP!$A$2:$B$45,2,FALSE),"")</f>
        <v>Default</v>
      </c>
      <c r="Q526" s="11" t="str">
        <f t="array" ref="Q526">TEXTJOIN(",",TRUE,IF(UOM_MAPPING!A$2:A$16=O526,UOM_MAPPING!B$2:B$100,""))</f>
        <v>000</v>
      </c>
      <c r="R526" s="11" t="str">
        <f>IFERROR(__xludf.DUMMYFUNCTION("ArrayFormula(JOIN("", "", IFERROR(VLOOKUP(BASE(SPLIT(Q526,"",""),10,3),UOM!$A$2:$B$46,2,FALSE),"""")))"),"NUMBER")</f>
        <v>NUMBER</v>
      </c>
      <c r="S526" s="11" t="s">
        <v>1387</v>
      </c>
      <c r="T526" s="8"/>
      <c r="U526" s="8" t="str">
        <f t="shared" si="1"/>
        <v>Plumbing  Fitting  Single Y 4" Slon </v>
      </c>
      <c r="V526" s="8" t="str">
        <f t="shared" si="2"/>
        <v>Plumbing  &gt; Fitting  &gt; Single Y &gt; 4" &gt; Slon &gt; [ N/A ]</v>
      </c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ht="12.75" customHeight="1">
      <c r="A527" s="22" t="s">
        <v>1260</v>
      </c>
      <c r="B527" s="17" t="str">
        <f>IFERROR(VLOOKUP(A527,'G1'!$A$2:$B$45,2,FALSE),"")</f>
        <v>Plumbing </v>
      </c>
      <c r="C527" s="28" t="s">
        <v>1219</v>
      </c>
      <c r="D527" s="8" t="str">
        <f>IFERROR(VLOOKUP(C527,'G2'!$A$2:$B$45,2,FALSE),"")</f>
        <v>Fitting </v>
      </c>
      <c r="E527" s="23" t="s">
        <v>1388</v>
      </c>
      <c r="F527" s="8" t="str">
        <f>IFERROR(VLOOKUP(E527,'G3'!$A$2:$B$195,2,FALSE),"")</f>
        <v>Single Door Y</v>
      </c>
      <c r="G527" s="23" t="s">
        <v>1278</v>
      </c>
      <c r="H527" s="8" t="str">
        <f>IFERROR(VLOOKUP(G527,'G4'!$A$2:$B$195,2,FALSE),"")</f>
        <v>1.1/4"</v>
      </c>
      <c r="I527" s="22" t="s">
        <v>904</v>
      </c>
      <c r="J527" s="8" t="str">
        <f>IFERROR(VLOOKUP(I527,'G5'!$A$2:$B$45,2,FALSE),"")</f>
        <v>Slon</v>
      </c>
      <c r="K527" s="23" t="s">
        <v>27</v>
      </c>
      <c r="L527" s="11" t="str">
        <f>IFERROR(VLOOKUP(K527,'G6'!$A$2:$B$345,2,FALSE),"")</f>
        <v/>
      </c>
      <c r="M527" s="25" t="s">
        <v>1137</v>
      </c>
      <c r="N527" s="8" t="str">
        <f>IFERROR(VLOOKUP(M527,SUPPLIERS!$A$2:$B$45,2,FALSE),"")</f>
        <v>Slon</v>
      </c>
      <c r="O527" s="19" t="s">
        <v>42</v>
      </c>
      <c r="P527" s="13" t="str">
        <f>IFERROR(VLOOKUP(O527,UOM_GROUP!$A$2:$B$45,2,FALSE),"")</f>
        <v>Default</v>
      </c>
      <c r="Q527" s="11" t="str">
        <f t="array" ref="Q527">TEXTJOIN(",",TRUE,IF(UOM_MAPPING!A$2:A$16=O527,UOM_MAPPING!B$2:B$100,""))</f>
        <v>000</v>
      </c>
      <c r="R527" s="11" t="str">
        <f>IFERROR(__xludf.DUMMYFUNCTION("ArrayFormula(JOIN("", "", IFERROR(VLOOKUP(BASE(SPLIT(Q527,"",""),10,3),UOM!$A$2:$B$46,2,FALSE),"""")))"),"NUMBER")</f>
        <v>NUMBER</v>
      </c>
      <c r="S527" s="11" t="s">
        <v>1389</v>
      </c>
      <c r="T527" s="8"/>
      <c r="U527" s="8" t="str">
        <f t="shared" si="1"/>
        <v>Plumbing  Fitting  Single Door Y 1.1/4" Slon </v>
      </c>
      <c r="V527" s="8" t="str">
        <f t="shared" si="2"/>
        <v>Plumbing  &gt; Fitting  &gt; Single Door Y &gt; 1.1/4" &gt; Slon &gt; [ N/A ]</v>
      </c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ht="12.75" customHeight="1">
      <c r="A528" s="22" t="s">
        <v>1260</v>
      </c>
      <c r="B528" s="17" t="str">
        <f>IFERROR(VLOOKUP(A528,'G1'!$A$2:$B$45,2,FALSE),"")</f>
        <v>Plumbing </v>
      </c>
      <c r="C528" s="28" t="s">
        <v>1219</v>
      </c>
      <c r="D528" s="8" t="str">
        <f>IFERROR(VLOOKUP(C528,'G2'!$A$2:$B$45,2,FALSE),"")</f>
        <v>Fitting </v>
      </c>
      <c r="E528" s="23" t="s">
        <v>1388</v>
      </c>
      <c r="F528" s="8" t="str">
        <f>IFERROR(VLOOKUP(E528,'G3'!$A$2:$B$195,2,FALSE),"")</f>
        <v>Single Door Y</v>
      </c>
      <c r="G528" s="23" t="s">
        <v>1265</v>
      </c>
      <c r="H528" s="8" t="str">
        <f>IFERROR(VLOOKUP(G528,'G4'!$A$2:$B$195,2,FALSE),"")</f>
        <v>1.5"</v>
      </c>
      <c r="I528" s="22" t="s">
        <v>904</v>
      </c>
      <c r="J528" s="8" t="str">
        <f>IFERROR(VLOOKUP(I528,'G5'!$A$2:$B$45,2,FALSE),"")</f>
        <v>Slon</v>
      </c>
      <c r="K528" s="23" t="s">
        <v>27</v>
      </c>
      <c r="L528" s="11" t="str">
        <f>IFERROR(VLOOKUP(K528,'G6'!$A$2:$B$345,2,FALSE),"")</f>
        <v/>
      </c>
      <c r="M528" s="25" t="s">
        <v>1137</v>
      </c>
      <c r="N528" s="8" t="str">
        <f>IFERROR(VLOOKUP(M528,SUPPLIERS!$A$2:$B$45,2,FALSE),"")</f>
        <v>Slon</v>
      </c>
      <c r="O528" s="19" t="s">
        <v>42</v>
      </c>
      <c r="P528" s="13" t="str">
        <f>IFERROR(VLOOKUP(O528,UOM_GROUP!$A$2:$B$45,2,FALSE),"")</f>
        <v>Default</v>
      </c>
      <c r="Q528" s="11" t="str">
        <f t="array" ref="Q528">TEXTJOIN(",",TRUE,IF(UOM_MAPPING!A$2:A$16=O528,UOM_MAPPING!B$2:B$100,""))</f>
        <v>000</v>
      </c>
      <c r="R528" s="11" t="str">
        <f>IFERROR(__xludf.DUMMYFUNCTION("ArrayFormula(JOIN("", "", IFERROR(VLOOKUP(BASE(SPLIT(Q528,"",""),10,3),UOM!$A$2:$B$46,2,FALSE),"""")))"),"NUMBER")</f>
        <v>NUMBER</v>
      </c>
      <c r="S528" s="11" t="s">
        <v>1390</v>
      </c>
      <c r="T528" s="8"/>
      <c r="U528" s="8" t="str">
        <f t="shared" si="1"/>
        <v>Plumbing  Fitting  Single Door Y 1.5" Slon </v>
      </c>
      <c r="V528" s="8" t="str">
        <f t="shared" si="2"/>
        <v>Plumbing  &gt; Fitting  &gt; Single Door Y &gt; 1.5" &gt; Slon &gt; [ N/A ]</v>
      </c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ht="12.75" customHeight="1">
      <c r="A529" s="22" t="s">
        <v>1260</v>
      </c>
      <c r="B529" s="17" t="str">
        <f>IFERROR(VLOOKUP(A529,'G1'!$A$2:$B$45,2,FALSE),"")</f>
        <v>Plumbing </v>
      </c>
      <c r="C529" s="28" t="s">
        <v>1219</v>
      </c>
      <c r="D529" s="8" t="str">
        <f>IFERROR(VLOOKUP(C529,'G2'!$A$2:$B$45,2,FALSE),"")</f>
        <v>Fitting </v>
      </c>
      <c r="E529" s="23" t="s">
        <v>1388</v>
      </c>
      <c r="F529" s="8" t="str">
        <f>IFERROR(VLOOKUP(E529,'G3'!$A$2:$B$195,2,FALSE),"")</f>
        <v>Single Door Y</v>
      </c>
      <c r="G529" s="23" t="s">
        <v>793</v>
      </c>
      <c r="H529" s="8" t="str">
        <f>IFERROR(VLOOKUP(G529,'G4'!$A$2:$B$195,2,FALSE),"")</f>
        <v>2"</v>
      </c>
      <c r="I529" s="22" t="s">
        <v>904</v>
      </c>
      <c r="J529" s="8" t="str">
        <f>IFERROR(VLOOKUP(I529,'G5'!$A$2:$B$45,2,FALSE),"")</f>
        <v>Slon</v>
      </c>
      <c r="K529" s="23" t="s">
        <v>27</v>
      </c>
      <c r="L529" s="11" t="str">
        <f>IFERROR(VLOOKUP(K529,'G6'!$A$2:$B$345,2,FALSE),"")</f>
        <v/>
      </c>
      <c r="M529" s="25" t="s">
        <v>1137</v>
      </c>
      <c r="N529" s="8" t="str">
        <f>IFERROR(VLOOKUP(M529,SUPPLIERS!$A$2:$B$45,2,FALSE),"")</f>
        <v>Slon</v>
      </c>
      <c r="O529" s="19" t="s">
        <v>42</v>
      </c>
      <c r="P529" s="13" t="str">
        <f>IFERROR(VLOOKUP(O529,UOM_GROUP!$A$2:$B$45,2,FALSE),"")</f>
        <v>Default</v>
      </c>
      <c r="Q529" s="11" t="str">
        <f t="array" ref="Q529">TEXTJOIN(",",TRUE,IF(UOM_MAPPING!A$2:A$16=O529,UOM_MAPPING!B$2:B$100,""))</f>
        <v>000</v>
      </c>
      <c r="R529" s="11" t="str">
        <f>IFERROR(__xludf.DUMMYFUNCTION("ArrayFormula(JOIN("", "", IFERROR(VLOOKUP(BASE(SPLIT(Q529,"",""),10,3),UOM!$A$2:$B$46,2,FALSE),"""")))"),"NUMBER")</f>
        <v>NUMBER</v>
      </c>
      <c r="S529" s="11" t="s">
        <v>1391</v>
      </c>
      <c r="T529" s="8"/>
      <c r="U529" s="8" t="str">
        <f t="shared" si="1"/>
        <v>Plumbing  Fitting  Single Door Y 2" Slon </v>
      </c>
      <c r="V529" s="8" t="str">
        <f t="shared" si="2"/>
        <v>Plumbing  &gt; Fitting  &gt; Single Door Y &gt; 2" &gt; Slon &gt; [ N/A ]</v>
      </c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ht="12.75" customHeight="1">
      <c r="A530" s="22" t="s">
        <v>1260</v>
      </c>
      <c r="B530" s="17" t="str">
        <f>IFERROR(VLOOKUP(A530,'G1'!$A$2:$B$45,2,FALSE),"")</f>
        <v>Plumbing </v>
      </c>
      <c r="C530" s="28" t="s">
        <v>1219</v>
      </c>
      <c r="D530" s="8" t="str">
        <f>IFERROR(VLOOKUP(C530,'G2'!$A$2:$B$45,2,FALSE),"")</f>
        <v>Fitting </v>
      </c>
      <c r="E530" s="23" t="s">
        <v>1388</v>
      </c>
      <c r="F530" s="8" t="str">
        <f>IFERROR(VLOOKUP(E530,'G3'!$A$2:$B$195,2,FALSE),"")</f>
        <v>Single Door Y</v>
      </c>
      <c r="G530" s="23" t="s">
        <v>1267</v>
      </c>
      <c r="H530" s="8" t="str">
        <f>IFERROR(VLOOKUP(G530,'G4'!$A$2:$B$195,2,FALSE),"")</f>
        <v>4"</v>
      </c>
      <c r="I530" s="22" t="s">
        <v>904</v>
      </c>
      <c r="J530" s="8" t="str">
        <f>IFERROR(VLOOKUP(I530,'G5'!$A$2:$B$45,2,FALSE),"")</f>
        <v>Slon</v>
      </c>
      <c r="K530" s="23" t="s">
        <v>27</v>
      </c>
      <c r="L530" s="11" t="str">
        <f>IFERROR(VLOOKUP(K530,'G6'!$A$2:$B$345,2,FALSE),"")</f>
        <v/>
      </c>
      <c r="M530" s="25" t="s">
        <v>1137</v>
      </c>
      <c r="N530" s="8" t="str">
        <f>IFERROR(VLOOKUP(M530,SUPPLIERS!$A$2:$B$45,2,FALSE),"")</f>
        <v>Slon</v>
      </c>
      <c r="O530" s="19" t="s">
        <v>42</v>
      </c>
      <c r="P530" s="13" t="str">
        <f>IFERROR(VLOOKUP(O530,UOM_GROUP!$A$2:$B$45,2,FALSE),"")</f>
        <v>Default</v>
      </c>
      <c r="Q530" s="11" t="str">
        <f t="array" ref="Q530">TEXTJOIN(",",TRUE,IF(UOM_MAPPING!A$2:A$16=O530,UOM_MAPPING!B$2:B$100,""))</f>
        <v>000</v>
      </c>
      <c r="R530" s="11" t="str">
        <f>IFERROR(__xludf.DUMMYFUNCTION("ArrayFormula(JOIN("", "", IFERROR(VLOOKUP(BASE(SPLIT(Q530,"",""),10,3),UOM!$A$2:$B$46,2,FALSE),"""")))"),"NUMBER")</f>
        <v>NUMBER</v>
      </c>
      <c r="S530" s="11" t="s">
        <v>1392</v>
      </c>
      <c r="T530" s="8"/>
      <c r="U530" s="8" t="str">
        <f t="shared" si="1"/>
        <v>Plumbing  Fitting  Single Door Y 4" Slon </v>
      </c>
      <c r="V530" s="8" t="str">
        <f t="shared" si="2"/>
        <v>Plumbing  &gt; Fitting  &gt; Single Door Y &gt; 4" &gt; Slon &gt; [ N/A ]</v>
      </c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ht="12.75" customHeight="1">
      <c r="A531" s="22" t="s">
        <v>1260</v>
      </c>
      <c r="B531" s="17" t="str">
        <f>IFERROR(VLOOKUP(A531,'G1'!$A$2:$B$45,2,FALSE),"")</f>
        <v>Plumbing </v>
      </c>
      <c r="C531" s="28" t="s">
        <v>1219</v>
      </c>
      <c r="D531" s="8" t="str">
        <f>IFERROR(VLOOKUP(C531,'G2'!$A$2:$B$45,2,FALSE),"")</f>
        <v>Fitting </v>
      </c>
      <c r="E531" s="23" t="s">
        <v>1393</v>
      </c>
      <c r="F531" s="8" t="str">
        <f>IFERROR(VLOOKUP(E531,'G3'!$A$2:$B$195,2,FALSE),"")</f>
        <v>Swept Tee</v>
      </c>
      <c r="G531" s="23" t="s">
        <v>1278</v>
      </c>
      <c r="H531" s="8" t="str">
        <f>IFERROR(VLOOKUP(G531,'G4'!$A$2:$B$195,2,FALSE),"")</f>
        <v>1.1/4"</v>
      </c>
      <c r="I531" s="22" t="s">
        <v>904</v>
      </c>
      <c r="J531" s="8" t="str">
        <f>IFERROR(VLOOKUP(I531,'G5'!$A$2:$B$45,2,FALSE),"")</f>
        <v>Slon</v>
      </c>
      <c r="K531" s="23" t="s">
        <v>27</v>
      </c>
      <c r="L531" s="11" t="str">
        <f>IFERROR(VLOOKUP(K531,'G6'!$A$2:$B$345,2,FALSE),"")</f>
        <v/>
      </c>
      <c r="M531" s="25" t="s">
        <v>1137</v>
      </c>
      <c r="N531" s="8" t="str">
        <f>IFERROR(VLOOKUP(M531,SUPPLIERS!$A$2:$B$45,2,FALSE),"")</f>
        <v>Slon</v>
      </c>
      <c r="O531" s="19" t="s">
        <v>42</v>
      </c>
      <c r="P531" s="13" t="str">
        <f>IFERROR(VLOOKUP(O531,UOM_GROUP!$A$2:$B$45,2,FALSE),"")</f>
        <v>Default</v>
      </c>
      <c r="Q531" s="11" t="str">
        <f t="array" ref="Q531">TEXTJOIN(",",TRUE,IF(UOM_MAPPING!A$2:A$16=O531,UOM_MAPPING!B$2:B$100,""))</f>
        <v>000</v>
      </c>
      <c r="R531" s="11" t="str">
        <f>IFERROR(__xludf.DUMMYFUNCTION("ArrayFormula(JOIN("", "", IFERROR(VLOOKUP(BASE(SPLIT(Q531,"",""),10,3),UOM!$A$2:$B$46,2,FALSE),"""")))"),"NUMBER")</f>
        <v>NUMBER</v>
      </c>
      <c r="S531" s="11" t="s">
        <v>1394</v>
      </c>
      <c r="T531" s="8"/>
      <c r="U531" s="8" t="str">
        <f t="shared" si="1"/>
        <v>Plumbing  Fitting  Swept Tee 1.1/4" Slon </v>
      </c>
      <c r="V531" s="8" t="str">
        <f t="shared" si="2"/>
        <v>Plumbing  &gt; Fitting  &gt; Swept Tee &gt; 1.1/4" &gt; Slon &gt; [ N/A ]</v>
      </c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ht="12.75" customHeight="1">
      <c r="A532" s="22" t="s">
        <v>1260</v>
      </c>
      <c r="B532" s="17" t="str">
        <f>IFERROR(VLOOKUP(A532,'G1'!$A$2:$B$45,2,FALSE),"")</f>
        <v>Plumbing </v>
      </c>
      <c r="C532" s="28" t="s">
        <v>1219</v>
      </c>
      <c r="D532" s="8" t="str">
        <f>IFERROR(VLOOKUP(C532,'G2'!$A$2:$B$45,2,FALSE),"")</f>
        <v>Fitting </v>
      </c>
      <c r="E532" s="23" t="s">
        <v>1393</v>
      </c>
      <c r="F532" s="8" t="str">
        <f>IFERROR(VLOOKUP(E532,'G3'!$A$2:$B$195,2,FALSE),"")</f>
        <v>Swept Tee</v>
      </c>
      <c r="G532" s="23" t="s">
        <v>1265</v>
      </c>
      <c r="H532" s="8" t="str">
        <f>IFERROR(VLOOKUP(G532,'G4'!$A$2:$B$195,2,FALSE),"")</f>
        <v>1.5"</v>
      </c>
      <c r="I532" s="22" t="s">
        <v>904</v>
      </c>
      <c r="J532" s="8" t="str">
        <f>IFERROR(VLOOKUP(I532,'G5'!$A$2:$B$45,2,FALSE),"")</f>
        <v>Slon</v>
      </c>
      <c r="K532" s="23" t="s">
        <v>27</v>
      </c>
      <c r="L532" s="11" t="str">
        <f>IFERROR(VLOOKUP(K532,'G6'!$A$2:$B$345,2,FALSE),"")</f>
        <v/>
      </c>
      <c r="M532" s="25" t="s">
        <v>1137</v>
      </c>
      <c r="N532" s="8" t="str">
        <f>IFERROR(VLOOKUP(M532,SUPPLIERS!$A$2:$B$45,2,FALSE),"")</f>
        <v>Slon</v>
      </c>
      <c r="O532" s="19" t="s">
        <v>42</v>
      </c>
      <c r="P532" s="13" t="str">
        <f>IFERROR(VLOOKUP(O532,UOM_GROUP!$A$2:$B$45,2,FALSE),"")</f>
        <v>Default</v>
      </c>
      <c r="Q532" s="11" t="str">
        <f t="array" ref="Q532">TEXTJOIN(",",TRUE,IF(UOM_MAPPING!A$2:A$16=O532,UOM_MAPPING!B$2:B$100,""))</f>
        <v>000</v>
      </c>
      <c r="R532" s="11" t="str">
        <f>IFERROR(__xludf.DUMMYFUNCTION("ArrayFormula(JOIN("", "", IFERROR(VLOOKUP(BASE(SPLIT(Q532,"",""),10,3),UOM!$A$2:$B$46,2,FALSE),"""")))"),"NUMBER")</f>
        <v>NUMBER</v>
      </c>
      <c r="S532" s="11" t="s">
        <v>1395</v>
      </c>
      <c r="T532" s="8"/>
      <c r="U532" s="8" t="str">
        <f t="shared" si="1"/>
        <v>Plumbing  Fitting  Swept Tee 1.5" Slon </v>
      </c>
      <c r="V532" s="8" t="str">
        <f t="shared" si="2"/>
        <v>Plumbing  &gt; Fitting  &gt; Swept Tee &gt; 1.5" &gt; Slon &gt; [ N/A ]</v>
      </c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ht="12.75" customHeight="1">
      <c r="A533" s="22" t="s">
        <v>1260</v>
      </c>
      <c r="B533" s="17" t="str">
        <f>IFERROR(VLOOKUP(A533,'G1'!$A$2:$B$45,2,FALSE),"")</f>
        <v>Plumbing </v>
      </c>
      <c r="C533" s="28" t="s">
        <v>1219</v>
      </c>
      <c r="D533" s="8" t="str">
        <f>IFERROR(VLOOKUP(C533,'G2'!$A$2:$B$45,2,FALSE),"")</f>
        <v>Fitting </v>
      </c>
      <c r="E533" s="23" t="s">
        <v>1393</v>
      </c>
      <c r="F533" s="8" t="str">
        <f>IFERROR(VLOOKUP(E533,'G3'!$A$2:$B$195,2,FALSE),"")</f>
        <v>Swept Tee</v>
      </c>
      <c r="G533" s="23" t="s">
        <v>793</v>
      </c>
      <c r="H533" s="8" t="str">
        <f>IFERROR(VLOOKUP(G533,'G4'!$A$2:$B$195,2,FALSE),"")</f>
        <v>2"</v>
      </c>
      <c r="I533" s="22" t="s">
        <v>904</v>
      </c>
      <c r="J533" s="8" t="str">
        <f>IFERROR(VLOOKUP(I533,'G5'!$A$2:$B$45,2,FALSE),"")</f>
        <v>Slon</v>
      </c>
      <c r="K533" s="23" t="s">
        <v>27</v>
      </c>
      <c r="L533" s="11" t="str">
        <f>IFERROR(VLOOKUP(K533,'G6'!$A$2:$B$345,2,FALSE),"")</f>
        <v/>
      </c>
      <c r="M533" s="25" t="s">
        <v>1137</v>
      </c>
      <c r="N533" s="8" t="str">
        <f>IFERROR(VLOOKUP(M533,SUPPLIERS!$A$2:$B$45,2,FALSE),"")</f>
        <v>Slon</v>
      </c>
      <c r="O533" s="19" t="s">
        <v>42</v>
      </c>
      <c r="P533" s="13" t="str">
        <f>IFERROR(VLOOKUP(O533,UOM_GROUP!$A$2:$B$45,2,FALSE),"")</f>
        <v>Default</v>
      </c>
      <c r="Q533" s="11" t="str">
        <f t="array" ref="Q533">TEXTJOIN(",",TRUE,IF(UOM_MAPPING!A$2:A$16=O533,UOM_MAPPING!B$2:B$100,""))</f>
        <v>000</v>
      </c>
      <c r="R533" s="11" t="str">
        <f>IFERROR(__xludf.DUMMYFUNCTION("ArrayFormula(JOIN("", "", IFERROR(VLOOKUP(BASE(SPLIT(Q533,"",""),10,3),UOM!$A$2:$B$46,2,FALSE),"""")))"),"NUMBER")</f>
        <v>NUMBER</v>
      </c>
      <c r="S533" s="11" t="s">
        <v>1396</v>
      </c>
      <c r="T533" s="8"/>
      <c r="U533" s="8" t="str">
        <f t="shared" si="1"/>
        <v>Plumbing  Fitting  Swept Tee 2" Slon </v>
      </c>
      <c r="V533" s="8" t="str">
        <f t="shared" si="2"/>
        <v>Plumbing  &gt; Fitting  &gt; Swept Tee &gt; 2" &gt; Slon &gt; [ N/A ]</v>
      </c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ht="12.75" customHeight="1">
      <c r="A534" s="22" t="s">
        <v>1260</v>
      </c>
      <c r="B534" s="17" t="str">
        <f>IFERROR(VLOOKUP(A534,'G1'!$A$2:$B$45,2,FALSE),"")</f>
        <v>Plumbing </v>
      </c>
      <c r="C534" s="28" t="s">
        <v>1219</v>
      </c>
      <c r="D534" s="8" t="str">
        <f>IFERROR(VLOOKUP(C534,'G2'!$A$2:$B$45,2,FALSE),"")</f>
        <v>Fitting </v>
      </c>
      <c r="E534" s="23" t="s">
        <v>1393</v>
      </c>
      <c r="F534" s="8" t="str">
        <f>IFERROR(VLOOKUP(E534,'G3'!$A$2:$B$195,2,FALSE),"")</f>
        <v>Swept Tee</v>
      </c>
      <c r="G534" s="23" t="s">
        <v>1267</v>
      </c>
      <c r="H534" s="8" t="str">
        <f>IFERROR(VLOOKUP(G534,'G4'!$A$2:$B$195,2,FALSE),"")</f>
        <v>4"</v>
      </c>
      <c r="I534" s="22" t="s">
        <v>904</v>
      </c>
      <c r="J534" s="8" t="str">
        <f>IFERROR(VLOOKUP(I534,'G5'!$A$2:$B$45,2,FALSE),"")</f>
        <v>Slon</v>
      </c>
      <c r="K534" s="23" t="s">
        <v>27</v>
      </c>
      <c r="L534" s="11" t="str">
        <f>IFERROR(VLOOKUP(K534,'G6'!$A$2:$B$345,2,FALSE),"")</f>
        <v/>
      </c>
      <c r="M534" s="25" t="s">
        <v>1137</v>
      </c>
      <c r="N534" s="8" t="str">
        <f>IFERROR(VLOOKUP(M534,SUPPLIERS!$A$2:$B$45,2,FALSE),"")</f>
        <v>Slon</v>
      </c>
      <c r="O534" s="19" t="s">
        <v>42</v>
      </c>
      <c r="P534" s="13" t="str">
        <f>IFERROR(VLOOKUP(O534,UOM_GROUP!$A$2:$B$45,2,FALSE),"")</f>
        <v>Default</v>
      </c>
      <c r="Q534" s="11" t="str">
        <f t="array" ref="Q534">TEXTJOIN(",",TRUE,IF(UOM_MAPPING!A$2:A$16=O534,UOM_MAPPING!B$2:B$100,""))</f>
        <v>000</v>
      </c>
      <c r="R534" s="11" t="str">
        <f>IFERROR(__xludf.DUMMYFUNCTION("ArrayFormula(JOIN("", "", IFERROR(VLOOKUP(BASE(SPLIT(Q534,"",""),10,3),UOM!$A$2:$B$46,2,FALSE),"""")))"),"NUMBER")</f>
        <v>NUMBER</v>
      </c>
      <c r="S534" s="11" t="s">
        <v>1397</v>
      </c>
      <c r="T534" s="8"/>
      <c r="U534" s="8" t="str">
        <f t="shared" si="1"/>
        <v>Plumbing  Fitting  Swept Tee 4" Slon </v>
      </c>
      <c r="V534" s="8" t="str">
        <f t="shared" si="2"/>
        <v>Plumbing  &gt; Fitting  &gt; Swept Tee &gt; 4" &gt; Slon &gt; [ N/A ]</v>
      </c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ht="12.75" customHeight="1">
      <c r="A535" s="22" t="s">
        <v>1260</v>
      </c>
      <c r="B535" s="17" t="str">
        <f>IFERROR(VLOOKUP(A535,'G1'!$A$2:$B$45,2,FALSE),"")</f>
        <v>Plumbing </v>
      </c>
      <c r="C535" s="28" t="s">
        <v>1219</v>
      </c>
      <c r="D535" s="8" t="str">
        <f>IFERROR(VLOOKUP(C535,'G2'!$A$2:$B$45,2,FALSE),"")</f>
        <v>Fitting </v>
      </c>
      <c r="E535" s="23" t="s">
        <v>1398</v>
      </c>
      <c r="F535" s="8" t="str">
        <f>IFERROR(VLOOKUP(E535,'G3'!$A$2:$B$195,2,FALSE),"")</f>
        <v>Swept Door Tee</v>
      </c>
      <c r="G535" s="23" t="s">
        <v>1278</v>
      </c>
      <c r="H535" s="8" t="str">
        <f>IFERROR(VLOOKUP(G535,'G4'!$A$2:$B$195,2,FALSE),"")</f>
        <v>1.1/4"</v>
      </c>
      <c r="I535" s="22" t="s">
        <v>904</v>
      </c>
      <c r="J535" s="8" t="str">
        <f>IFERROR(VLOOKUP(I535,'G5'!$A$2:$B$45,2,FALSE),"")</f>
        <v>Slon</v>
      </c>
      <c r="K535" s="23" t="s">
        <v>27</v>
      </c>
      <c r="L535" s="11" t="str">
        <f>IFERROR(VLOOKUP(K535,'G6'!$A$2:$B$345,2,FALSE),"")</f>
        <v/>
      </c>
      <c r="M535" s="25" t="s">
        <v>1137</v>
      </c>
      <c r="N535" s="8" t="str">
        <f>IFERROR(VLOOKUP(M535,SUPPLIERS!$A$2:$B$45,2,FALSE),"")</f>
        <v>Slon</v>
      </c>
      <c r="O535" s="19" t="s">
        <v>42</v>
      </c>
      <c r="P535" s="13" t="str">
        <f>IFERROR(VLOOKUP(O535,UOM_GROUP!$A$2:$B$45,2,FALSE),"")</f>
        <v>Default</v>
      </c>
      <c r="Q535" s="11" t="str">
        <f t="array" ref="Q535">TEXTJOIN(",",TRUE,IF(UOM_MAPPING!A$2:A$16=O535,UOM_MAPPING!B$2:B$100,""))</f>
        <v>000</v>
      </c>
      <c r="R535" s="11" t="str">
        <f>IFERROR(__xludf.DUMMYFUNCTION("ArrayFormula(JOIN("", "", IFERROR(VLOOKUP(BASE(SPLIT(Q535,"",""),10,3),UOM!$A$2:$B$46,2,FALSE),"""")))"),"NUMBER")</f>
        <v>NUMBER</v>
      </c>
      <c r="S535" s="11" t="s">
        <v>1399</v>
      </c>
      <c r="T535" s="8"/>
      <c r="U535" s="8" t="str">
        <f t="shared" si="1"/>
        <v>Plumbing  Fitting  Swept Door Tee 1.1/4" Slon </v>
      </c>
      <c r="V535" s="8" t="str">
        <f t="shared" si="2"/>
        <v>Plumbing  &gt; Fitting  &gt; Swept Door Tee &gt; 1.1/4" &gt; Slon &gt; [ N/A ]</v>
      </c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ht="12.75" customHeight="1">
      <c r="A536" s="22" t="s">
        <v>1260</v>
      </c>
      <c r="B536" s="17" t="str">
        <f>IFERROR(VLOOKUP(A536,'G1'!$A$2:$B$45,2,FALSE),"")</f>
        <v>Plumbing </v>
      </c>
      <c r="C536" s="28" t="s">
        <v>1219</v>
      </c>
      <c r="D536" s="8" t="str">
        <f>IFERROR(VLOOKUP(C536,'G2'!$A$2:$B$45,2,FALSE),"")</f>
        <v>Fitting </v>
      </c>
      <c r="E536" s="23" t="s">
        <v>1398</v>
      </c>
      <c r="F536" s="8" t="str">
        <f>IFERROR(VLOOKUP(E536,'G3'!$A$2:$B$195,2,FALSE),"")</f>
        <v>Swept Door Tee</v>
      </c>
      <c r="G536" s="23" t="s">
        <v>1265</v>
      </c>
      <c r="H536" s="8" t="str">
        <f>IFERROR(VLOOKUP(G536,'G4'!$A$2:$B$195,2,FALSE),"")</f>
        <v>1.5"</v>
      </c>
      <c r="I536" s="22" t="s">
        <v>904</v>
      </c>
      <c r="J536" s="8" t="str">
        <f>IFERROR(VLOOKUP(I536,'G5'!$A$2:$B$45,2,FALSE),"")</f>
        <v>Slon</v>
      </c>
      <c r="K536" s="23" t="s">
        <v>27</v>
      </c>
      <c r="L536" s="11" t="str">
        <f>IFERROR(VLOOKUP(K536,'G6'!$A$2:$B$345,2,FALSE),"")</f>
        <v/>
      </c>
      <c r="M536" s="25" t="s">
        <v>1137</v>
      </c>
      <c r="N536" s="8" t="str">
        <f>IFERROR(VLOOKUP(M536,SUPPLIERS!$A$2:$B$45,2,FALSE),"")</f>
        <v>Slon</v>
      </c>
      <c r="O536" s="19" t="s">
        <v>42</v>
      </c>
      <c r="P536" s="13" t="str">
        <f>IFERROR(VLOOKUP(O536,UOM_GROUP!$A$2:$B$45,2,FALSE),"")</f>
        <v>Default</v>
      </c>
      <c r="Q536" s="11" t="str">
        <f t="array" ref="Q536">TEXTJOIN(",",TRUE,IF(UOM_MAPPING!A$2:A$16=O536,UOM_MAPPING!B$2:B$100,""))</f>
        <v>000</v>
      </c>
      <c r="R536" s="11" t="str">
        <f>IFERROR(__xludf.DUMMYFUNCTION("ArrayFormula(JOIN("", "", IFERROR(VLOOKUP(BASE(SPLIT(Q536,"",""),10,3),UOM!$A$2:$B$46,2,FALSE),"""")))"),"NUMBER")</f>
        <v>NUMBER</v>
      </c>
      <c r="S536" s="11" t="s">
        <v>1400</v>
      </c>
      <c r="T536" s="8"/>
      <c r="U536" s="8" t="str">
        <f t="shared" si="1"/>
        <v>Plumbing  Fitting  Swept Door Tee 1.5" Slon </v>
      </c>
      <c r="V536" s="8" t="str">
        <f t="shared" si="2"/>
        <v>Plumbing  &gt; Fitting  &gt; Swept Door Tee &gt; 1.5" &gt; Slon &gt; [ N/A ]</v>
      </c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ht="12.75" customHeight="1">
      <c r="A537" s="22" t="s">
        <v>1260</v>
      </c>
      <c r="B537" s="17" t="str">
        <f>IFERROR(VLOOKUP(A537,'G1'!$A$2:$B$45,2,FALSE),"")</f>
        <v>Plumbing </v>
      </c>
      <c r="C537" s="28" t="s">
        <v>1219</v>
      </c>
      <c r="D537" s="8" t="str">
        <f>IFERROR(VLOOKUP(C537,'G2'!$A$2:$B$45,2,FALSE),"")</f>
        <v>Fitting </v>
      </c>
      <c r="E537" s="23" t="s">
        <v>1398</v>
      </c>
      <c r="F537" s="8" t="str">
        <f>IFERROR(VLOOKUP(E537,'G3'!$A$2:$B$195,2,FALSE),"")</f>
        <v>Swept Door Tee</v>
      </c>
      <c r="G537" s="23" t="s">
        <v>793</v>
      </c>
      <c r="H537" s="8" t="str">
        <f>IFERROR(VLOOKUP(G537,'G4'!$A$2:$B$195,2,FALSE),"")</f>
        <v>2"</v>
      </c>
      <c r="I537" s="22" t="s">
        <v>904</v>
      </c>
      <c r="J537" s="8" t="str">
        <f>IFERROR(VLOOKUP(I537,'G5'!$A$2:$B$45,2,FALSE),"")</f>
        <v>Slon</v>
      </c>
      <c r="K537" s="23" t="s">
        <v>27</v>
      </c>
      <c r="L537" s="11" t="str">
        <f>IFERROR(VLOOKUP(K537,'G6'!$A$2:$B$345,2,FALSE),"")</f>
        <v/>
      </c>
      <c r="M537" s="25" t="s">
        <v>1137</v>
      </c>
      <c r="N537" s="8" t="str">
        <f>IFERROR(VLOOKUP(M537,SUPPLIERS!$A$2:$B$45,2,FALSE),"")</f>
        <v>Slon</v>
      </c>
      <c r="O537" s="19" t="s">
        <v>42</v>
      </c>
      <c r="P537" s="13" t="str">
        <f>IFERROR(VLOOKUP(O537,UOM_GROUP!$A$2:$B$45,2,FALSE),"")</f>
        <v>Default</v>
      </c>
      <c r="Q537" s="11" t="str">
        <f t="array" ref="Q537">TEXTJOIN(",",TRUE,IF(UOM_MAPPING!A$2:A$16=O537,UOM_MAPPING!B$2:B$100,""))</f>
        <v>000</v>
      </c>
      <c r="R537" s="11" t="str">
        <f>IFERROR(__xludf.DUMMYFUNCTION("ArrayFormula(JOIN("", "", IFERROR(VLOOKUP(BASE(SPLIT(Q537,"",""),10,3),UOM!$A$2:$B$46,2,FALSE),"""")))"),"NUMBER")</f>
        <v>NUMBER</v>
      </c>
      <c r="S537" s="11" t="s">
        <v>1401</v>
      </c>
      <c r="T537" s="8"/>
      <c r="U537" s="8" t="str">
        <f t="shared" si="1"/>
        <v>Plumbing  Fitting  Swept Door Tee 2" Slon </v>
      </c>
      <c r="V537" s="8" t="str">
        <f t="shared" si="2"/>
        <v>Plumbing  &gt; Fitting  &gt; Swept Door Tee &gt; 2" &gt; Slon &gt; [ N/A ]</v>
      </c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ht="12.75" customHeight="1">
      <c r="A538" s="22" t="s">
        <v>1260</v>
      </c>
      <c r="B538" s="17" t="str">
        <f>IFERROR(VLOOKUP(A538,'G1'!$A$2:$B$45,2,FALSE),"")</f>
        <v>Plumbing </v>
      </c>
      <c r="C538" s="28" t="s">
        <v>1219</v>
      </c>
      <c r="D538" s="8" t="str">
        <f>IFERROR(VLOOKUP(C538,'G2'!$A$2:$B$45,2,FALSE),"")</f>
        <v>Fitting </v>
      </c>
      <c r="E538" s="23" t="s">
        <v>1398</v>
      </c>
      <c r="F538" s="8" t="str">
        <f>IFERROR(VLOOKUP(E538,'G3'!$A$2:$B$195,2,FALSE),"")</f>
        <v>Swept Door Tee</v>
      </c>
      <c r="G538" s="23" t="s">
        <v>1267</v>
      </c>
      <c r="H538" s="8" t="str">
        <f>IFERROR(VLOOKUP(G538,'G4'!$A$2:$B$195,2,FALSE),"")</f>
        <v>4"</v>
      </c>
      <c r="I538" s="22" t="s">
        <v>904</v>
      </c>
      <c r="J538" s="8" t="str">
        <f>IFERROR(VLOOKUP(I538,'G5'!$A$2:$B$45,2,FALSE),"")</f>
        <v>Slon</v>
      </c>
      <c r="K538" s="23" t="s">
        <v>27</v>
      </c>
      <c r="L538" s="11" t="str">
        <f>IFERROR(VLOOKUP(K538,'G6'!$A$2:$B$345,2,FALSE),"")</f>
        <v/>
      </c>
      <c r="M538" s="25" t="s">
        <v>1137</v>
      </c>
      <c r="N538" s="8" t="str">
        <f>IFERROR(VLOOKUP(M538,SUPPLIERS!$A$2:$B$45,2,FALSE),"")</f>
        <v>Slon</v>
      </c>
      <c r="O538" s="19" t="s">
        <v>42</v>
      </c>
      <c r="P538" s="13" t="str">
        <f>IFERROR(VLOOKUP(O538,UOM_GROUP!$A$2:$B$45,2,FALSE),"")</f>
        <v>Default</v>
      </c>
      <c r="Q538" s="11" t="str">
        <f t="array" ref="Q538">TEXTJOIN(",",TRUE,IF(UOM_MAPPING!A$2:A$16=O538,UOM_MAPPING!B$2:B$100,""))</f>
        <v>000</v>
      </c>
      <c r="R538" s="11" t="str">
        <f>IFERROR(__xludf.DUMMYFUNCTION("ArrayFormula(JOIN("", "", IFERROR(VLOOKUP(BASE(SPLIT(Q538,"",""),10,3),UOM!$A$2:$B$46,2,FALSE),"""")))"),"NUMBER")</f>
        <v>NUMBER</v>
      </c>
      <c r="S538" s="11" t="s">
        <v>1402</v>
      </c>
      <c r="T538" s="8"/>
      <c r="U538" s="8" t="str">
        <f t="shared" si="1"/>
        <v>Plumbing  Fitting  Swept Door Tee 4" Slon </v>
      </c>
      <c r="V538" s="8" t="str">
        <f t="shared" si="2"/>
        <v>Plumbing  &gt; Fitting  &gt; Swept Door Tee &gt; 4" &gt; Slon &gt; [ N/A ]</v>
      </c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ht="12.75" customHeight="1">
      <c r="A539" s="22" t="s">
        <v>1260</v>
      </c>
      <c r="B539" s="17" t="str">
        <f>IFERROR(VLOOKUP(A539,'G1'!$A$2:$B$45,2,FALSE),"")</f>
        <v>Plumbing </v>
      </c>
      <c r="C539" s="28" t="s">
        <v>1219</v>
      </c>
      <c r="D539" s="8" t="str">
        <f>IFERROR(VLOOKUP(C539,'G2'!$A$2:$B$45,2,FALSE),"")</f>
        <v>Fitting </v>
      </c>
      <c r="E539" s="23" t="s">
        <v>1403</v>
      </c>
      <c r="F539" s="8" t="str">
        <f>IFERROR(VLOOKUP(E539,'G3'!$A$2:$B$195,2,FALSE),"")</f>
        <v>Reducing Socket</v>
      </c>
      <c r="G539" s="23" t="s">
        <v>1404</v>
      </c>
      <c r="H539" s="8" t="str">
        <f>IFERROR(VLOOKUP(G539,'G4'!$A$2:$B$195,2,FALSE),"")</f>
        <v>3/4" * 1/2"</v>
      </c>
      <c r="I539" s="22" t="s">
        <v>904</v>
      </c>
      <c r="J539" s="8" t="str">
        <f>IFERROR(VLOOKUP(I539,'G5'!$A$2:$B$45,2,FALSE),"")</f>
        <v>Slon</v>
      </c>
      <c r="K539" s="23" t="s">
        <v>27</v>
      </c>
      <c r="L539" s="11" t="str">
        <f>IFERROR(VLOOKUP(K539,'G6'!$A$2:$B$345,2,FALSE),"")</f>
        <v/>
      </c>
      <c r="M539" s="25" t="s">
        <v>1137</v>
      </c>
      <c r="N539" s="8" t="str">
        <f>IFERROR(VLOOKUP(M539,SUPPLIERS!$A$2:$B$45,2,FALSE),"")</f>
        <v>Slon</v>
      </c>
      <c r="O539" s="19" t="s">
        <v>42</v>
      </c>
      <c r="P539" s="13" t="str">
        <f>IFERROR(VLOOKUP(O539,UOM_GROUP!$A$2:$B$45,2,FALSE),"")</f>
        <v>Default</v>
      </c>
      <c r="Q539" s="11" t="str">
        <f t="array" ref="Q539">TEXTJOIN(",",TRUE,IF(UOM_MAPPING!A$2:A$16=O539,UOM_MAPPING!B$2:B$100,""))</f>
        <v>000</v>
      </c>
      <c r="R539" s="11" t="str">
        <f>IFERROR(__xludf.DUMMYFUNCTION("ArrayFormula(JOIN("", "", IFERROR(VLOOKUP(BASE(SPLIT(Q539,"",""),10,3),UOM!$A$2:$B$46,2,FALSE),"""")))"),"NUMBER")</f>
        <v>NUMBER</v>
      </c>
      <c r="S539" s="11" t="s">
        <v>1405</v>
      </c>
      <c r="T539" s="8"/>
      <c r="U539" s="8" t="str">
        <f t="shared" si="1"/>
        <v>Plumbing  Fitting  Reducing Socket 3/4" * 1/2" Slon </v>
      </c>
      <c r="V539" s="8" t="str">
        <f t="shared" si="2"/>
        <v>Plumbing  &gt; Fitting  &gt; Reducing Socket &gt; 3/4" * 1/2" &gt; Slon &gt; [ N/A ]</v>
      </c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ht="12.75" customHeight="1">
      <c r="A540" s="22" t="s">
        <v>1260</v>
      </c>
      <c r="B540" s="17" t="str">
        <f>IFERROR(VLOOKUP(A540,'G1'!$A$2:$B$45,2,FALSE),"")</f>
        <v>Plumbing </v>
      </c>
      <c r="C540" s="28" t="s">
        <v>1219</v>
      </c>
      <c r="D540" s="8" t="str">
        <f>IFERROR(VLOOKUP(C540,'G2'!$A$2:$B$45,2,FALSE),"")</f>
        <v>Fitting </v>
      </c>
      <c r="E540" s="23" t="s">
        <v>1403</v>
      </c>
      <c r="F540" s="8" t="str">
        <f>IFERROR(VLOOKUP(E540,'G3'!$A$2:$B$195,2,FALSE),"")</f>
        <v>Reducing Socket</v>
      </c>
      <c r="G540" s="23" t="s">
        <v>1406</v>
      </c>
      <c r="H540" s="8" t="str">
        <f>IFERROR(VLOOKUP(G540,'G4'!$A$2:$B$195,2,FALSE),"")</f>
        <v>1" * 1/2"</v>
      </c>
      <c r="I540" s="22" t="s">
        <v>904</v>
      </c>
      <c r="J540" s="8" t="str">
        <f>IFERROR(VLOOKUP(I540,'G5'!$A$2:$B$45,2,FALSE),"")</f>
        <v>Slon</v>
      </c>
      <c r="K540" s="23" t="s">
        <v>27</v>
      </c>
      <c r="L540" s="11" t="str">
        <f>IFERROR(VLOOKUP(K540,'G6'!$A$2:$B$345,2,FALSE),"")</f>
        <v/>
      </c>
      <c r="M540" s="25" t="s">
        <v>1137</v>
      </c>
      <c r="N540" s="8" t="str">
        <f>IFERROR(VLOOKUP(M540,SUPPLIERS!$A$2:$B$45,2,FALSE),"")</f>
        <v>Slon</v>
      </c>
      <c r="O540" s="19" t="s">
        <v>42</v>
      </c>
      <c r="P540" s="13" t="str">
        <f>IFERROR(VLOOKUP(O540,UOM_GROUP!$A$2:$B$45,2,FALSE),"")</f>
        <v>Default</v>
      </c>
      <c r="Q540" s="11" t="str">
        <f t="array" ref="Q540">TEXTJOIN(",",TRUE,IF(UOM_MAPPING!A$2:A$16=O540,UOM_MAPPING!B$2:B$100,""))</f>
        <v>000</v>
      </c>
      <c r="R540" s="11" t="str">
        <f>IFERROR(__xludf.DUMMYFUNCTION("ArrayFormula(JOIN("", "", IFERROR(VLOOKUP(BASE(SPLIT(Q540,"",""),10,3),UOM!$A$2:$B$46,2,FALSE),"""")))"),"NUMBER")</f>
        <v>NUMBER</v>
      </c>
      <c r="S540" s="11" t="s">
        <v>1407</v>
      </c>
      <c r="T540" s="8"/>
      <c r="U540" s="8" t="str">
        <f t="shared" si="1"/>
        <v>Plumbing  Fitting  Reducing Socket 1" * 1/2" Slon </v>
      </c>
      <c r="V540" s="8" t="str">
        <f t="shared" si="2"/>
        <v>Plumbing  &gt; Fitting  &gt; Reducing Socket &gt; 1" * 1/2" &gt; Slon &gt; [ N/A ]</v>
      </c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ht="12.75" customHeight="1">
      <c r="A541" s="22" t="s">
        <v>1260</v>
      </c>
      <c r="B541" s="17" t="str">
        <f>IFERROR(VLOOKUP(A541,'G1'!$A$2:$B$45,2,FALSE),"")</f>
        <v>Plumbing </v>
      </c>
      <c r="C541" s="28" t="s">
        <v>1219</v>
      </c>
      <c r="D541" s="8" t="str">
        <f>IFERROR(VLOOKUP(C541,'G2'!$A$2:$B$45,2,FALSE),"")</f>
        <v>Fitting </v>
      </c>
      <c r="E541" s="23" t="s">
        <v>1403</v>
      </c>
      <c r="F541" s="8" t="str">
        <f>IFERROR(VLOOKUP(E541,'G3'!$A$2:$B$195,2,FALSE),"")</f>
        <v>Reducing Socket</v>
      </c>
      <c r="G541" s="23" t="s">
        <v>1408</v>
      </c>
      <c r="H541" s="8" t="str">
        <f>IFERROR(VLOOKUP(G541,'G4'!$A$2:$B$195,2,FALSE),"")</f>
        <v>1" * 3/4"</v>
      </c>
      <c r="I541" s="22" t="s">
        <v>904</v>
      </c>
      <c r="J541" s="8" t="str">
        <f>IFERROR(VLOOKUP(I541,'G5'!$A$2:$B$45,2,FALSE),"")</f>
        <v>Slon</v>
      </c>
      <c r="K541" s="23" t="s">
        <v>27</v>
      </c>
      <c r="L541" s="11" t="str">
        <f>IFERROR(VLOOKUP(K541,'G6'!$A$2:$B$345,2,FALSE),"")</f>
        <v/>
      </c>
      <c r="M541" s="25" t="s">
        <v>1137</v>
      </c>
      <c r="N541" s="8" t="str">
        <f>IFERROR(VLOOKUP(M541,SUPPLIERS!$A$2:$B$45,2,FALSE),"")</f>
        <v>Slon</v>
      </c>
      <c r="O541" s="19" t="s">
        <v>42</v>
      </c>
      <c r="P541" s="13" t="str">
        <f>IFERROR(VLOOKUP(O541,UOM_GROUP!$A$2:$B$45,2,FALSE),"")</f>
        <v>Default</v>
      </c>
      <c r="Q541" s="11" t="str">
        <f t="array" ref="Q541">TEXTJOIN(",",TRUE,IF(UOM_MAPPING!A$2:A$16=O541,UOM_MAPPING!B$2:B$100,""))</f>
        <v>000</v>
      </c>
      <c r="R541" s="11" t="str">
        <f>IFERROR(__xludf.DUMMYFUNCTION("ArrayFormula(JOIN("", "", IFERROR(VLOOKUP(BASE(SPLIT(Q541,"",""),10,3),UOM!$A$2:$B$46,2,FALSE),"""")))"),"NUMBER")</f>
        <v>NUMBER</v>
      </c>
      <c r="S541" s="11" t="s">
        <v>1409</v>
      </c>
      <c r="T541" s="8"/>
      <c r="U541" s="8" t="str">
        <f t="shared" si="1"/>
        <v>Plumbing  Fitting  Reducing Socket 1" * 3/4" Slon </v>
      </c>
      <c r="V541" s="8" t="str">
        <f t="shared" si="2"/>
        <v>Plumbing  &gt; Fitting  &gt; Reducing Socket &gt; 1" * 3/4" &gt; Slon &gt; [ N/A ]</v>
      </c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ht="12.75" customHeight="1">
      <c r="A542" s="22" t="s">
        <v>1260</v>
      </c>
      <c r="B542" s="17" t="str">
        <f>IFERROR(VLOOKUP(A542,'G1'!$A$2:$B$45,2,FALSE),"")</f>
        <v>Plumbing </v>
      </c>
      <c r="C542" s="28" t="s">
        <v>1219</v>
      </c>
      <c r="D542" s="8" t="str">
        <f>IFERROR(VLOOKUP(C542,'G2'!$A$2:$B$45,2,FALSE),"")</f>
        <v>Fitting </v>
      </c>
      <c r="E542" s="23" t="s">
        <v>1403</v>
      </c>
      <c r="F542" s="8" t="str">
        <f>IFERROR(VLOOKUP(E542,'G3'!$A$2:$B$195,2,FALSE),"")</f>
        <v>Reducing Socket</v>
      </c>
      <c r="G542" s="23" t="s">
        <v>1410</v>
      </c>
      <c r="H542" s="8" t="str">
        <f>IFERROR(VLOOKUP(G542,'G4'!$A$2:$B$195,2,FALSE),"")</f>
        <v>1.25" * 1/2"</v>
      </c>
      <c r="I542" s="22" t="s">
        <v>904</v>
      </c>
      <c r="J542" s="8" t="str">
        <f>IFERROR(VLOOKUP(I542,'G5'!$A$2:$B$45,2,FALSE),"")</f>
        <v>Slon</v>
      </c>
      <c r="K542" s="23" t="s">
        <v>27</v>
      </c>
      <c r="L542" s="11" t="str">
        <f>IFERROR(VLOOKUP(K542,'G6'!$A$2:$B$345,2,FALSE),"")</f>
        <v/>
      </c>
      <c r="M542" s="25" t="s">
        <v>1137</v>
      </c>
      <c r="N542" s="8" t="str">
        <f>IFERROR(VLOOKUP(M542,SUPPLIERS!$A$2:$B$45,2,FALSE),"")</f>
        <v>Slon</v>
      </c>
      <c r="O542" s="19" t="s">
        <v>42</v>
      </c>
      <c r="P542" s="13" t="str">
        <f>IFERROR(VLOOKUP(O542,UOM_GROUP!$A$2:$B$45,2,FALSE),"")</f>
        <v>Default</v>
      </c>
      <c r="Q542" s="11" t="str">
        <f t="array" ref="Q542">TEXTJOIN(",",TRUE,IF(UOM_MAPPING!A$2:A$16=O542,UOM_MAPPING!B$2:B$100,""))</f>
        <v>000</v>
      </c>
      <c r="R542" s="11" t="str">
        <f>IFERROR(__xludf.DUMMYFUNCTION("ArrayFormula(JOIN("", "", IFERROR(VLOOKUP(BASE(SPLIT(Q542,"",""),10,3),UOM!$A$2:$B$46,2,FALSE),"""")))"),"NUMBER")</f>
        <v>NUMBER</v>
      </c>
      <c r="S542" s="11" t="s">
        <v>1411</v>
      </c>
      <c r="T542" s="8"/>
      <c r="U542" s="8" t="str">
        <f t="shared" si="1"/>
        <v>Plumbing  Fitting  Reducing Socket 1.25" * 1/2" Slon </v>
      </c>
      <c r="V542" s="8" t="str">
        <f t="shared" si="2"/>
        <v>Plumbing  &gt; Fitting  &gt; Reducing Socket &gt; 1.25" * 1/2" &gt; Slon &gt; [ N/A ]</v>
      </c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ht="12.75" customHeight="1">
      <c r="A543" s="22" t="s">
        <v>1260</v>
      </c>
      <c r="B543" s="17" t="str">
        <f>IFERROR(VLOOKUP(A543,'G1'!$A$2:$B$45,2,FALSE),"")</f>
        <v>Plumbing </v>
      </c>
      <c r="C543" s="28" t="s">
        <v>1219</v>
      </c>
      <c r="D543" s="8" t="str">
        <f>IFERROR(VLOOKUP(C543,'G2'!$A$2:$B$45,2,FALSE),"")</f>
        <v>Fitting </v>
      </c>
      <c r="E543" s="23" t="s">
        <v>1403</v>
      </c>
      <c r="F543" s="8" t="str">
        <f>IFERROR(VLOOKUP(E543,'G3'!$A$2:$B$195,2,FALSE),"")</f>
        <v>Reducing Socket</v>
      </c>
      <c r="G543" s="23" t="s">
        <v>1412</v>
      </c>
      <c r="H543" s="8" t="str">
        <f>IFERROR(VLOOKUP(G543,'G4'!$A$2:$B$195,2,FALSE),"")</f>
        <v>1.25" * 3/4"</v>
      </c>
      <c r="I543" s="22" t="s">
        <v>904</v>
      </c>
      <c r="J543" s="8" t="str">
        <f>IFERROR(VLOOKUP(I543,'G5'!$A$2:$B$45,2,FALSE),"")</f>
        <v>Slon</v>
      </c>
      <c r="K543" s="23" t="s">
        <v>27</v>
      </c>
      <c r="L543" s="11" t="str">
        <f>IFERROR(VLOOKUP(K543,'G6'!$A$2:$B$345,2,FALSE),"")</f>
        <v/>
      </c>
      <c r="M543" s="25" t="s">
        <v>1137</v>
      </c>
      <c r="N543" s="8" t="str">
        <f>IFERROR(VLOOKUP(M543,SUPPLIERS!$A$2:$B$45,2,FALSE),"")</f>
        <v>Slon</v>
      </c>
      <c r="O543" s="19" t="s">
        <v>42</v>
      </c>
      <c r="P543" s="13" t="str">
        <f>IFERROR(VLOOKUP(O543,UOM_GROUP!$A$2:$B$45,2,FALSE),"")</f>
        <v>Default</v>
      </c>
      <c r="Q543" s="11" t="str">
        <f t="array" ref="Q543">TEXTJOIN(",",TRUE,IF(UOM_MAPPING!A$2:A$16=O543,UOM_MAPPING!B$2:B$100,""))</f>
        <v>000</v>
      </c>
      <c r="R543" s="11" t="str">
        <f>IFERROR(__xludf.DUMMYFUNCTION("ArrayFormula(JOIN("", "", IFERROR(VLOOKUP(BASE(SPLIT(Q543,"",""),10,3),UOM!$A$2:$B$46,2,FALSE),"""")))"),"NUMBER")</f>
        <v>NUMBER</v>
      </c>
      <c r="S543" s="11" t="s">
        <v>1413</v>
      </c>
      <c r="T543" s="8"/>
      <c r="U543" s="8" t="str">
        <f t="shared" si="1"/>
        <v>Plumbing  Fitting  Reducing Socket 1.25" * 3/4" Slon </v>
      </c>
      <c r="V543" s="8" t="str">
        <f t="shared" si="2"/>
        <v>Plumbing  &gt; Fitting  &gt; Reducing Socket &gt; 1.25" * 3/4" &gt; Slon &gt; [ N/A ]</v>
      </c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ht="12.75" customHeight="1">
      <c r="A544" s="22" t="s">
        <v>1260</v>
      </c>
      <c r="B544" s="17" t="str">
        <f>IFERROR(VLOOKUP(A544,'G1'!$A$2:$B$45,2,FALSE),"")</f>
        <v>Plumbing </v>
      </c>
      <c r="C544" s="28" t="s">
        <v>1219</v>
      </c>
      <c r="D544" s="8" t="str">
        <f>IFERROR(VLOOKUP(C544,'G2'!$A$2:$B$45,2,FALSE),"")</f>
        <v>Fitting </v>
      </c>
      <c r="E544" s="23" t="s">
        <v>1403</v>
      </c>
      <c r="F544" s="8" t="str">
        <f>IFERROR(VLOOKUP(E544,'G3'!$A$2:$B$195,2,FALSE),"")</f>
        <v>Reducing Socket</v>
      </c>
      <c r="G544" s="23" t="s">
        <v>1414</v>
      </c>
      <c r="H544" s="8" t="str">
        <f>IFERROR(VLOOKUP(G544,'G4'!$A$2:$B$195,2,FALSE),"")</f>
        <v>1.25" * 1"</v>
      </c>
      <c r="I544" s="22" t="s">
        <v>904</v>
      </c>
      <c r="J544" s="8" t="str">
        <f>IFERROR(VLOOKUP(I544,'G5'!$A$2:$B$45,2,FALSE),"")</f>
        <v>Slon</v>
      </c>
      <c r="K544" s="23" t="s">
        <v>27</v>
      </c>
      <c r="L544" s="11" t="str">
        <f>IFERROR(VLOOKUP(K544,'G6'!$A$2:$B$345,2,FALSE),"")</f>
        <v/>
      </c>
      <c r="M544" s="25" t="s">
        <v>1137</v>
      </c>
      <c r="N544" s="8" t="str">
        <f>IFERROR(VLOOKUP(M544,SUPPLIERS!$A$2:$B$45,2,FALSE),"")</f>
        <v>Slon</v>
      </c>
      <c r="O544" s="19" t="s">
        <v>42</v>
      </c>
      <c r="P544" s="13" t="str">
        <f>IFERROR(VLOOKUP(O544,UOM_GROUP!$A$2:$B$45,2,FALSE),"")</f>
        <v>Default</v>
      </c>
      <c r="Q544" s="11" t="str">
        <f t="array" ref="Q544">TEXTJOIN(",",TRUE,IF(UOM_MAPPING!A$2:A$16=O544,UOM_MAPPING!B$2:B$100,""))</f>
        <v>000</v>
      </c>
      <c r="R544" s="11" t="str">
        <f>IFERROR(__xludf.DUMMYFUNCTION("ArrayFormula(JOIN("", "", IFERROR(VLOOKUP(BASE(SPLIT(Q544,"",""),10,3),UOM!$A$2:$B$46,2,FALSE),"""")))"),"NUMBER")</f>
        <v>NUMBER</v>
      </c>
      <c r="S544" s="11" t="s">
        <v>1415</v>
      </c>
      <c r="T544" s="8"/>
      <c r="U544" s="8" t="str">
        <f t="shared" si="1"/>
        <v>Plumbing  Fitting  Reducing Socket 1.25" * 1" Slon </v>
      </c>
      <c r="V544" s="8" t="str">
        <f t="shared" si="2"/>
        <v>Plumbing  &gt; Fitting  &gt; Reducing Socket &gt; 1.25" * 1" &gt; Slon &gt; [ N/A ]</v>
      </c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ht="12.75" customHeight="1">
      <c r="A545" s="22" t="s">
        <v>1260</v>
      </c>
      <c r="B545" s="17" t="str">
        <f>IFERROR(VLOOKUP(A545,'G1'!$A$2:$B$45,2,FALSE),"")</f>
        <v>Plumbing </v>
      </c>
      <c r="C545" s="28" t="s">
        <v>1219</v>
      </c>
      <c r="D545" s="8" t="str">
        <f>IFERROR(VLOOKUP(C545,'G2'!$A$2:$B$45,2,FALSE),"")</f>
        <v>Fitting </v>
      </c>
      <c r="E545" s="23" t="s">
        <v>1403</v>
      </c>
      <c r="F545" s="8" t="str">
        <f>IFERROR(VLOOKUP(E545,'G3'!$A$2:$B$195,2,FALSE),"")</f>
        <v>Reducing Socket</v>
      </c>
      <c r="G545" s="23" t="s">
        <v>1416</v>
      </c>
      <c r="H545" s="8" t="str">
        <f>IFERROR(VLOOKUP(G545,'G4'!$A$2:$B$195,2,FALSE),"")</f>
        <v>1.5" * 1/2"</v>
      </c>
      <c r="I545" s="22" t="s">
        <v>904</v>
      </c>
      <c r="J545" s="8" t="str">
        <f>IFERROR(VLOOKUP(I545,'G5'!$A$2:$B$45,2,FALSE),"")</f>
        <v>Slon</v>
      </c>
      <c r="K545" s="23" t="s">
        <v>27</v>
      </c>
      <c r="L545" s="11" t="str">
        <f>IFERROR(VLOOKUP(K545,'G6'!$A$2:$B$345,2,FALSE),"")</f>
        <v/>
      </c>
      <c r="M545" s="25" t="s">
        <v>1137</v>
      </c>
      <c r="N545" s="8" t="str">
        <f>IFERROR(VLOOKUP(M545,SUPPLIERS!$A$2:$B$45,2,FALSE),"")</f>
        <v>Slon</v>
      </c>
      <c r="O545" s="19" t="s">
        <v>42</v>
      </c>
      <c r="P545" s="13" t="str">
        <f>IFERROR(VLOOKUP(O545,UOM_GROUP!$A$2:$B$45,2,FALSE),"")</f>
        <v>Default</v>
      </c>
      <c r="Q545" s="11" t="str">
        <f t="array" ref="Q545">TEXTJOIN(",",TRUE,IF(UOM_MAPPING!A$2:A$16=O545,UOM_MAPPING!B$2:B$100,""))</f>
        <v>000</v>
      </c>
      <c r="R545" s="11" t="str">
        <f>IFERROR(__xludf.DUMMYFUNCTION("ArrayFormula(JOIN("", "", IFERROR(VLOOKUP(BASE(SPLIT(Q545,"",""),10,3),UOM!$A$2:$B$46,2,FALSE),"""")))"),"NUMBER")</f>
        <v>NUMBER</v>
      </c>
      <c r="S545" s="11" t="s">
        <v>1417</v>
      </c>
      <c r="T545" s="8"/>
      <c r="U545" s="8" t="str">
        <f t="shared" si="1"/>
        <v>Plumbing  Fitting  Reducing Socket 1.5" * 1/2" Slon </v>
      </c>
      <c r="V545" s="8" t="str">
        <f t="shared" si="2"/>
        <v>Plumbing  &gt; Fitting  &gt; Reducing Socket &gt; 1.5" * 1/2" &gt; Slon &gt; [ N/A ]</v>
      </c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ht="12.75" customHeight="1">
      <c r="A546" s="22" t="s">
        <v>1260</v>
      </c>
      <c r="B546" s="17" t="str">
        <f>IFERROR(VLOOKUP(A546,'G1'!$A$2:$B$45,2,FALSE),"")</f>
        <v>Plumbing </v>
      </c>
      <c r="C546" s="28" t="s">
        <v>1219</v>
      </c>
      <c r="D546" s="8" t="str">
        <f>IFERROR(VLOOKUP(C546,'G2'!$A$2:$B$45,2,FALSE),"")</f>
        <v>Fitting </v>
      </c>
      <c r="E546" s="23" t="s">
        <v>1403</v>
      </c>
      <c r="F546" s="8" t="str">
        <f>IFERROR(VLOOKUP(E546,'G3'!$A$2:$B$195,2,FALSE),"")</f>
        <v>Reducing Socket</v>
      </c>
      <c r="G546" s="23" t="s">
        <v>1418</v>
      </c>
      <c r="H546" s="8" t="str">
        <f>IFERROR(VLOOKUP(G546,'G4'!$A$2:$B$195,2,FALSE),"")</f>
        <v>1.5" * 3/4"</v>
      </c>
      <c r="I546" s="22" t="s">
        <v>904</v>
      </c>
      <c r="J546" s="8" t="str">
        <f>IFERROR(VLOOKUP(I546,'G5'!$A$2:$B$45,2,FALSE),"")</f>
        <v>Slon</v>
      </c>
      <c r="K546" s="23" t="s">
        <v>27</v>
      </c>
      <c r="L546" s="11" t="str">
        <f>IFERROR(VLOOKUP(K546,'G6'!$A$2:$B$345,2,FALSE),"")</f>
        <v/>
      </c>
      <c r="M546" s="25" t="s">
        <v>1137</v>
      </c>
      <c r="N546" s="8" t="str">
        <f>IFERROR(VLOOKUP(M546,SUPPLIERS!$A$2:$B$45,2,FALSE),"")</f>
        <v>Slon</v>
      </c>
      <c r="O546" s="19" t="s">
        <v>42</v>
      </c>
      <c r="P546" s="13" t="str">
        <f>IFERROR(VLOOKUP(O546,UOM_GROUP!$A$2:$B$45,2,FALSE),"")</f>
        <v>Default</v>
      </c>
      <c r="Q546" s="11" t="str">
        <f t="array" ref="Q546">TEXTJOIN(",",TRUE,IF(UOM_MAPPING!A$2:A$16=O546,UOM_MAPPING!B$2:B$100,""))</f>
        <v>000</v>
      </c>
      <c r="R546" s="11" t="str">
        <f>IFERROR(__xludf.DUMMYFUNCTION("ArrayFormula(JOIN("", "", IFERROR(VLOOKUP(BASE(SPLIT(Q546,"",""),10,3),UOM!$A$2:$B$46,2,FALSE),"""")))"),"NUMBER")</f>
        <v>NUMBER</v>
      </c>
      <c r="S546" s="11" t="s">
        <v>1419</v>
      </c>
      <c r="T546" s="8"/>
      <c r="U546" s="8" t="str">
        <f t="shared" si="1"/>
        <v>Plumbing  Fitting  Reducing Socket 1.5" * 3/4" Slon </v>
      </c>
      <c r="V546" s="8" t="str">
        <f t="shared" si="2"/>
        <v>Plumbing  &gt; Fitting  &gt; Reducing Socket &gt; 1.5" * 3/4" &gt; Slon &gt; [ N/A ]</v>
      </c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ht="12.75" customHeight="1">
      <c r="A547" s="22" t="s">
        <v>1260</v>
      </c>
      <c r="B547" s="17" t="str">
        <f>IFERROR(VLOOKUP(A547,'G1'!$A$2:$B$45,2,FALSE),"")</f>
        <v>Plumbing </v>
      </c>
      <c r="C547" s="28" t="s">
        <v>1219</v>
      </c>
      <c r="D547" s="8" t="str">
        <f>IFERROR(VLOOKUP(C547,'G2'!$A$2:$B$45,2,FALSE),"")</f>
        <v>Fitting </v>
      </c>
      <c r="E547" s="23" t="s">
        <v>1403</v>
      </c>
      <c r="F547" s="8" t="str">
        <f>IFERROR(VLOOKUP(E547,'G3'!$A$2:$B$195,2,FALSE),"")</f>
        <v>Reducing Socket</v>
      </c>
      <c r="G547" s="23" t="s">
        <v>1420</v>
      </c>
      <c r="H547" s="8" t="str">
        <f>IFERROR(VLOOKUP(G547,'G4'!$A$2:$B$195,2,FALSE),"")</f>
        <v>1.5" * 1"</v>
      </c>
      <c r="I547" s="22" t="s">
        <v>904</v>
      </c>
      <c r="J547" s="8" t="str">
        <f>IFERROR(VLOOKUP(I547,'G5'!$A$2:$B$45,2,FALSE),"")</f>
        <v>Slon</v>
      </c>
      <c r="K547" s="23" t="s">
        <v>27</v>
      </c>
      <c r="L547" s="11" t="str">
        <f>IFERROR(VLOOKUP(K547,'G6'!$A$2:$B$345,2,FALSE),"")</f>
        <v/>
      </c>
      <c r="M547" s="25" t="s">
        <v>1137</v>
      </c>
      <c r="N547" s="8" t="str">
        <f>IFERROR(VLOOKUP(M547,SUPPLIERS!$A$2:$B$45,2,FALSE),"")</f>
        <v>Slon</v>
      </c>
      <c r="O547" s="19" t="s">
        <v>42</v>
      </c>
      <c r="P547" s="13" t="str">
        <f>IFERROR(VLOOKUP(O547,UOM_GROUP!$A$2:$B$45,2,FALSE),"")</f>
        <v>Default</v>
      </c>
      <c r="Q547" s="11" t="str">
        <f t="array" ref="Q547">TEXTJOIN(",",TRUE,IF(UOM_MAPPING!A$2:A$16=O547,UOM_MAPPING!B$2:B$100,""))</f>
        <v>000</v>
      </c>
      <c r="R547" s="11" t="str">
        <f>IFERROR(__xludf.DUMMYFUNCTION("ArrayFormula(JOIN("", "", IFERROR(VLOOKUP(BASE(SPLIT(Q547,"",""),10,3),UOM!$A$2:$B$46,2,FALSE),"""")))"),"NUMBER")</f>
        <v>NUMBER</v>
      </c>
      <c r="S547" s="11" t="s">
        <v>1421</v>
      </c>
      <c r="T547" s="8"/>
      <c r="U547" s="8" t="str">
        <f t="shared" si="1"/>
        <v>Plumbing  Fitting  Reducing Socket 1.5" * 1" Slon </v>
      </c>
      <c r="V547" s="8" t="str">
        <f t="shared" si="2"/>
        <v>Plumbing  &gt; Fitting  &gt; Reducing Socket &gt; 1.5" * 1" &gt; Slon &gt; [ N/A ]</v>
      </c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ht="12.75" customHeight="1">
      <c r="A548" s="22" t="s">
        <v>1260</v>
      </c>
      <c r="B548" s="17" t="str">
        <f>IFERROR(VLOOKUP(A548,'G1'!$A$2:$B$45,2,FALSE),"")</f>
        <v>Plumbing </v>
      </c>
      <c r="C548" s="28" t="s">
        <v>1219</v>
      </c>
      <c r="D548" s="8" t="str">
        <f>IFERROR(VLOOKUP(C548,'G2'!$A$2:$B$45,2,FALSE),"")</f>
        <v>Fitting </v>
      </c>
      <c r="E548" s="23" t="s">
        <v>1403</v>
      </c>
      <c r="F548" s="8" t="str">
        <f>IFERROR(VLOOKUP(E548,'G3'!$A$2:$B$195,2,FALSE),"")</f>
        <v>Reducing Socket</v>
      </c>
      <c r="G548" s="23" t="s">
        <v>1422</v>
      </c>
      <c r="H548" s="8" t="str">
        <f>IFERROR(VLOOKUP(G548,'G4'!$A$2:$B$195,2,FALSE),"")</f>
        <v>1.5" * 1.25"</v>
      </c>
      <c r="I548" s="22" t="s">
        <v>904</v>
      </c>
      <c r="J548" s="8" t="str">
        <f>IFERROR(VLOOKUP(I548,'G5'!$A$2:$B$45,2,FALSE),"")</f>
        <v>Slon</v>
      </c>
      <c r="K548" s="23" t="s">
        <v>27</v>
      </c>
      <c r="L548" s="11" t="str">
        <f>IFERROR(VLOOKUP(K548,'G6'!$A$2:$B$345,2,FALSE),"")</f>
        <v/>
      </c>
      <c r="M548" s="25" t="s">
        <v>1137</v>
      </c>
      <c r="N548" s="8" t="str">
        <f>IFERROR(VLOOKUP(M548,SUPPLIERS!$A$2:$B$45,2,FALSE),"")</f>
        <v>Slon</v>
      </c>
      <c r="O548" s="19" t="s">
        <v>42</v>
      </c>
      <c r="P548" s="13" t="str">
        <f>IFERROR(VLOOKUP(O548,UOM_GROUP!$A$2:$B$45,2,FALSE),"")</f>
        <v>Default</v>
      </c>
      <c r="Q548" s="11" t="str">
        <f t="array" ref="Q548">TEXTJOIN(",",TRUE,IF(UOM_MAPPING!A$2:A$16=O548,UOM_MAPPING!B$2:B$100,""))</f>
        <v>000</v>
      </c>
      <c r="R548" s="11" t="str">
        <f>IFERROR(__xludf.DUMMYFUNCTION("ArrayFormula(JOIN("", "", IFERROR(VLOOKUP(BASE(SPLIT(Q548,"",""),10,3),UOM!$A$2:$B$46,2,FALSE),"""")))"),"NUMBER")</f>
        <v>NUMBER</v>
      </c>
      <c r="S548" s="11" t="s">
        <v>1423</v>
      </c>
      <c r="T548" s="8"/>
      <c r="U548" s="8" t="str">
        <f t="shared" si="1"/>
        <v>Plumbing  Fitting  Reducing Socket 1.5" * 1.25" Slon </v>
      </c>
      <c r="V548" s="8" t="str">
        <f t="shared" si="2"/>
        <v>Plumbing  &gt; Fitting  &gt; Reducing Socket &gt; 1.5" * 1.25" &gt; Slon &gt; [ N/A ]</v>
      </c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ht="12.75" customHeight="1">
      <c r="A549" s="22" t="s">
        <v>1260</v>
      </c>
      <c r="B549" s="17" t="str">
        <f>IFERROR(VLOOKUP(A549,'G1'!$A$2:$B$45,2,FALSE),"")</f>
        <v>Plumbing </v>
      </c>
      <c r="C549" s="28" t="s">
        <v>1219</v>
      </c>
      <c r="D549" s="8" t="str">
        <f>IFERROR(VLOOKUP(C549,'G2'!$A$2:$B$45,2,FALSE),"")</f>
        <v>Fitting </v>
      </c>
      <c r="E549" s="23" t="s">
        <v>1403</v>
      </c>
      <c r="F549" s="8" t="str">
        <f>IFERROR(VLOOKUP(E549,'G3'!$A$2:$B$195,2,FALSE),"")</f>
        <v>Reducing Socket</v>
      </c>
      <c r="G549" s="23" t="s">
        <v>1424</v>
      </c>
      <c r="H549" s="8" t="str">
        <f>IFERROR(VLOOKUP(G549,'G4'!$A$2:$B$195,2,FALSE),"")</f>
        <v>2" * 1/2"</v>
      </c>
      <c r="I549" s="22" t="s">
        <v>904</v>
      </c>
      <c r="J549" s="8" t="str">
        <f>IFERROR(VLOOKUP(I549,'G5'!$A$2:$B$45,2,FALSE),"")</f>
        <v>Slon</v>
      </c>
      <c r="K549" s="23" t="s">
        <v>27</v>
      </c>
      <c r="L549" s="11" t="str">
        <f>IFERROR(VLOOKUP(K549,'G6'!$A$2:$B$345,2,FALSE),"")</f>
        <v/>
      </c>
      <c r="M549" s="25" t="s">
        <v>1137</v>
      </c>
      <c r="N549" s="8" t="str">
        <f>IFERROR(VLOOKUP(M549,SUPPLIERS!$A$2:$B$45,2,FALSE),"")</f>
        <v>Slon</v>
      </c>
      <c r="O549" s="19" t="s">
        <v>42</v>
      </c>
      <c r="P549" s="13" t="str">
        <f>IFERROR(VLOOKUP(O549,UOM_GROUP!$A$2:$B$45,2,FALSE),"")</f>
        <v>Default</v>
      </c>
      <c r="Q549" s="11" t="str">
        <f t="array" ref="Q549">TEXTJOIN(",",TRUE,IF(UOM_MAPPING!A$2:A$16=O549,UOM_MAPPING!B$2:B$100,""))</f>
        <v>000</v>
      </c>
      <c r="R549" s="11" t="str">
        <f>IFERROR(__xludf.DUMMYFUNCTION("ArrayFormula(JOIN("", "", IFERROR(VLOOKUP(BASE(SPLIT(Q549,"",""),10,3),UOM!$A$2:$B$46,2,FALSE),"""")))"),"NUMBER")</f>
        <v>NUMBER</v>
      </c>
      <c r="S549" s="11" t="s">
        <v>1425</v>
      </c>
      <c r="T549" s="8"/>
      <c r="U549" s="8" t="str">
        <f t="shared" si="1"/>
        <v>Plumbing  Fitting  Reducing Socket 2" * 1/2" Slon </v>
      </c>
      <c r="V549" s="8" t="str">
        <f t="shared" si="2"/>
        <v>Plumbing  &gt; Fitting  &gt; Reducing Socket &gt; 2" * 1/2" &gt; Slon &gt; [ N/A ]</v>
      </c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ht="12.75" customHeight="1">
      <c r="A550" s="22" t="s">
        <v>1260</v>
      </c>
      <c r="B550" s="17" t="str">
        <f>IFERROR(VLOOKUP(A550,'G1'!$A$2:$B$45,2,FALSE),"")</f>
        <v>Plumbing </v>
      </c>
      <c r="C550" s="28" t="s">
        <v>1219</v>
      </c>
      <c r="D550" s="8" t="str">
        <f>IFERROR(VLOOKUP(C550,'G2'!$A$2:$B$45,2,FALSE),"")</f>
        <v>Fitting </v>
      </c>
      <c r="E550" s="23" t="s">
        <v>1403</v>
      </c>
      <c r="F550" s="8" t="str">
        <f>IFERROR(VLOOKUP(E550,'G3'!$A$2:$B$195,2,FALSE),"")</f>
        <v>Reducing Socket</v>
      </c>
      <c r="G550" s="23" t="s">
        <v>1426</v>
      </c>
      <c r="H550" s="8" t="str">
        <f>IFERROR(VLOOKUP(G550,'G4'!$A$2:$B$195,2,FALSE),"")</f>
        <v>2" * 3/4"</v>
      </c>
      <c r="I550" s="22" t="s">
        <v>904</v>
      </c>
      <c r="J550" s="8" t="str">
        <f>IFERROR(VLOOKUP(I550,'G5'!$A$2:$B$45,2,FALSE),"")</f>
        <v>Slon</v>
      </c>
      <c r="K550" s="23" t="s">
        <v>27</v>
      </c>
      <c r="L550" s="11" t="str">
        <f>IFERROR(VLOOKUP(K550,'G6'!$A$2:$B$345,2,FALSE),"")</f>
        <v/>
      </c>
      <c r="M550" s="25" t="s">
        <v>1137</v>
      </c>
      <c r="N550" s="8" t="str">
        <f>IFERROR(VLOOKUP(M550,SUPPLIERS!$A$2:$B$45,2,FALSE),"")</f>
        <v>Slon</v>
      </c>
      <c r="O550" s="19" t="s">
        <v>42</v>
      </c>
      <c r="P550" s="13" t="str">
        <f>IFERROR(VLOOKUP(O550,UOM_GROUP!$A$2:$B$45,2,FALSE),"")</f>
        <v>Default</v>
      </c>
      <c r="Q550" s="11" t="str">
        <f t="array" ref="Q550">TEXTJOIN(",",TRUE,IF(UOM_MAPPING!A$2:A$16=O550,UOM_MAPPING!B$2:B$100,""))</f>
        <v>000</v>
      </c>
      <c r="R550" s="11" t="str">
        <f>IFERROR(__xludf.DUMMYFUNCTION("ArrayFormula(JOIN("", "", IFERROR(VLOOKUP(BASE(SPLIT(Q550,"",""),10,3),UOM!$A$2:$B$46,2,FALSE),"""")))"),"NUMBER")</f>
        <v>NUMBER</v>
      </c>
      <c r="S550" s="11" t="s">
        <v>1427</v>
      </c>
      <c r="T550" s="8"/>
      <c r="U550" s="8" t="str">
        <f t="shared" si="1"/>
        <v>Plumbing  Fitting  Reducing Socket 2" * 3/4" Slon </v>
      </c>
      <c r="V550" s="8" t="str">
        <f t="shared" si="2"/>
        <v>Plumbing  &gt; Fitting  &gt; Reducing Socket &gt; 2" * 3/4" &gt; Slon &gt; [ N/A ]</v>
      </c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ht="12.75" customHeight="1">
      <c r="A551" s="22" t="s">
        <v>1260</v>
      </c>
      <c r="B551" s="17" t="str">
        <f>IFERROR(VLOOKUP(A551,'G1'!$A$2:$B$45,2,FALSE),"")</f>
        <v>Plumbing </v>
      </c>
      <c r="C551" s="28" t="s">
        <v>1219</v>
      </c>
      <c r="D551" s="8" t="str">
        <f>IFERROR(VLOOKUP(C551,'G2'!$A$2:$B$45,2,FALSE),"")</f>
        <v>Fitting </v>
      </c>
      <c r="E551" s="23" t="s">
        <v>1403</v>
      </c>
      <c r="F551" s="8" t="str">
        <f>IFERROR(VLOOKUP(E551,'G3'!$A$2:$B$195,2,FALSE),"")</f>
        <v>Reducing Socket</v>
      </c>
      <c r="G551" s="23" t="s">
        <v>1428</v>
      </c>
      <c r="H551" s="8" t="str">
        <f>IFERROR(VLOOKUP(G551,'G4'!$A$2:$B$195,2,FALSE),"")</f>
        <v>2" * 1"</v>
      </c>
      <c r="I551" s="22" t="s">
        <v>904</v>
      </c>
      <c r="J551" s="8" t="str">
        <f>IFERROR(VLOOKUP(I551,'G5'!$A$2:$B$45,2,FALSE),"")</f>
        <v>Slon</v>
      </c>
      <c r="K551" s="23" t="s">
        <v>27</v>
      </c>
      <c r="L551" s="11" t="str">
        <f>IFERROR(VLOOKUP(K551,'G6'!$A$2:$B$345,2,FALSE),"")</f>
        <v/>
      </c>
      <c r="M551" s="25" t="s">
        <v>1137</v>
      </c>
      <c r="N551" s="8" t="str">
        <f>IFERROR(VLOOKUP(M551,SUPPLIERS!$A$2:$B$45,2,FALSE),"")</f>
        <v>Slon</v>
      </c>
      <c r="O551" s="19" t="s">
        <v>42</v>
      </c>
      <c r="P551" s="13" t="str">
        <f>IFERROR(VLOOKUP(O551,UOM_GROUP!$A$2:$B$45,2,FALSE),"")</f>
        <v>Default</v>
      </c>
      <c r="Q551" s="11" t="str">
        <f t="array" ref="Q551">TEXTJOIN(",",TRUE,IF(UOM_MAPPING!A$2:A$16=O551,UOM_MAPPING!B$2:B$100,""))</f>
        <v>000</v>
      </c>
      <c r="R551" s="11" t="str">
        <f>IFERROR(__xludf.DUMMYFUNCTION("ArrayFormula(JOIN("", "", IFERROR(VLOOKUP(BASE(SPLIT(Q551,"",""),10,3),UOM!$A$2:$B$46,2,FALSE),"""")))"),"NUMBER")</f>
        <v>NUMBER</v>
      </c>
      <c r="S551" s="11" t="s">
        <v>1429</v>
      </c>
      <c r="T551" s="8"/>
      <c r="U551" s="8" t="str">
        <f t="shared" si="1"/>
        <v>Plumbing  Fitting  Reducing Socket 2" * 1" Slon </v>
      </c>
      <c r="V551" s="8" t="str">
        <f t="shared" si="2"/>
        <v>Plumbing  &gt; Fitting  &gt; Reducing Socket &gt; 2" * 1" &gt; Slon &gt; [ N/A ]</v>
      </c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ht="12.75" customHeight="1">
      <c r="A552" s="22" t="s">
        <v>1260</v>
      </c>
      <c r="B552" s="17" t="str">
        <f>IFERROR(VLOOKUP(A552,'G1'!$A$2:$B$45,2,FALSE),"")</f>
        <v>Plumbing </v>
      </c>
      <c r="C552" s="28" t="s">
        <v>1219</v>
      </c>
      <c r="D552" s="8" t="str">
        <f>IFERROR(VLOOKUP(C552,'G2'!$A$2:$B$45,2,FALSE),"")</f>
        <v>Fitting </v>
      </c>
      <c r="E552" s="23" t="s">
        <v>1403</v>
      </c>
      <c r="F552" s="8" t="str">
        <f>IFERROR(VLOOKUP(E552,'G3'!$A$2:$B$195,2,FALSE),"")</f>
        <v>Reducing Socket</v>
      </c>
      <c r="G552" s="23" t="s">
        <v>1430</v>
      </c>
      <c r="H552" s="8" t="str">
        <f>IFERROR(VLOOKUP(G552,'G4'!$A$2:$B$195,2,FALSE),"")</f>
        <v>2" * 1.25"</v>
      </c>
      <c r="I552" s="22" t="s">
        <v>904</v>
      </c>
      <c r="J552" s="8" t="str">
        <f>IFERROR(VLOOKUP(I552,'G5'!$A$2:$B$45,2,FALSE),"")</f>
        <v>Slon</v>
      </c>
      <c r="K552" s="23" t="s">
        <v>27</v>
      </c>
      <c r="L552" s="11" t="str">
        <f>IFERROR(VLOOKUP(K552,'G6'!$A$2:$B$345,2,FALSE),"")</f>
        <v/>
      </c>
      <c r="M552" s="25" t="s">
        <v>1137</v>
      </c>
      <c r="N552" s="8" t="str">
        <f>IFERROR(VLOOKUP(M552,SUPPLIERS!$A$2:$B$45,2,FALSE),"")</f>
        <v>Slon</v>
      </c>
      <c r="O552" s="19" t="s">
        <v>42</v>
      </c>
      <c r="P552" s="13" t="str">
        <f>IFERROR(VLOOKUP(O552,UOM_GROUP!$A$2:$B$45,2,FALSE),"")</f>
        <v>Default</v>
      </c>
      <c r="Q552" s="11" t="str">
        <f t="array" ref="Q552">TEXTJOIN(",",TRUE,IF(UOM_MAPPING!A$2:A$16=O552,UOM_MAPPING!B$2:B$100,""))</f>
        <v>000</v>
      </c>
      <c r="R552" s="11" t="str">
        <f>IFERROR(__xludf.DUMMYFUNCTION("ArrayFormula(JOIN("", "", IFERROR(VLOOKUP(BASE(SPLIT(Q552,"",""),10,3),UOM!$A$2:$B$46,2,FALSE),"""")))"),"NUMBER")</f>
        <v>NUMBER</v>
      </c>
      <c r="S552" s="11" t="s">
        <v>1431</v>
      </c>
      <c r="T552" s="8"/>
      <c r="U552" s="8" t="str">
        <f t="shared" si="1"/>
        <v>Plumbing  Fitting  Reducing Socket 2" * 1.25" Slon </v>
      </c>
      <c r="V552" s="8" t="str">
        <f t="shared" si="2"/>
        <v>Plumbing  &gt; Fitting  &gt; Reducing Socket &gt; 2" * 1.25" &gt; Slon &gt; [ N/A ]</v>
      </c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ht="12.75" customHeight="1">
      <c r="A553" s="22" t="s">
        <v>1260</v>
      </c>
      <c r="B553" s="17" t="str">
        <f>IFERROR(VLOOKUP(A553,'G1'!$A$2:$B$45,2,FALSE),"")</f>
        <v>Plumbing </v>
      </c>
      <c r="C553" s="28" t="s">
        <v>1219</v>
      </c>
      <c r="D553" s="8" t="str">
        <f>IFERROR(VLOOKUP(C553,'G2'!$A$2:$B$45,2,FALSE),"")</f>
        <v>Fitting </v>
      </c>
      <c r="E553" s="23" t="s">
        <v>1403</v>
      </c>
      <c r="F553" s="8" t="str">
        <f>IFERROR(VLOOKUP(E553,'G3'!$A$2:$B$195,2,FALSE),"")</f>
        <v>Reducing Socket</v>
      </c>
      <c r="G553" s="23" t="s">
        <v>1432</v>
      </c>
      <c r="H553" s="8" t="str">
        <f>IFERROR(VLOOKUP(G553,'G4'!$A$2:$B$195,2,FALSE),"")</f>
        <v>2" * 1.5"</v>
      </c>
      <c r="I553" s="22" t="s">
        <v>904</v>
      </c>
      <c r="J553" s="8" t="str">
        <f>IFERROR(VLOOKUP(I553,'G5'!$A$2:$B$45,2,FALSE),"")</f>
        <v>Slon</v>
      </c>
      <c r="K553" s="23" t="s">
        <v>27</v>
      </c>
      <c r="L553" s="11" t="str">
        <f>IFERROR(VLOOKUP(K553,'G6'!$A$2:$B$345,2,FALSE),"")</f>
        <v/>
      </c>
      <c r="M553" s="25" t="s">
        <v>1137</v>
      </c>
      <c r="N553" s="8" t="str">
        <f>IFERROR(VLOOKUP(M553,SUPPLIERS!$A$2:$B$45,2,FALSE),"")</f>
        <v>Slon</v>
      </c>
      <c r="O553" s="19" t="s">
        <v>42</v>
      </c>
      <c r="P553" s="13" t="str">
        <f>IFERROR(VLOOKUP(O553,UOM_GROUP!$A$2:$B$45,2,FALSE),"")</f>
        <v>Default</v>
      </c>
      <c r="Q553" s="11" t="str">
        <f t="array" ref="Q553">TEXTJOIN(",",TRUE,IF(UOM_MAPPING!A$2:A$16=O553,UOM_MAPPING!B$2:B$100,""))</f>
        <v>000</v>
      </c>
      <c r="R553" s="11" t="str">
        <f>IFERROR(__xludf.DUMMYFUNCTION("ArrayFormula(JOIN("", "", IFERROR(VLOOKUP(BASE(SPLIT(Q553,"",""),10,3),UOM!$A$2:$B$46,2,FALSE),"""")))"),"NUMBER")</f>
        <v>NUMBER</v>
      </c>
      <c r="S553" s="11" t="s">
        <v>1433</v>
      </c>
      <c r="T553" s="8"/>
      <c r="U553" s="8" t="str">
        <f t="shared" si="1"/>
        <v>Plumbing  Fitting  Reducing Socket 2" * 1.5" Slon </v>
      </c>
      <c r="V553" s="8" t="str">
        <f t="shared" si="2"/>
        <v>Plumbing  &gt; Fitting  &gt; Reducing Socket &gt; 2" * 1.5" &gt; Slon &gt; [ N/A ]</v>
      </c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ht="12.75" customHeight="1">
      <c r="A554" s="22" t="s">
        <v>1260</v>
      </c>
      <c r="B554" s="17" t="str">
        <f>IFERROR(VLOOKUP(A554,'G1'!$A$2:$B$45,2,FALSE),"")</f>
        <v>Plumbing </v>
      </c>
      <c r="C554" s="28" t="s">
        <v>1219</v>
      </c>
      <c r="D554" s="8" t="str">
        <f>IFERROR(VLOOKUP(C554,'G2'!$A$2:$B$45,2,FALSE),"")</f>
        <v>Fitting </v>
      </c>
      <c r="E554" s="23" t="s">
        <v>1403</v>
      </c>
      <c r="F554" s="8" t="str">
        <f>IFERROR(VLOOKUP(E554,'G3'!$A$2:$B$195,2,FALSE),"")</f>
        <v>Reducing Socket</v>
      </c>
      <c r="G554" s="23" t="s">
        <v>1434</v>
      </c>
      <c r="H554" s="8" t="str">
        <f>IFERROR(VLOOKUP(G554,'G4'!$A$2:$B$195,2,FALSE),"")</f>
        <v>3" * 1.25"</v>
      </c>
      <c r="I554" s="22" t="s">
        <v>904</v>
      </c>
      <c r="J554" s="8" t="str">
        <f>IFERROR(VLOOKUP(I554,'G5'!$A$2:$B$45,2,FALSE),"")</f>
        <v>Slon</v>
      </c>
      <c r="K554" s="23" t="s">
        <v>27</v>
      </c>
      <c r="L554" s="11" t="str">
        <f>IFERROR(VLOOKUP(K554,'G6'!$A$2:$B$345,2,FALSE),"")</f>
        <v/>
      </c>
      <c r="M554" s="25" t="s">
        <v>1137</v>
      </c>
      <c r="N554" s="8" t="str">
        <f>IFERROR(VLOOKUP(M554,SUPPLIERS!$A$2:$B$45,2,FALSE),"")</f>
        <v>Slon</v>
      </c>
      <c r="O554" s="19" t="s">
        <v>42</v>
      </c>
      <c r="P554" s="13" t="str">
        <f>IFERROR(VLOOKUP(O554,UOM_GROUP!$A$2:$B$45,2,FALSE),"")</f>
        <v>Default</v>
      </c>
      <c r="Q554" s="11" t="str">
        <f t="array" ref="Q554">TEXTJOIN(",",TRUE,IF(UOM_MAPPING!A$2:A$16=O554,UOM_MAPPING!B$2:B$100,""))</f>
        <v>000</v>
      </c>
      <c r="R554" s="11" t="str">
        <f>IFERROR(__xludf.DUMMYFUNCTION("ArrayFormula(JOIN("", "", IFERROR(VLOOKUP(BASE(SPLIT(Q554,"",""),10,3),UOM!$A$2:$B$46,2,FALSE),"""")))"),"NUMBER")</f>
        <v>NUMBER</v>
      </c>
      <c r="S554" s="11" t="s">
        <v>1435</v>
      </c>
      <c r="T554" s="8"/>
      <c r="U554" s="8" t="str">
        <f t="shared" si="1"/>
        <v>Plumbing  Fitting  Reducing Socket 3" * 1.25" Slon </v>
      </c>
      <c r="V554" s="8" t="str">
        <f t="shared" si="2"/>
        <v>Plumbing  &gt; Fitting  &gt; Reducing Socket &gt; 3" * 1.25" &gt; Slon &gt; [ N/A ]</v>
      </c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ht="12.75" customHeight="1">
      <c r="A555" s="22" t="s">
        <v>1260</v>
      </c>
      <c r="B555" s="17" t="str">
        <f>IFERROR(VLOOKUP(A555,'G1'!$A$2:$B$45,2,FALSE),"")</f>
        <v>Plumbing </v>
      </c>
      <c r="C555" s="28" t="s">
        <v>1219</v>
      </c>
      <c r="D555" s="8" t="str">
        <f>IFERROR(VLOOKUP(C555,'G2'!$A$2:$B$45,2,FALSE),"")</f>
        <v>Fitting </v>
      </c>
      <c r="E555" s="23" t="s">
        <v>1403</v>
      </c>
      <c r="F555" s="8" t="str">
        <f>IFERROR(VLOOKUP(E555,'G3'!$A$2:$B$195,2,FALSE),"")</f>
        <v>Reducing Socket</v>
      </c>
      <c r="G555" s="23" t="s">
        <v>1436</v>
      </c>
      <c r="H555" s="8" t="str">
        <f>IFERROR(VLOOKUP(G555,'G4'!$A$2:$B$195,2,FALSE),"")</f>
        <v>3" * 1.5"</v>
      </c>
      <c r="I555" s="22" t="s">
        <v>904</v>
      </c>
      <c r="J555" s="8" t="str">
        <f>IFERROR(VLOOKUP(I555,'G5'!$A$2:$B$45,2,FALSE),"")</f>
        <v>Slon</v>
      </c>
      <c r="K555" s="23" t="s">
        <v>27</v>
      </c>
      <c r="L555" s="11" t="str">
        <f>IFERROR(VLOOKUP(K555,'G6'!$A$2:$B$345,2,FALSE),"")</f>
        <v/>
      </c>
      <c r="M555" s="25" t="s">
        <v>1137</v>
      </c>
      <c r="N555" s="8" t="str">
        <f>IFERROR(VLOOKUP(M555,SUPPLIERS!$A$2:$B$45,2,FALSE),"")</f>
        <v>Slon</v>
      </c>
      <c r="O555" s="19" t="s">
        <v>42</v>
      </c>
      <c r="P555" s="13" t="str">
        <f>IFERROR(VLOOKUP(O555,UOM_GROUP!$A$2:$B$45,2,FALSE),"")</f>
        <v>Default</v>
      </c>
      <c r="Q555" s="11" t="str">
        <f t="array" ref="Q555">TEXTJOIN(",",TRUE,IF(UOM_MAPPING!A$2:A$16=O555,UOM_MAPPING!B$2:B$100,""))</f>
        <v>000</v>
      </c>
      <c r="R555" s="11" t="str">
        <f>IFERROR(__xludf.DUMMYFUNCTION("ArrayFormula(JOIN("", "", IFERROR(VLOOKUP(BASE(SPLIT(Q555,"",""),10,3),UOM!$A$2:$B$46,2,FALSE),"""")))"),"NUMBER")</f>
        <v>NUMBER</v>
      </c>
      <c r="S555" s="11" t="s">
        <v>1437</v>
      </c>
      <c r="T555" s="8"/>
      <c r="U555" s="8" t="str">
        <f t="shared" si="1"/>
        <v>Plumbing  Fitting  Reducing Socket 3" * 1.5" Slon </v>
      </c>
      <c r="V555" s="8" t="str">
        <f t="shared" si="2"/>
        <v>Plumbing  &gt; Fitting  &gt; Reducing Socket &gt; 3" * 1.5" &gt; Slon &gt; [ N/A ]</v>
      </c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ht="12.75" customHeight="1">
      <c r="A556" s="22" t="s">
        <v>1260</v>
      </c>
      <c r="B556" s="17" t="str">
        <f>IFERROR(VLOOKUP(A556,'G1'!$A$2:$B$45,2,FALSE),"")</f>
        <v>Plumbing </v>
      </c>
      <c r="C556" s="28" t="s">
        <v>1219</v>
      </c>
      <c r="D556" s="8" t="str">
        <f>IFERROR(VLOOKUP(C556,'G2'!$A$2:$B$45,2,FALSE),"")</f>
        <v>Fitting </v>
      </c>
      <c r="E556" s="23" t="s">
        <v>1403</v>
      </c>
      <c r="F556" s="8" t="str">
        <f>IFERROR(VLOOKUP(E556,'G3'!$A$2:$B$195,2,FALSE),"")</f>
        <v>Reducing Socket</v>
      </c>
      <c r="G556" s="23" t="s">
        <v>1438</v>
      </c>
      <c r="H556" s="8" t="str">
        <f>IFERROR(VLOOKUP(G556,'G4'!$A$2:$B$195,2,FALSE),"")</f>
        <v>3" * 2"</v>
      </c>
      <c r="I556" s="22" t="s">
        <v>904</v>
      </c>
      <c r="J556" s="8" t="str">
        <f>IFERROR(VLOOKUP(I556,'G5'!$A$2:$B$45,2,FALSE),"")</f>
        <v>Slon</v>
      </c>
      <c r="K556" s="23" t="s">
        <v>27</v>
      </c>
      <c r="L556" s="11" t="str">
        <f>IFERROR(VLOOKUP(K556,'G6'!$A$2:$B$345,2,FALSE),"")</f>
        <v/>
      </c>
      <c r="M556" s="25" t="s">
        <v>1137</v>
      </c>
      <c r="N556" s="8" t="str">
        <f>IFERROR(VLOOKUP(M556,SUPPLIERS!$A$2:$B$45,2,FALSE),"")</f>
        <v>Slon</v>
      </c>
      <c r="O556" s="19" t="s">
        <v>42</v>
      </c>
      <c r="P556" s="13" t="str">
        <f>IFERROR(VLOOKUP(O556,UOM_GROUP!$A$2:$B$45,2,FALSE),"")</f>
        <v>Default</v>
      </c>
      <c r="Q556" s="11" t="str">
        <f t="array" ref="Q556">TEXTJOIN(",",TRUE,IF(UOM_MAPPING!A$2:A$16=O556,UOM_MAPPING!B$2:B$100,""))</f>
        <v>000</v>
      </c>
      <c r="R556" s="11" t="str">
        <f>IFERROR(__xludf.DUMMYFUNCTION("ArrayFormula(JOIN("", "", IFERROR(VLOOKUP(BASE(SPLIT(Q556,"",""),10,3),UOM!$A$2:$B$46,2,FALSE),"""")))"),"NUMBER")</f>
        <v>NUMBER</v>
      </c>
      <c r="S556" s="11" t="s">
        <v>1439</v>
      </c>
      <c r="T556" s="8"/>
      <c r="U556" s="8" t="str">
        <f t="shared" si="1"/>
        <v>Plumbing  Fitting  Reducing Socket 3" * 2" Slon </v>
      </c>
      <c r="V556" s="8" t="str">
        <f t="shared" si="2"/>
        <v>Plumbing  &gt; Fitting  &gt; Reducing Socket &gt; 3" * 2" &gt; Slon &gt; [ N/A ]</v>
      </c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ht="12.75" customHeight="1">
      <c r="A557" s="22" t="s">
        <v>1260</v>
      </c>
      <c r="B557" s="17" t="str">
        <f>IFERROR(VLOOKUP(A557,'G1'!$A$2:$B$45,2,FALSE),"")</f>
        <v>Plumbing </v>
      </c>
      <c r="C557" s="28" t="s">
        <v>1219</v>
      </c>
      <c r="D557" s="8" t="str">
        <f>IFERROR(VLOOKUP(C557,'G2'!$A$2:$B$45,2,FALSE),"")</f>
        <v>Fitting </v>
      </c>
      <c r="E557" s="23" t="s">
        <v>1403</v>
      </c>
      <c r="F557" s="8" t="str">
        <f>IFERROR(VLOOKUP(E557,'G3'!$A$2:$B$195,2,FALSE),"")</f>
        <v>Reducing Socket</v>
      </c>
      <c r="G557" s="23" t="s">
        <v>1440</v>
      </c>
      <c r="H557" s="8" t="str">
        <f>IFERROR(VLOOKUP(G557,'G4'!$A$2:$B$195,2,FALSE),"")</f>
        <v>4" * 1.5"</v>
      </c>
      <c r="I557" s="22" t="s">
        <v>904</v>
      </c>
      <c r="J557" s="8" t="str">
        <f>IFERROR(VLOOKUP(I557,'G5'!$A$2:$B$45,2,FALSE),"")</f>
        <v>Slon</v>
      </c>
      <c r="K557" s="23" t="s">
        <v>27</v>
      </c>
      <c r="L557" s="11" t="str">
        <f>IFERROR(VLOOKUP(K557,'G6'!$A$2:$B$345,2,FALSE),"")</f>
        <v/>
      </c>
      <c r="M557" s="25" t="s">
        <v>1137</v>
      </c>
      <c r="N557" s="8" t="str">
        <f>IFERROR(VLOOKUP(M557,SUPPLIERS!$A$2:$B$45,2,FALSE),"")</f>
        <v>Slon</v>
      </c>
      <c r="O557" s="19" t="s">
        <v>42</v>
      </c>
      <c r="P557" s="13" t="str">
        <f>IFERROR(VLOOKUP(O557,UOM_GROUP!$A$2:$B$45,2,FALSE),"")</f>
        <v>Default</v>
      </c>
      <c r="Q557" s="11" t="str">
        <f t="array" ref="Q557">TEXTJOIN(",",TRUE,IF(UOM_MAPPING!A$2:A$16=O557,UOM_MAPPING!B$2:B$100,""))</f>
        <v>000</v>
      </c>
      <c r="R557" s="11" t="str">
        <f>IFERROR(__xludf.DUMMYFUNCTION("ArrayFormula(JOIN("", "", IFERROR(VLOOKUP(BASE(SPLIT(Q557,"",""),10,3),UOM!$A$2:$B$46,2,FALSE),"""")))"),"NUMBER")</f>
        <v>NUMBER</v>
      </c>
      <c r="S557" s="11" t="s">
        <v>1441</v>
      </c>
      <c r="T557" s="8"/>
      <c r="U557" s="8" t="str">
        <f t="shared" si="1"/>
        <v>Plumbing  Fitting  Reducing Socket 4" * 1.5" Slon </v>
      </c>
      <c r="V557" s="8" t="str">
        <f t="shared" si="2"/>
        <v>Plumbing  &gt; Fitting  &gt; Reducing Socket &gt; 4" * 1.5" &gt; Slon &gt; [ N/A ]</v>
      </c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ht="12.75" customHeight="1">
      <c r="A558" s="22" t="s">
        <v>1260</v>
      </c>
      <c r="B558" s="17" t="str">
        <f>IFERROR(VLOOKUP(A558,'G1'!$A$2:$B$45,2,FALSE),"")</f>
        <v>Plumbing </v>
      </c>
      <c r="C558" s="28" t="s">
        <v>1219</v>
      </c>
      <c r="D558" s="8" t="str">
        <f>IFERROR(VLOOKUP(C558,'G2'!$A$2:$B$45,2,FALSE),"")</f>
        <v>Fitting </v>
      </c>
      <c r="E558" s="23" t="s">
        <v>1403</v>
      </c>
      <c r="F558" s="8" t="str">
        <f>IFERROR(VLOOKUP(E558,'G3'!$A$2:$B$195,2,FALSE),"")</f>
        <v>Reducing Socket</v>
      </c>
      <c r="G558" s="23" t="s">
        <v>1442</v>
      </c>
      <c r="H558" s="8" t="str">
        <f>IFERROR(VLOOKUP(G558,'G4'!$A$2:$B$195,2,FALSE),"")</f>
        <v>4" * 2"</v>
      </c>
      <c r="I558" s="22" t="s">
        <v>904</v>
      </c>
      <c r="J558" s="8" t="str">
        <f>IFERROR(VLOOKUP(I558,'G5'!$A$2:$B$45,2,FALSE),"")</f>
        <v>Slon</v>
      </c>
      <c r="K558" s="23" t="s">
        <v>27</v>
      </c>
      <c r="L558" s="11" t="str">
        <f>IFERROR(VLOOKUP(K558,'G6'!$A$2:$B$345,2,FALSE),"")</f>
        <v/>
      </c>
      <c r="M558" s="25" t="s">
        <v>1137</v>
      </c>
      <c r="N558" s="8" t="str">
        <f>IFERROR(VLOOKUP(M558,SUPPLIERS!$A$2:$B$45,2,FALSE),"")</f>
        <v>Slon</v>
      </c>
      <c r="O558" s="19" t="s">
        <v>42</v>
      </c>
      <c r="P558" s="13" t="str">
        <f>IFERROR(VLOOKUP(O558,UOM_GROUP!$A$2:$B$45,2,FALSE),"")</f>
        <v>Default</v>
      </c>
      <c r="Q558" s="11" t="str">
        <f t="array" ref="Q558">TEXTJOIN(",",TRUE,IF(UOM_MAPPING!A$2:A$16=O558,UOM_MAPPING!B$2:B$100,""))</f>
        <v>000</v>
      </c>
      <c r="R558" s="11" t="str">
        <f>IFERROR(__xludf.DUMMYFUNCTION("ArrayFormula(JOIN("", "", IFERROR(VLOOKUP(BASE(SPLIT(Q558,"",""),10,3),UOM!$A$2:$B$46,2,FALSE),"""")))"),"NUMBER")</f>
        <v>NUMBER</v>
      </c>
      <c r="S558" s="11" t="s">
        <v>1443</v>
      </c>
      <c r="T558" s="8"/>
      <c r="U558" s="8" t="str">
        <f t="shared" si="1"/>
        <v>Plumbing  Fitting  Reducing Socket 4" * 2" Slon </v>
      </c>
      <c r="V558" s="8" t="str">
        <f t="shared" si="2"/>
        <v>Plumbing  &gt; Fitting  &gt; Reducing Socket &gt; 4" * 2" &gt; Slon &gt; [ N/A ]</v>
      </c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ht="12.75" customHeight="1">
      <c r="A559" s="22" t="s">
        <v>1260</v>
      </c>
      <c r="B559" s="17" t="str">
        <f>IFERROR(VLOOKUP(A559,'G1'!$A$2:$B$45,2,FALSE),"")</f>
        <v>Plumbing </v>
      </c>
      <c r="C559" s="28" t="s">
        <v>1219</v>
      </c>
      <c r="D559" s="8" t="str">
        <f>IFERROR(VLOOKUP(C559,'G2'!$A$2:$B$45,2,FALSE),"")</f>
        <v>Fitting </v>
      </c>
      <c r="E559" s="23" t="s">
        <v>1403</v>
      </c>
      <c r="F559" s="8" t="str">
        <f>IFERROR(VLOOKUP(E559,'G3'!$A$2:$B$195,2,FALSE),"")</f>
        <v>Reducing Socket</v>
      </c>
      <c r="G559" s="23" t="s">
        <v>1444</v>
      </c>
      <c r="H559" s="8" t="str">
        <f>IFERROR(VLOOKUP(G559,'G4'!$A$2:$B$195,2,FALSE),"")</f>
        <v>4" * 3"</v>
      </c>
      <c r="I559" s="22" t="s">
        <v>904</v>
      </c>
      <c r="J559" s="8" t="str">
        <f>IFERROR(VLOOKUP(I559,'G5'!$A$2:$B$45,2,FALSE),"")</f>
        <v>Slon</v>
      </c>
      <c r="K559" s="23" t="s">
        <v>27</v>
      </c>
      <c r="L559" s="11" t="str">
        <f>IFERROR(VLOOKUP(K559,'G6'!$A$2:$B$345,2,FALSE),"")</f>
        <v/>
      </c>
      <c r="M559" s="25" t="s">
        <v>1137</v>
      </c>
      <c r="N559" s="8" t="str">
        <f>IFERROR(VLOOKUP(M559,SUPPLIERS!$A$2:$B$45,2,FALSE),"")</f>
        <v>Slon</v>
      </c>
      <c r="O559" s="19" t="s">
        <v>42</v>
      </c>
      <c r="P559" s="13" t="str">
        <f>IFERROR(VLOOKUP(O559,UOM_GROUP!$A$2:$B$45,2,FALSE),"")</f>
        <v>Default</v>
      </c>
      <c r="Q559" s="11" t="str">
        <f t="array" ref="Q559">TEXTJOIN(",",TRUE,IF(UOM_MAPPING!A$2:A$16=O559,UOM_MAPPING!B$2:B$100,""))</f>
        <v>000</v>
      </c>
      <c r="R559" s="11" t="str">
        <f>IFERROR(__xludf.DUMMYFUNCTION("ArrayFormula(JOIN("", "", IFERROR(VLOOKUP(BASE(SPLIT(Q559,"",""),10,3),UOM!$A$2:$B$46,2,FALSE),"""")))"),"NUMBER")</f>
        <v>NUMBER</v>
      </c>
      <c r="S559" s="11" t="s">
        <v>1445</v>
      </c>
      <c r="T559" s="8"/>
      <c r="U559" s="8" t="str">
        <f t="shared" si="1"/>
        <v>Plumbing  Fitting  Reducing Socket 4" * 3" Slon </v>
      </c>
      <c r="V559" s="8" t="str">
        <f t="shared" si="2"/>
        <v>Plumbing  &gt; Fitting  &gt; Reducing Socket &gt; 4" * 3" &gt; Slon &gt; [ N/A ]</v>
      </c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ht="12.75" customHeight="1">
      <c r="A560" s="22" t="s">
        <v>1260</v>
      </c>
      <c r="B560" s="17" t="str">
        <f>IFERROR(VLOOKUP(A560,'G1'!$A$2:$B$45,2,FALSE),"")</f>
        <v>Plumbing </v>
      </c>
      <c r="C560" s="28" t="s">
        <v>1219</v>
      </c>
      <c r="D560" s="8" t="str">
        <f>IFERROR(VLOOKUP(C560,'G2'!$A$2:$B$45,2,FALSE),"")</f>
        <v>Fitting </v>
      </c>
      <c r="E560" s="23" t="s">
        <v>1446</v>
      </c>
      <c r="F560" s="8" t="str">
        <f>IFERROR(VLOOKUP(E560,'G3'!$A$2:$B$195,2,FALSE),"")</f>
        <v>Reducing Tee</v>
      </c>
      <c r="G560" s="23" t="s">
        <v>1404</v>
      </c>
      <c r="H560" s="8" t="str">
        <f>IFERROR(VLOOKUP(G560,'G4'!$A$2:$B$195,2,FALSE),"")</f>
        <v>3/4" * 1/2"</v>
      </c>
      <c r="I560" s="22" t="s">
        <v>904</v>
      </c>
      <c r="J560" s="8" t="str">
        <f>IFERROR(VLOOKUP(I560,'G5'!$A$2:$B$45,2,FALSE),"")</f>
        <v>Slon</v>
      </c>
      <c r="K560" s="23" t="s">
        <v>27</v>
      </c>
      <c r="L560" s="11" t="str">
        <f>IFERROR(VLOOKUP(K560,'G6'!$A$2:$B$345,2,FALSE),"")</f>
        <v/>
      </c>
      <c r="M560" s="25" t="s">
        <v>1137</v>
      </c>
      <c r="N560" s="8" t="str">
        <f>IFERROR(VLOOKUP(M560,SUPPLIERS!$A$2:$B$45,2,FALSE),"")</f>
        <v>Slon</v>
      </c>
      <c r="O560" s="19" t="s">
        <v>42</v>
      </c>
      <c r="P560" s="13" t="str">
        <f>IFERROR(VLOOKUP(O560,UOM_GROUP!$A$2:$B$45,2,FALSE),"")</f>
        <v>Default</v>
      </c>
      <c r="Q560" s="11" t="str">
        <f t="array" ref="Q560">TEXTJOIN(",",TRUE,IF(UOM_MAPPING!A$2:A$16=O560,UOM_MAPPING!B$2:B$100,""))</f>
        <v>000</v>
      </c>
      <c r="R560" s="11" t="str">
        <f>IFERROR(__xludf.DUMMYFUNCTION("ArrayFormula(JOIN("", "", IFERROR(VLOOKUP(BASE(SPLIT(Q560,"",""),10,3),UOM!$A$2:$B$46,2,FALSE),"""")))"),"NUMBER")</f>
        <v>NUMBER</v>
      </c>
      <c r="S560" s="11" t="s">
        <v>1447</v>
      </c>
      <c r="T560" s="8"/>
      <c r="U560" s="8" t="str">
        <f t="shared" si="1"/>
        <v>Plumbing  Fitting  Reducing Tee 3/4" * 1/2" Slon </v>
      </c>
      <c r="V560" s="8" t="str">
        <f t="shared" si="2"/>
        <v>Plumbing  &gt; Fitting  &gt; Reducing Tee &gt; 3/4" * 1/2" &gt; Slon &gt; [ N/A ]</v>
      </c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ht="12.75" customHeight="1">
      <c r="A561" s="22" t="s">
        <v>1260</v>
      </c>
      <c r="B561" s="17" t="str">
        <f>IFERROR(VLOOKUP(A561,'G1'!$A$2:$B$45,2,FALSE),"")</f>
        <v>Plumbing </v>
      </c>
      <c r="C561" s="28" t="s">
        <v>1219</v>
      </c>
      <c r="D561" s="8" t="str">
        <f>IFERROR(VLOOKUP(C561,'G2'!$A$2:$B$45,2,FALSE),"")</f>
        <v>Fitting </v>
      </c>
      <c r="E561" s="23" t="s">
        <v>1446</v>
      </c>
      <c r="F561" s="8" t="str">
        <f>IFERROR(VLOOKUP(E561,'G3'!$A$2:$B$195,2,FALSE),"")</f>
        <v>Reducing Tee</v>
      </c>
      <c r="G561" s="23" t="s">
        <v>1406</v>
      </c>
      <c r="H561" s="8" t="str">
        <f>IFERROR(VLOOKUP(G561,'G4'!$A$2:$B$195,2,FALSE),"")</f>
        <v>1" * 1/2"</v>
      </c>
      <c r="I561" s="22" t="s">
        <v>904</v>
      </c>
      <c r="J561" s="8" t="str">
        <f>IFERROR(VLOOKUP(I561,'G5'!$A$2:$B$45,2,FALSE),"")</f>
        <v>Slon</v>
      </c>
      <c r="K561" s="23" t="s">
        <v>27</v>
      </c>
      <c r="L561" s="11" t="str">
        <f>IFERROR(VLOOKUP(K561,'G6'!$A$2:$B$345,2,FALSE),"")</f>
        <v/>
      </c>
      <c r="M561" s="25" t="s">
        <v>1137</v>
      </c>
      <c r="N561" s="8" t="str">
        <f>IFERROR(VLOOKUP(M561,SUPPLIERS!$A$2:$B$45,2,FALSE),"")</f>
        <v>Slon</v>
      </c>
      <c r="O561" s="19" t="s">
        <v>42</v>
      </c>
      <c r="P561" s="13" t="str">
        <f>IFERROR(VLOOKUP(O561,UOM_GROUP!$A$2:$B$45,2,FALSE),"")</f>
        <v>Default</v>
      </c>
      <c r="Q561" s="11" t="str">
        <f t="array" ref="Q561">TEXTJOIN(",",TRUE,IF(UOM_MAPPING!A$2:A$16=O561,UOM_MAPPING!B$2:B$100,""))</f>
        <v>000</v>
      </c>
      <c r="R561" s="11" t="str">
        <f>IFERROR(__xludf.DUMMYFUNCTION("ArrayFormula(JOIN("", "", IFERROR(VLOOKUP(BASE(SPLIT(Q561,"",""),10,3),UOM!$A$2:$B$46,2,FALSE),"""")))"),"NUMBER")</f>
        <v>NUMBER</v>
      </c>
      <c r="S561" s="11" t="s">
        <v>1448</v>
      </c>
      <c r="T561" s="8"/>
      <c r="U561" s="8" t="str">
        <f t="shared" si="1"/>
        <v>Plumbing  Fitting  Reducing Tee 1" * 1/2" Slon </v>
      </c>
      <c r="V561" s="8" t="str">
        <f t="shared" si="2"/>
        <v>Plumbing  &gt; Fitting  &gt; Reducing Tee &gt; 1" * 1/2" &gt; Slon &gt; [ N/A ]</v>
      </c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ht="12.75" customHeight="1">
      <c r="A562" s="22" t="s">
        <v>1260</v>
      </c>
      <c r="B562" s="17" t="str">
        <f>IFERROR(VLOOKUP(A562,'G1'!$A$2:$B$45,2,FALSE),"")</f>
        <v>Plumbing </v>
      </c>
      <c r="C562" s="28" t="s">
        <v>1219</v>
      </c>
      <c r="D562" s="8" t="str">
        <f>IFERROR(VLOOKUP(C562,'G2'!$A$2:$B$45,2,FALSE),"")</f>
        <v>Fitting </v>
      </c>
      <c r="E562" s="23" t="s">
        <v>1446</v>
      </c>
      <c r="F562" s="8" t="str">
        <f>IFERROR(VLOOKUP(E562,'G3'!$A$2:$B$195,2,FALSE),"")</f>
        <v>Reducing Tee</v>
      </c>
      <c r="G562" s="23" t="s">
        <v>1408</v>
      </c>
      <c r="H562" s="8" t="str">
        <f>IFERROR(VLOOKUP(G562,'G4'!$A$2:$B$195,2,FALSE),"")</f>
        <v>1" * 3/4"</v>
      </c>
      <c r="I562" s="22" t="s">
        <v>904</v>
      </c>
      <c r="J562" s="8" t="str">
        <f>IFERROR(VLOOKUP(I562,'G5'!$A$2:$B$45,2,FALSE),"")</f>
        <v>Slon</v>
      </c>
      <c r="K562" s="23" t="s">
        <v>27</v>
      </c>
      <c r="L562" s="11" t="str">
        <f>IFERROR(VLOOKUP(K562,'G6'!$A$2:$B$345,2,FALSE),"")</f>
        <v/>
      </c>
      <c r="M562" s="25" t="s">
        <v>1137</v>
      </c>
      <c r="N562" s="8" t="str">
        <f>IFERROR(VLOOKUP(M562,SUPPLIERS!$A$2:$B$45,2,FALSE),"")</f>
        <v>Slon</v>
      </c>
      <c r="O562" s="19" t="s">
        <v>42</v>
      </c>
      <c r="P562" s="13" t="str">
        <f>IFERROR(VLOOKUP(O562,UOM_GROUP!$A$2:$B$45,2,FALSE),"")</f>
        <v>Default</v>
      </c>
      <c r="Q562" s="11" t="str">
        <f t="array" ref="Q562">TEXTJOIN(",",TRUE,IF(UOM_MAPPING!A$2:A$16=O562,UOM_MAPPING!B$2:B$100,""))</f>
        <v>000</v>
      </c>
      <c r="R562" s="11" t="str">
        <f>IFERROR(__xludf.DUMMYFUNCTION("ArrayFormula(JOIN("", "", IFERROR(VLOOKUP(BASE(SPLIT(Q562,"",""),10,3),UOM!$A$2:$B$46,2,FALSE),"""")))"),"NUMBER")</f>
        <v>NUMBER</v>
      </c>
      <c r="S562" s="11" t="s">
        <v>1449</v>
      </c>
      <c r="T562" s="8"/>
      <c r="U562" s="8" t="str">
        <f t="shared" si="1"/>
        <v>Plumbing  Fitting  Reducing Tee 1" * 3/4" Slon </v>
      </c>
      <c r="V562" s="8" t="str">
        <f t="shared" si="2"/>
        <v>Plumbing  &gt; Fitting  &gt; Reducing Tee &gt; 1" * 3/4" &gt; Slon &gt; [ N/A ]</v>
      </c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ht="12.75" customHeight="1">
      <c r="A563" s="22" t="s">
        <v>1260</v>
      </c>
      <c r="B563" s="17" t="str">
        <f>IFERROR(VLOOKUP(A563,'G1'!$A$2:$B$45,2,FALSE),"")</f>
        <v>Plumbing </v>
      </c>
      <c r="C563" s="28" t="s">
        <v>1219</v>
      </c>
      <c r="D563" s="8" t="str">
        <f>IFERROR(VLOOKUP(C563,'G2'!$A$2:$B$45,2,FALSE),"")</f>
        <v>Fitting </v>
      </c>
      <c r="E563" s="23" t="s">
        <v>1446</v>
      </c>
      <c r="F563" s="8" t="str">
        <f>IFERROR(VLOOKUP(E563,'G3'!$A$2:$B$195,2,FALSE),"")</f>
        <v>Reducing Tee</v>
      </c>
      <c r="G563" s="23" t="s">
        <v>1410</v>
      </c>
      <c r="H563" s="8" t="str">
        <f>IFERROR(VLOOKUP(G563,'G4'!$A$2:$B$195,2,FALSE),"")</f>
        <v>1.25" * 1/2"</v>
      </c>
      <c r="I563" s="22" t="s">
        <v>904</v>
      </c>
      <c r="J563" s="8" t="str">
        <f>IFERROR(VLOOKUP(I563,'G5'!$A$2:$B$45,2,FALSE),"")</f>
        <v>Slon</v>
      </c>
      <c r="K563" s="23" t="s">
        <v>27</v>
      </c>
      <c r="L563" s="11" t="str">
        <f>IFERROR(VLOOKUP(K563,'G6'!$A$2:$B$345,2,FALSE),"")</f>
        <v/>
      </c>
      <c r="M563" s="25" t="s">
        <v>1137</v>
      </c>
      <c r="N563" s="8" t="str">
        <f>IFERROR(VLOOKUP(M563,SUPPLIERS!$A$2:$B$45,2,FALSE),"")</f>
        <v>Slon</v>
      </c>
      <c r="O563" s="19" t="s">
        <v>42</v>
      </c>
      <c r="P563" s="13" t="str">
        <f>IFERROR(VLOOKUP(O563,UOM_GROUP!$A$2:$B$45,2,FALSE),"")</f>
        <v>Default</v>
      </c>
      <c r="Q563" s="11" t="str">
        <f t="array" ref="Q563">TEXTJOIN(",",TRUE,IF(UOM_MAPPING!A$2:A$16=O563,UOM_MAPPING!B$2:B$100,""))</f>
        <v>000</v>
      </c>
      <c r="R563" s="11" t="str">
        <f>IFERROR(__xludf.DUMMYFUNCTION("ArrayFormula(JOIN("", "", IFERROR(VLOOKUP(BASE(SPLIT(Q563,"",""),10,3),UOM!$A$2:$B$46,2,FALSE),"""")))"),"NUMBER")</f>
        <v>NUMBER</v>
      </c>
      <c r="S563" s="11" t="s">
        <v>1450</v>
      </c>
      <c r="T563" s="8"/>
      <c r="U563" s="8" t="str">
        <f t="shared" si="1"/>
        <v>Plumbing  Fitting  Reducing Tee 1.25" * 1/2" Slon </v>
      </c>
      <c r="V563" s="8" t="str">
        <f t="shared" si="2"/>
        <v>Plumbing  &gt; Fitting  &gt; Reducing Tee &gt; 1.25" * 1/2" &gt; Slon &gt; [ N/A ]</v>
      </c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ht="12.75" customHeight="1">
      <c r="A564" s="22" t="s">
        <v>1260</v>
      </c>
      <c r="B564" s="17" t="str">
        <f>IFERROR(VLOOKUP(A564,'G1'!$A$2:$B$45,2,FALSE),"")</f>
        <v>Plumbing </v>
      </c>
      <c r="C564" s="28" t="s">
        <v>1219</v>
      </c>
      <c r="D564" s="8" t="str">
        <f>IFERROR(VLOOKUP(C564,'G2'!$A$2:$B$45,2,FALSE),"")</f>
        <v>Fitting </v>
      </c>
      <c r="E564" s="23" t="s">
        <v>1446</v>
      </c>
      <c r="F564" s="8" t="str">
        <f>IFERROR(VLOOKUP(E564,'G3'!$A$2:$B$195,2,FALSE),"")</f>
        <v>Reducing Tee</v>
      </c>
      <c r="G564" s="23" t="s">
        <v>1412</v>
      </c>
      <c r="H564" s="8" t="str">
        <f>IFERROR(VLOOKUP(G564,'G4'!$A$2:$B$195,2,FALSE),"")</f>
        <v>1.25" * 3/4"</v>
      </c>
      <c r="I564" s="22" t="s">
        <v>904</v>
      </c>
      <c r="J564" s="8" t="str">
        <f>IFERROR(VLOOKUP(I564,'G5'!$A$2:$B$45,2,FALSE),"")</f>
        <v>Slon</v>
      </c>
      <c r="K564" s="23" t="s">
        <v>27</v>
      </c>
      <c r="L564" s="11" t="str">
        <f>IFERROR(VLOOKUP(K564,'G6'!$A$2:$B$345,2,FALSE),"")</f>
        <v/>
      </c>
      <c r="M564" s="25" t="s">
        <v>1137</v>
      </c>
      <c r="N564" s="8" t="str">
        <f>IFERROR(VLOOKUP(M564,SUPPLIERS!$A$2:$B$45,2,FALSE),"")</f>
        <v>Slon</v>
      </c>
      <c r="O564" s="19" t="s">
        <v>42</v>
      </c>
      <c r="P564" s="13" t="str">
        <f>IFERROR(VLOOKUP(O564,UOM_GROUP!$A$2:$B$45,2,FALSE),"")</f>
        <v>Default</v>
      </c>
      <c r="Q564" s="11" t="str">
        <f t="array" ref="Q564">TEXTJOIN(",",TRUE,IF(UOM_MAPPING!A$2:A$16=O564,UOM_MAPPING!B$2:B$100,""))</f>
        <v>000</v>
      </c>
      <c r="R564" s="11" t="str">
        <f>IFERROR(__xludf.DUMMYFUNCTION("ArrayFormula(JOIN("", "", IFERROR(VLOOKUP(BASE(SPLIT(Q564,"",""),10,3),UOM!$A$2:$B$46,2,FALSE),"""")))"),"NUMBER")</f>
        <v>NUMBER</v>
      </c>
      <c r="S564" s="11" t="s">
        <v>1451</v>
      </c>
      <c r="T564" s="8"/>
      <c r="U564" s="8" t="str">
        <f t="shared" si="1"/>
        <v>Plumbing  Fitting  Reducing Tee 1.25" * 3/4" Slon </v>
      </c>
      <c r="V564" s="8" t="str">
        <f t="shared" si="2"/>
        <v>Plumbing  &gt; Fitting  &gt; Reducing Tee &gt; 1.25" * 3/4" &gt; Slon &gt; [ N/A ]</v>
      </c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ht="12.75" customHeight="1">
      <c r="A565" s="22" t="s">
        <v>1260</v>
      </c>
      <c r="B565" s="17" t="str">
        <f>IFERROR(VLOOKUP(A565,'G1'!$A$2:$B$45,2,FALSE),"")</f>
        <v>Plumbing </v>
      </c>
      <c r="C565" s="28" t="s">
        <v>1219</v>
      </c>
      <c r="D565" s="8" t="str">
        <f>IFERROR(VLOOKUP(C565,'G2'!$A$2:$B$45,2,FALSE),"")</f>
        <v>Fitting </v>
      </c>
      <c r="E565" s="23" t="s">
        <v>1446</v>
      </c>
      <c r="F565" s="8" t="str">
        <f>IFERROR(VLOOKUP(E565,'G3'!$A$2:$B$195,2,FALSE),"")</f>
        <v>Reducing Tee</v>
      </c>
      <c r="G565" s="23" t="s">
        <v>1414</v>
      </c>
      <c r="H565" s="8" t="str">
        <f>IFERROR(VLOOKUP(G565,'G4'!$A$2:$B$195,2,FALSE),"")</f>
        <v>1.25" * 1"</v>
      </c>
      <c r="I565" s="22" t="s">
        <v>904</v>
      </c>
      <c r="J565" s="8" t="str">
        <f>IFERROR(VLOOKUP(I565,'G5'!$A$2:$B$45,2,FALSE),"")</f>
        <v>Slon</v>
      </c>
      <c r="K565" s="23" t="s">
        <v>27</v>
      </c>
      <c r="L565" s="11" t="str">
        <f>IFERROR(VLOOKUP(K565,'G6'!$A$2:$B$345,2,FALSE),"")</f>
        <v/>
      </c>
      <c r="M565" s="25" t="s">
        <v>1137</v>
      </c>
      <c r="N565" s="8" t="str">
        <f>IFERROR(VLOOKUP(M565,SUPPLIERS!$A$2:$B$45,2,FALSE),"")</f>
        <v>Slon</v>
      </c>
      <c r="O565" s="19" t="s">
        <v>42</v>
      </c>
      <c r="P565" s="13" t="str">
        <f>IFERROR(VLOOKUP(O565,UOM_GROUP!$A$2:$B$45,2,FALSE),"")</f>
        <v>Default</v>
      </c>
      <c r="Q565" s="11" t="str">
        <f t="array" ref="Q565">TEXTJOIN(",",TRUE,IF(UOM_MAPPING!A$2:A$16=O565,UOM_MAPPING!B$2:B$100,""))</f>
        <v>000</v>
      </c>
      <c r="R565" s="11" t="str">
        <f>IFERROR(__xludf.DUMMYFUNCTION("ArrayFormula(JOIN("", "", IFERROR(VLOOKUP(BASE(SPLIT(Q565,"",""),10,3),UOM!$A$2:$B$46,2,FALSE),"""")))"),"NUMBER")</f>
        <v>NUMBER</v>
      </c>
      <c r="S565" s="11" t="s">
        <v>1452</v>
      </c>
      <c r="T565" s="8"/>
      <c r="U565" s="8" t="str">
        <f t="shared" si="1"/>
        <v>Plumbing  Fitting  Reducing Tee 1.25" * 1" Slon </v>
      </c>
      <c r="V565" s="8" t="str">
        <f t="shared" si="2"/>
        <v>Plumbing  &gt; Fitting  &gt; Reducing Tee &gt; 1.25" * 1" &gt; Slon &gt; [ N/A ]</v>
      </c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ht="12.75" customHeight="1">
      <c r="A566" s="22" t="s">
        <v>1260</v>
      </c>
      <c r="B566" s="17" t="str">
        <f>IFERROR(VLOOKUP(A566,'G1'!$A$2:$B$45,2,FALSE),"")</f>
        <v>Plumbing </v>
      </c>
      <c r="C566" s="28" t="s">
        <v>1219</v>
      </c>
      <c r="D566" s="8" t="str">
        <f>IFERROR(VLOOKUP(C566,'G2'!$A$2:$B$45,2,FALSE),"")</f>
        <v>Fitting </v>
      </c>
      <c r="E566" s="23" t="s">
        <v>1446</v>
      </c>
      <c r="F566" s="8" t="str">
        <f>IFERROR(VLOOKUP(E566,'G3'!$A$2:$B$195,2,FALSE),"")</f>
        <v>Reducing Tee</v>
      </c>
      <c r="G566" s="23" t="s">
        <v>1416</v>
      </c>
      <c r="H566" s="8" t="str">
        <f>IFERROR(VLOOKUP(G566,'G4'!$A$2:$B$195,2,FALSE),"")</f>
        <v>1.5" * 1/2"</v>
      </c>
      <c r="I566" s="22" t="s">
        <v>904</v>
      </c>
      <c r="J566" s="8" t="str">
        <f>IFERROR(VLOOKUP(I566,'G5'!$A$2:$B$45,2,FALSE),"")</f>
        <v>Slon</v>
      </c>
      <c r="K566" s="23" t="s">
        <v>27</v>
      </c>
      <c r="L566" s="11" t="str">
        <f>IFERROR(VLOOKUP(K566,'G6'!$A$2:$B$345,2,FALSE),"")</f>
        <v/>
      </c>
      <c r="M566" s="25" t="s">
        <v>1137</v>
      </c>
      <c r="N566" s="8" t="str">
        <f>IFERROR(VLOOKUP(M566,SUPPLIERS!$A$2:$B$45,2,FALSE),"")</f>
        <v>Slon</v>
      </c>
      <c r="O566" s="19" t="s">
        <v>42</v>
      </c>
      <c r="P566" s="13" t="str">
        <f>IFERROR(VLOOKUP(O566,UOM_GROUP!$A$2:$B$45,2,FALSE),"")</f>
        <v>Default</v>
      </c>
      <c r="Q566" s="11" t="str">
        <f t="array" ref="Q566">TEXTJOIN(",",TRUE,IF(UOM_MAPPING!A$2:A$16=O566,UOM_MAPPING!B$2:B$100,""))</f>
        <v>000</v>
      </c>
      <c r="R566" s="11" t="str">
        <f>IFERROR(__xludf.DUMMYFUNCTION("ArrayFormula(JOIN("", "", IFERROR(VLOOKUP(BASE(SPLIT(Q566,"",""),10,3),UOM!$A$2:$B$46,2,FALSE),"""")))"),"NUMBER")</f>
        <v>NUMBER</v>
      </c>
      <c r="S566" s="11" t="s">
        <v>1453</v>
      </c>
      <c r="T566" s="8"/>
      <c r="U566" s="8" t="str">
        <f t="shared" si="1"/>
        <v>Plumbing  Fitting  Reducing Tee 1.5" * 1/2" Slon </v>
      </c>
      <c r="V566" s="8" t="str">
        <f t="shared" si="2"/>
        <v>Plumbing  &gt; Fitting  &gt; Reducing Tee &gt; 1.5" * 1/2" &gt; Slon &gt; [ N/A ]</v>
      </c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ht="12.75" customHeight="1">
      <c r="A567" s="22" t="s">
        <v>1260</v>
      </c>
      <c r="B567" s="17" t="str">
        <f>IFERROR(VLOOKUP(A567,'G1'!$A$2:$B$45,2,FALSE),"")</f>
        <v>Plumbing </v>
      </c>
      <c r="C567" s="28" t="s">
        <v>1219</v>
      </c>
      <c r="D567" s="8" t="str">
        <f>IFERROR(VLOOKUP(C567,'G2'!$A$2:$B$45,2,FALSE),"")</f>
        <v>Fitting </v>
      </c>
      <c r="E567" s="23" t="s">
        <v>1446</v>
      </c>
      <c r="F567" s="8" t="str">
        <f>IFERROR(VLOOKUP(E567,'G3'!$A$2:$B$195,2,FALSE),"")</f>
        <v>Reducing Tee</v>
      </c>
      <c r="G567" s="23" t="s">
        <v>1418</v>
      </c>
      <c r="H567" s="8" t="str">
        <f>IFERROR(VLOOKUP(G567,'G4'!$A$2:$B$195,2,FALSE),"")</f>
        <v>1.5" * 3/4"</v>
      </c>
      <c r="I567" s="22" t="s">
        <v>904</v>
      </c>
      <c r="J567" s="8" t="str">
        <f>IFERROR(VLOOKUP(I567,'G5'!$A$2:$B$45,2,FALSE),"")</f>
        <v>Slon</v>
      </c>
      <c r="K567" s="23" t="s">
        <v>27</v>
      </c>
      <c r="L567" s="11" t="str">
        <f>IFERROR(VLOOKUP(K567,'G6'!$A$2:$B$345,2,FALSE),"")</f>
        <v/>
      </c>
      <c r="M567" s="25" t="s">
        <v>1137</v>
      </c>
      <c r="N567" s="8" t="str">
        <f>IFERROR(VLOOKUP(M567,SUPPLIERS!$A$2:$B$45,2,FALSE),"")</f>
        <v>Slon</v>
      </c>
      <c r="O567" s="19" t="s">
        <v>42</v>
      </c>
      <c r="P567" s="13" t="str">
        <f>IFERROR(VLOOKUP(O567,UOM_GROUP!$A$2:$B$45,2,FALSE),"")</f>
        <v>Default</v>
      </c>
      <c r="Q567" s="11" t="str">
        <f t="array" ref="Q567">TEXTJOIN(",",TRUE,IF(UOM_MAPPING!A$2:A$16=O567,UOM_MAPPING!B$2:B$100,""))</f>
        <v>000</v>
      </c>
      <c r="R567" s="11" t="str">
        <f>IFERROR(__xludf.DUMMYFUNCTION("ArrayFormula(JOIN("", "", IFERROR(VLOOKUP(BASE(SPLIT(Q567,"",""),10,3),UOM!$A$2:$B$46,2,FALSE),"""")))"),"NUMBER")</f>
        <v>NUMBER</v>
      </c>
      <c r="S567" s="11" t="s">
        <v>1454</v>
      </c>
      <c r="T567" s="8"/>
      <c r="U567" s="8" t="str">
        <f t="shared" si="1"/>
        <v>Plumbing  Fitting  Reducing Tee 1.5" * 3/4" Slon </v>
      </c>
      <c r="V567" s="8" t="str">
        <f t="shared" si="2"/>
        <v>Plumbing  &gt; Fitting  &gt; Reducing Tee &gt; 1.5" * 3/4" &gt; Slon &gt; [ N/A ]</v>
      </c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ht="12.75" customHeight="1">
      <c r="A568" s="22" t="s">
        <v>1260</v>
      </c>
      <c r="B568" s="17" t="str">
        <f>IFERROR(VLOOKUP(A568,'G1'!$A$2:$B$45,2,FALSE),"")</f>
        <v>Plumbing </v>
      </c>
      <c r="C568" s="28" t="s">
        <v>1219</v>
      </c>
      <c r="D568" s="8" t="str">
        <f>IFERROR(VLOOKUP(C568,'G2'!$A$2:$B$45,2,FALSE),"")</f>
        <v>Fitting </v>
      </c>
      <c r="E568" s="23" t="s">
        <v>1446</v>
      </c>
      <c r="F568" s="8" t="str">
        <f>IFERROR(VLOOKUP(E568,'G3'!$A$2:$B$195,2,FALSE),"")</f>
        <v>Reducing Tee</v>
      </c>
      <c r="G568" s="23" t="s">
        <v>1420</v>
      </c>
      <c r="H568" s="8" t="str">
        <f>IFERROR(VLOOKUP(G568,'G4'!$A$2:$B$195,2,FALSE),"")</f>
        <v>1.5" * 1"</v>
      </c>
      <c r="I568" s="22" t="s">
        <v>904</v>
      </c>
      <c r="J568" s="8" t="str">
        <f>IFERROR(VLOOKUP(I568,'G5'!$A$2:$B$45,2,FALSE),"")</f>
        <v>Slon</v>
      </c>
      <c r="K568" s="23" t="s">
        <v>27</v>
      </c>
      <c r="L568" s="11" t="str">
        <f>IFERROR(VLOOKUP(K568,'G6'!$A$2:$B$345,2,FALSE),"")</f>
        <v/>
      </c>
      <c r="M568" s="25" t="s">
        <v>1137</v>
      </c>
      <c r="N568" s="8" t="str">
        <f>IFERROR(VLOOKUP(M568,SUPPLIERS!$A$2:$B$45,2,FALSE),"")</f>
        <v>Slon</v>
      </c>
      <c r="O568" s="19" t="s">
        <v>42</v>
      </c>
      <c r="P568" s="13" t="str">
        <f>IFERROR(VLOOKUP(O568,UOM_GROUP!$A$2:$B$45,2,FALSE),"")</f>
        <v>Default</v>
      </c>
      <c r="Q568" s="11" t="str">
        <f t="array" ref="Q568">TEXTJOIN(",",TRUE,IF(UOM_MAPPING!A$2:A$16=O568,UOM_MAPPING!B$2:B$100,""))</f>
        <v>000</v>
      </c>
      <c r="R568" s="11" t="str">
        <f>IFERROR(__xludf.DUMMYFUNCTION("ArrayFormula(JOIN("", "", IFERROR(VLOOKUP(BASE(SPLIT(Q568,"",""),10,3),UOM!$A$2:$B$46,2,FALSE),"""")))"),"NUMBER")</f>
        <v>NUMBER</v>
      </c>
      <c r="S568" s="11" t="s">
        <v>1455</v>
      </c>
      <c r="T568" s="8"/>
      <c r="U568" s="8" t="str">
        <f t="shared" si="1"/>
        <v>Plumbing  Fitting  Reducing Tee 1.5" * 1" Slon </v>
      </c>
      <c r="V568" s="8" t="str">
        <f t="shared" si="2"/>
        <v>Plumbing  &gt; Fitting  &gt; Reducing Tee &gt; 1.5" * 1" &gt; Slon &gt; [ N/A ]</v>
      </c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ht="12.75" customHeight="1">
      <c r="A569" s="22" t="s">
        <v>1260</v>
      </c>
      <c r="B569" s="17" t="str">
        <f>IFERROR(VLOOKUP(A569,'G1'!$A$2:$B$45,2,FALSE),"")</f>
        <v>Plumbing </v>
      </c>
      <c r="C569" s="28" t="s">
        <v>1219</v>
      </c>
      <c r="D569" s="8" t="str">
        <f>IFERROR(VLOOKUP(C569,'G2'!$A$2:$B$45,2,FALSE),"")</f>
        <v>Fitting </v>
      </c>
      <c r="E569" s="23" t="s">
        <v>1446</v>
      </c>
      <c r="F569" s="8" t="str">
        <f>IFERROR(VLOOKUP(E569,'G3'!$A$2:$B$195,2,FALSE),"")</f>
        <v>Reducing Tee</v>
      </c>
      <c r="G569" s="23" t="s">
        <v>1422</v>
      </c>
      <c r="H569" s="8" t="str">
        <f>IFERROR(VLOOKUP(G569,'G4'!$A$2:$B$195,2,FALSE),"")</f>
        <v>1.5" * 1.25"</v>
      </c>
      <c r="I569" s="22" t="s">
        <v>904</v>
      </c>
      <c r="J569" s="8" t="str">
        <f>IFERROR(VLOOKUP(I569,'G5'!$A$2:$B$45,2,FALSE),"")</f>
        <v>Slon</v>
      </c>
      <c r="K569" s="23" t="s">
        <v>27</v>
      </c>
      <c r="L569" s="11" t="str">
        <f>IFERROR(VLOOKUP(K569,'G6'!$A$2:$B$345,2,FALSE),"")</f>
        <v/>
      </c>
      <c r="M569" s="25" t="s">
        <v>1137</v>
      </c>
      <c r="N569" s="8" t="str">
        <f>IFERROR(VLOOKUP(M569,SUPPLIERS!$A$2:$B$45,2,FALSE),"")</f>
        <v>Slon</v>
      </c>
      <c r="O569" s="19" t="s">
        <v>42</v>
      </c>
      <c r="P569" s="13" t="str">
        <f>IFERROR(VLOOKUP(O569,UOM_GROUP!$A$2:$B$45,2,FALSE),"")</f>
        <v>Default</v>
      </c>
      <c r="Q569" s="11" t="str">
        <f t="array" ref="Q569">TEXTJOIN(",",TRUE,IF(UOM_MAPPING!A$2:A$16=O569,UOM_MAPPING!B$2:B$100,""))</f>
        <v>000</v>
      </c>
      <c r="R569" s="11" t="str">
        <f>IFERROR(__xludf.DUMMYFUNCTION("ArrayFormula(JOIN("", "", IFERROR(VLOOKUP(BASE(SPLIT(Q569,"",""),10,3),UOM!$A$2:$B$46,2,FALSE),"""")))"),"NUMBER")</f>
        <v>NUMBER</v>
      </c>
      <c r="S569" s="11" t="s">
        <v>1456</v>
      </c>
      <c r="T569" s="8"/>
      <c r="U569" s="8" t="str">
        <f t="shared" si="1"/>
        <v>Plumbing  Fitting  Reducing Tee 1.5" * 1.25" Slon </v>
      </c>
      <c r="V569" s="8" t="str">
        <f t="shared" si="2"/>
        <v>Plumbing  &gt; Fitting  &gt; Reducing Tee &gt; 1.5" * 1.25" &gt; Slon &gt; [ N/A ]</v>
      </c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ht="12.75" customHeight="1">
      <c r="A570" s="22" t="s">
        <v>1260</v>
      </c>
      <c r="B570" s="17" t="str">
        <f>IFERROR(VLOOKUP(A570,'G1'!$A$2:$B$45,2,FALSE),"")</f>
        <v>Plumbing </v>
      </c>
      <c r="C570" s="28" t="s">
        <v>1219</v>
      </c>
      <c r="D570" s="8" t="str">
        <f>IFERROR(VLOOKUP(C570,'G2'!$A$2:$B$45,2,FALSE),"")</f>
        <v>Fitting </v>
      </c>
      <c r="E570" s="23" t="s">
        <v>1446</v>
      </c>
      <c r="F570" s="8" t="str">
        <f>IFERROR(VLOOKUP(E570,'G3'!$A$2:$B$195,2,FALSE),"")</f>
        <v>Reducing Tee</v>
      </c>
      <c r="G570" s="23" t="s">
        <v>1424</v>
      </c>
      <c r="H570" s="8" t="str">
        <f>IFERROR(VLOOKUP(G570,'G4'!$A$2:$B$195,2,FALSE),"")</f>
        <v>2" * 1/2"</v>
      </c>
      <c r="I570" s="22" t="s">
        <v>904</v>
      </c>
      <c r="J570" s="8" t="str">
        <f>IFERROR(VLOOKUP(I570,'G5'!$A$2:$B$45,2,FALSE),"")</f>
        <v>Slon</v>
      </c>
      <c r="K570" s="23" t="s">
        <v>27</v>
      </c>
      <c r="L570" s="11" t="str">
        <f>IFERROR(VLOOKUP(K570,'G6'!$A$2:$B$345,2,FALSE),"")</f>
        <v/>
      </c>
      <c r="M570" s="25" t="s">
        <v>1137</v>
      </c>
      <c r="N570" s="8" t="str">
        <f>IFERROR(VLOOKUP(M570,SUPPLIERS!$A$2:$B$45,2,FALSE),"")</f>
        <v>Slon</v>
      </c>
      <c r="O570" s="19" t="s">
        <v>42</v>
      </c>
      <c r="P570" s="13" t="str">
        <f>IFERROR(VLOOKUP(O570,UOM_GROUP!$A$2:$B$45,2,FALSE),"")</f>
        <v>Default</v>
      </c>
      <c r="Q570" s="11" t="str">
        <f t="array" ref="Q570">TEXTJOIN(",",TRUE,IF(UOM_MAPPING!A$2:A$16=O570,UOM_MAPPING!B$2:B$100,""))</f>
        <v>000</v>
      </c>
      <c r="R570" s="11" t="str">
        <f>IFERROR(__xludf.DUMMYFUNCTION("ArrayFormula(JOIN("", "", IFERROR(VLOOKUP(BASE(SPLIT(Q570,"",""),10,3),UOM!$A$2:$B$46,2,FALSE),"""")))"),"NUMBER")</f>
        <v>NUMBER</v>
      </c>
      <c r="S570" s="11" t="s">
        <v>1457</v>
      </c>
      <c r="T570" s="8"/>
      <c r="U570" s="8" t="str">
        <f t="shared" si="1"/>
        <v>Plumbing  Fitting  Reducing Tee 2" * 1/2" Slon </v>
      </c>
      <c r="V570" s="8" t="str">
        <f t="shared" si="2"/>
        <v>Plumbing  &gt; Fitting  &gt; Reducing Tee &gt; 2" * 1/2" &gt; Slon &gt; [ N/A ]</v>
      </c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ht="12.75" customHeight="1">
      <c r="A571" s="22" t="s">
        <v>1260</v>
      </c>
      <c r="B571" s="17" t="str">
        <f>IFERROR(VLOOKUP(A571,'G1'!$A$2:$B$45,2,FALSE),"")</f>
        <v>Plumbing </v>
      </c>
      <c r="C571" s="28" t="s">
        <v>1219</v>
      </c>
      <c r="D571" s="8" t="str">
        <f>IFERROR(VLOOKUP(C571,'G2'!$A$2:$B$45,2,FALSE),"")</f>
        <v>Fitting </v>
      </c>
      <c r="E571" s="23" t="s">
        <v>1446</v>
      </c>
      <c r="F571" s="8" t="str">
        <f>IFERROR(VLOOKUP(E571,'G3'!$A$2:$B$195,2,FALSE),"")</f>
        <v>Reducing Tee</v>
      </c>
      <c r="G571" s="23" t="s">
        <v>1426</v>
      </c>
      <c r="H571" s="8" t="str">
        <f>IFERROR(VLOOKUP(G571,'G4'!$A$2:$B$195,2,FALSE),"")</f>
        <v>2" * 3/4"</v>
      </c>
      <c r="I571" s="22" t="s">
        <v>904</v>
      </c>
      <c r="J571" s="8" t="str">
        <f>IFERROR(VLOOKUP(I571,'G5'!$A$2:$B$45,2,FALSE),"")</f>
        <v>Slon</v>
      </c>
      <c r="K571" s="23" t="s">
        <v>27</v>
      </c>
      <c r="L571" s="11" t="str">
        <f>IFERROR(VLOOKUP(K571,'G6'!$A$2:$B$345,2,FALSE),"")</f>
        <v/>
      </c>
      <c r="M571" s="25" t="s">
        <v>1137</v>
      </c>
      <c r="N571" s="8" t="str">
        <f>IFERROR(VLOOKUP(M571,SUPPLIERS!$A$2:$B$45,2,FALSE),"")</f>
        <v>Slon</v>
      </c>
      <c r="O571" s="19" t="s">
        <v>42</v>
      </c>
      <c r="P571" s="13" t="str">
        <f>IFERROR(VLOOKUP(O571,UOM_GROUP!$A$2:$B$45,2,FALSE),"")</f>
        <v>Default</v>
      </c>
      <c r="Q571" s="11" t="str">
        <f t="array" ref="Q571">TEXTJOIN(",",TRUE,IF(UOM_MAPPING!A$2:A$16=O571,UOM_MAPPING!B$2:B$100,""))</f>
        <v>000</v>
      </c>
      <c r="R571" s="11" t="str">
        <f>IFERROR(__xludf.DUMMYFUNCTION("ArrayFormula(JOIN("", "", IFERROR(VLOOKUP(BASE(SPLIT(Q571,"",""),10,3),UOM!$A$2:$B$46,2,FALSE),"""")))"),"NUMBER")</f>
        <v>NUMBER</v>
      </c>
      <c r="S571" s="11" t="s">
        <v>1458</v>
      </c>
      <c r="T571" s="8"/>
      <c r="U571" s="8" t="str">
        <f t="shared" si="1"/>
        <v>Plumbing  Fitting  Reducing Tee 2" * 3/4" Slon </v>
      </c>
      <c r="V571" s="8" t="str">
        <f t="shared" si="2"/>
        <v>Plumbing  &gt; Fitting  &gt; Reducing Tee &gt; 2" * 3/4" &gt; Slon &gt; [ N/A ]</v>
      </c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ht="12.75" customHeight="1">
      <c r="A572" s="22" t="s">
        <v>1260</v>
      </c>
      <c r="B572" s="17" t="str">
        <f>IFERROR(VLOOKUP(A572,'G1'!$A$2:$B$45,2,FALSE),"")</f>
        <v>Plumbing </v>
      </c>
      <c r="C572" s="28" t="s">
        <v>1219</v>
      </c>
      <c r="D572" s="8" t="str">
        <f>IFERROR(VLOOKUP(C572,'G2'!$A$2:$B$45,2,FALSE),"")</f>
        <v>Fitting </v>
      </c>
      <c r="E572" s="23" t="s">
        <v>1446</v>
      </c>
      <c r="F572" s="8" t="str">
        <f>IFERROR(VLOOKUP(E572,'G3'!$A$2:$B$195,2,FALSE),"")</f>
        <v>Reducing Tee</v>
      </c>
      <c r="G572" s="23" t="s">
        <v>1428</v>
      </c>
      <c r="H572" s="8" t="str">
        <f>IFERROR(VLOOKUP(G572,'G4'!$A$2:$B$195,2,FALSE),"")</f>
        <v>2" * 1"</v>
      </c>
      <c r="I572" s="22" t="s">
        <v>904</v>
      </c>
      <c r="J572" s="8" t="str">
        <f>IFERROR(VLOOKUP(I572,'G5'!$A$2:$B$45,2,FALSE),"")</f>
        <v>Slon</v>
      </c>
      <c r="K572" s="23" t="s">
        <v>27</v>
      </c>
      <c r="L572" s="11" t="str">
        <f>IFERROR(VLOOKUP(K572,'G6'!$A$2:$B$345,2,FALSE),"")</f>
        <v/>
      </c>
      <c r="M572" s="25" t="s">
        <v>1137</v>
      </c>
      <c r="N572" s="8" t="str">
        <f>IFERROR(VLOOKUP(M572,SUPPLIERS!$A$2:$B$45,2,FALSE),"")</f>
        <v>Slon</v>
      </c>
      <c r="O572" s="19" t="s">
        <v>42</v>
      </c>
      <c r="P572" s="13" t="str">
        <f>IFERROR(VLOOKUP(O572,UOM_GROUP!$A$2:$B$45,2,FALSE),"")</f>
        <v>Default</v>
      </c>
      <c r="Q572" s="11" t="str">
        <f t="array" ref="Q572">TEXTJOIN(",",TRUE,IF(UOM_MAPPING!A$2:A$16=O572,UOM_MAPPING!B$2:B$100,""))</f>
        <v>000</v>
      </c>
      <c r="R572" s="11" t="str">
        <f>IFERROR(__xludf.DUMMYFUNCTION("ArrayFormula(JOIN("", "", IFERROR(VLOOKUP(BASE(SPLIT(Q572,"",""),10,3),UOM!$A$2:$B$46,2,FALSE),"""")))"),"NUMBER")</f>
        <v>NUMBER</v>
      </c>
      <c r="S572" s="11" t="s">
        <v>1459</v>
      </c>
      <c r="T572" s="8"/>
      <c r="U572" s="8" t="str">
        <f t="shared" si="1"/>
        <v>Plumbing  Fitting  Reducing Tee 2" * 1" Slon </v>
      </c>
      <c r="V572" s="8" t="str">
        <f t="shared" si="2"/>
        <v>Plumbing  &gt; Fitting  &gt; Reducing Tee &gt; 2" * 1" &gt; Slon &gt; [ N/A ]</v>
      </c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ht="12.75" customHeight="1">
      <c r="A573" s="22" t="s">
        <v>1260</v>
      </c>
      <c r="B573" s="17" t="str">
        <f>IFERROR(VLOOKUP(A573,'G1'!$A$2:$B$45,2,FALSE),"")</f>
        <v>Plumbing </v>
      </c>
      <c r="C573" s="28" t="s">
        <v>1219</v>
      </c>
      <c r="D573" s="8" t="str">
        <f>IFERROR(VLOOKUP(C573,'G2'!$A$2:$B$45,2,FALSE),"")</f>
        <v>Fitting </v>
      </c>
      <c r="E573" s="23" t="s">
        <v>1446</v>
      </c>
      <c r="F573" s="8" t="str">
        <f>IFERROR(VLOOKUP(E573,'G3'!$A$2:$B$195,2,FALSE),"")</f>
        <v>Reducing Tee</v>
      </c>
      <c r="G573" s="23" t="s">
        <v>1430</v>
      </c>
      <c r="H573" s="8" t="str">
        <f>IFERROR(VLOOKUP(G573,'G4'!$A$2:$B$195,2,FALSE),"")</f>
        <v>2" * 1.25"</v>
      </c>
      <c r="I573" s="22" t="s">
        <v>904</v>
      </c>
      <c r="J573" s="8" t="str">
        <f>IFERROR(VLOOKUP(I573,'G5'!$A$2:$B$45,2,FALSE),"")</f>
        <v>Slon</v>
      </c>
      <c r="K573" s="23" t="s">
        <v>27</v>
      </c>
      <c r="L573" s="11" t="str">
        <f>IFERROR(VLOOKUP(K573,'G6'!$A$2:$B$345,2,FALSE),"")</f>
        <v/>
      </c>
      <c r="M573" s="25" t="s">
        <v>1137</v>
      </c>
      <c r="N573" s="8" t="str">
        <f>IFERROR(VLOOKUP(M573,SUPPLIERS!$A$2:$B$45,2,FALSE),"")</f>
        <v>Slon</v>
      </c>
      <c r="O573" s="19" t="s">
        <v>42</v>
      </c>
      <c r="P573" s="13" t="str">
        <f>IFERROR(VLOOKUP(O573,UOM_GROUP!$A$2:$B$45,2,FALSE),"")</f>
        <v>Default</v>
      </c>
      <c r="Q573" s="11" t="str">
        <f t="array" ref="Q573">TEXTJOIN(",",TRUE,IF(UOM_MAPPING!A$2:A$16=O573,UOM_MAPPING!B$2:B$100,""))</f>
        <v>000</v>
      </c>
      <c r="R573" s="11" t="str">
        <f>IFERROR(__xludf.DUMMYFUNCTION("ArrayFormula(JOIN("", "", IFERROR(VLOOKUP(BASE(SPLIT(Q573,"",""),10,3),UOM!$A$2:$B$46,2,FALSE),"""")))"),"NUMBER")</f>
        <v>NUMBER</v>
      </c>
      <c r="S573" s="11" t="s">
        <v>1460</v>
      </c>
      <c r="T573" s="8"/>
      <c r="U573" s="8" t="str">
        <f t="shared" si="1"/>
        <v>Plumbing  Fitting  Reducing Tee 2" * 1.25" Slon </v>
      </c>
      <c r="V573" s="8" t="str">
        <f t="shared" si="2"/>
        <v>Plumbing  &gt; Fitting  &gt; Reducing Tee &gt; 2" * 1.25" &gt; Slon &gt; [ N/A ]</v>
      </c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ht="12.75" customHeight="1">
      <c r="A574" s="22" t="s">
        <v>1260</v>
      </c>
      <c r="B574" s="17" t="str">
        <f>IFERROR(VLOOKUP(A574,'G1'!$A$2:$B$45,2,FALSE),"")</f>
        <v>Plumbing </v>
      </c>
      <c r="C574" s="28" t="s">
        <v>1219</v>
      </c>
      <c r="D574" s="8" t="str">
        <f>IFERROR(VLOOKUP(C574,'G2'!$A$2:$B$45,2,FALSE),"")</f>
        <v>Fitting </v>
      </c>
      <c r="E574" s="23" t="s">
        <v>1446</v>
      </c>
      <c r="F574" s="8" t="str">
        <f>IFERROR(VLOOKUP(E574,'G3'!$A$2:$B$195,2,FALSE),"")</f>
        <v>Reducing Tee</v>
      </c>
      <c r="G574" s="23" t="s">
        <v>1432</v>
      </c>
      <c r="H574" s="8" t="str">
        <f>IFERROR(VLOOKUP(G574,'G4'!$A$2:$B$195,2,FALSE),"")</f>
        <v>2" * 1.5"</v>
      </c>
      <c r="I574" s="22" t="s">
        <v>904</v>
      </c>
      <c r="J574" s="8" t="str">
        <f>IFERROR(VLOOKUP(I574,'G5'!$A$2:$B$45,2,FALSE),"")</f>
        <v>Slon</v>
      </c>
      <c r="K574" s="23" t="s">
        <v>27</v>
      </c>
      <c r="L574" s="11" t="str">
        <f>IFERROR(VLOOKUP(K574,'G6'!$A$2:$B$345,2,FALSE),"")</f>
        <v/>
      </c>
      <c r="M574" s="25" t="s">
        <v>1137</v>
      </c>
      <c r="N574" s="8" t="str">
        <f>IFERROR(VLOOKUP(M574,SUPPLIERS!$A$2:$B$45,2,FALSE),"")</f>
        <v>Slon</v>
      </c>
      <c r="O574" s="19" t="s">
        <v>42</v>
      </c>
      <c r="P574" s="13" t="str">
        <f>IFERROR(VLOOKUP(O574,UOM_GROUP!$A$2:$B$45,2,FALSE),"")</f>
        <v>Default</v>
      </c>
      <c r="Q574" s="11" t="str">
        <f t="array" ref="Q574">TEXTJOIN(",",TRUE,IF(UOM_MAPPING!A$2:A$16=O574,UOM_MAPPING!B$2:B$100,""))</f>
        <v>000</v>
      </c>
      <c r="R574" s="11" t="str">
        <f>IFERROR(__xludf.DUMMYFUNCTION("ArrayFormula(JOIN("", "", IFERROR(VLOOKUP(BASE(SPLIT(Q574,"",""),10,3),UOM!$A$2:$B$46,2,FALSE),"""")))"),"NUMBER")</f>
        <v>NUMBER</v>
      </c>
      <c r="S574" s="11" t="s">
        <v>1461</v>
      </c>
      <c r="T574" s="8"/>
      <c r="U574" s="8" t="str">
        <f t="shared" si="1"/>
        <v>Plumbing  Fitting  Reducing Tee 2" * 1.5" Slon </v>
      </c>
      <c r="V574" s="8" t="str">
        <f t="shared" si="2"/>
        <v>Plumbing  &gt; Fitting  &gt; Reducing Tee &gt; 2" * 1.5" &gt; Slon &gt; [ N/A ]</v>
      </c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ht="12.75" customHeight="1">
      <c r="A575" s="22" t="s">
        <v>1260</v>
      </c>
      <c r="B575" s="17" t="str">
        <f>IFERROR(VLOOKUP(A575,'G1'!$A$2:$B$45,2,FALSE),"")</f>
        <v>Plumbing </v>
      </c>
      <c r="C575" s="28" t="s">
        <v>1219</v>
      </c>
      <c r="D575" s="8" t="str">
        <f>IFERROR(VLOOKUP(C575,'G2'!$A$2:$B$45,2,FALSE),"")</f>
        <v>Fitting </v>
      </c>
      <c r="E575" s="23" t="s">
        <v>1446</v>
      </c>
      <c r="F575" s="8" t="str">
        <f>IFERROR(VLOOKUP(E575,'G3'!$A$2:$B$195,2,FALSE),"")</f>
        <v>Reducing Tee</v>
      </c>
      <c r="G575" s="23" t="s">
        <v>1434</v>
      </c>
      <c r="H575" s="8" t="str">
        <f>IFERROR(VLOOKUP(G575,'G4'!$A$2:$B$195,2,FALSE),"")</f>
        <v>3" * 1.25"</v>
      </c>
      <c r="I575" s="22" t="s">
        <v>904</v>
      </c>
      <c r="J575" s="8" t="str">
        <f>IFERROR(VLOOKUP(I575,'G5'!$A$2:$B$45,2,FALSE),"")</f>
        <v>Slon</v>
      </c>
      <c r="K575" s="23" t="s">
        <v>27</v>
      </c>
      <c r="L575" s="11" t="str">
        <f>IFERROR(VLOOKUP(K575,'G6'!$A$2:$B$345,2,FALSE),"")</f>
        <v/>
      </c>
      <c r="M575" s="25" t="s">
        <v>1137</v>
      </c>
      <c r="N575" s="8" t="str">
        <f>IFERROR(VLOOKUP(M575,SUPPLIERS!$A$2:$B$45,2,FALSE),"")</f>
        <v>Slon</v>
      </c>
      <c r="O575" s="19" t="s">
        <v>42</v>
      </c>
      <c r="P575" s="13" t="str">
        <f>IFERROR(VLOOKUP(O575,UOM_GROUP!$A$2:$B$45,2,FALSE),"")</f>
        <v>Default</v>
      </c>
      <c r="Q575" s="11" t="str">
        <f t="array" ref="Q575">TEXTJOIN(",",TRUE,IF(UOM_MAPPING!A$2:A$16=O575,UOM_MAPPING!B$2:B$100,""))</f>
        <v>000</v>
      </c>
      <c r="R575" s="11" t="str">
        <f>IFERROR(__xludf.DUMMYFUNCTION("ArrayFormula(JOIN("", "", IFERROR(VLOOKUP(BASE(SPLIT(Q575,"",""),10,3),UOM!$A$2:$B$46,2,FALSE),"""")))"),"NUMBER")</f>
        <v>NUMBER</v>
      </c>
      <c r="S575" s="11" t="s">
        <v>1462</v>
      </c>
      <c r="T575" s="8"/>
      <c r="U575" s="8" t="str">
        <f t="shared" si="1"/>
        <v>Plumbing  Fitting  Reducing Tee 3" * 1.25" Slon </v>
      </c>
      <c r="V575" s="8" t="str">
        <f t="shared" si="2"/>
        <v>Plumbing  &gt; Fitting  &gt; Reducing Tee &gt; 3" * 1.25" &gt; Slon &gt; [ N/A ]</v>
      </c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ht="12.75" customHeight="1">
      <c r="A576" s="22" t="s">
        <v>1260</v>
      </c>
      <c r="B576" s="17" t="str">
        <f>IFERROR(VLOOKUP(A576,'G1'!$A$2:$B$45,2,FALSE),"")</f>
        <v>Plumbing </v>
      </c>
      <c r="C576" s="28" t="s">
        <v>1219</v>
      </c>
      <c r="D576" s="8" t="str">
        <f>IFERROR(VLOOKUP(C576,'G2'!$A$2:$B$45,2,FALSE),"")</f>
        <v>Fitting </v>
      </c>
      <c r="E576" s="23" t="s">
        <v>1446</v>
      </c>
      <c r="F576" s="8" t="str">
        <f>IFERROR(VLOOKUP(E576,'G3'!$A$2:$B$195,2,FALSE),"")</f>
        <v>Reducing Tee</v>
      </c>
      <c r="G576" s="23" t="s">
        <v>1436</v>
      </c>
      <c r="H576" s="8" t="str">
        <f>IFERROR(VLOOKUP(G576,'G4'!$A$2:$B$195,2,FALSE),"")</f>
        <v>3" * 1.5"</v>
      </c>
      <c r="I576" s="22" t="s">
        <v>904</v>
      </c>
      <c r="J576" s="8" t="str">
        <f>IFERROR(VLOOKUP(I576,'G5'!$A$2:$B$45,2,FALSE),"")</f>
        <v>Slon</v>
      </c>
      <c r="K576" s="23" t="s">
        <v>27</v>
      </c>
      <c r="L576" s="11" t="str">
        <f>IFERROR(VLOOKUP(K576,'G6'!$A$2:$B$345,2,FALSE),"")</f>
        <v/>
      </c>
      <c r="M576" s="25" t="s">
        <v>1137</v>
      </c>
      <c r="N576" s="8" t="str">
        <f>IFERROR(VLOOKUP(M576,SUPPLIERS!$A$2:$B$45,2,FALSE),"")</f>
        <v>Slon</v>
      </c>
      <c r="O576" s="19" t="s">
        <v>42</v>
      </c>
      <c r="P576" s="13" t="str">
        <f>IFERROR(VLOOKUP(O576,UOM_GROUP!$A$2:$B$45,2,FALSE),"")</f>
        <v>Default</v>
      </c>
      <c r="Q576" s="11" t="str">
        <f t="array" ref="Q576">TEXTJOIN(",",TRUE,IF(UOM_MAPPING!A$2:A$16=O576,UOM_MAPPING!B$2:B$100,""))</f>
        <v>000</v>
      </c>
      <c r="R576" s="11" t="str">
        <f>IFERROR(__xludf.DUMMYFUNCTION("ArrayFormula(JOIN("", "", IFERROR(VLOOKUP(BASE(SPLIT(Q576,"",""),10,3),UOM!$A$2:$B$46,2,FALSE),"""")))"),"NUMBER")</f>
        <v>NUMBER</v>
      </c>
      <c r="S576" s="11" t="s">
        <v>1463</v>
      </c>
      <c r="T576" s="8"/>
      <c r="U576" s="8" t="str">
        <f t="shared" si="1"/>
        <v>Plumbing  Fitting  Reducing Tee 3" * 1.5" Slon </v>
      </c>
      <c r="V576" s="8" t="str">
        <f t="shared" si="2"/>
        <v>Plumbing  &gt; Fitting  &gt; Reducing Tee &gt; 3" * 1.5" &gt; Slon &gt; [ N/A ]</v>
      </c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ht="12.75" customHeight="1">
      <c r="A577" s="22" t="s">
        <v>1260</v>
      </c>
      <c r="B577" s="17" t="str">
        <f>IFERROR(VLOOKUP(A577,'G1'!$A$2:$B$45,2,FALSE),"")</f>
        <v>Plumbing </v>
      </c>
      <c r="C577" s="28" t="s">
        <v>1219</v>
      </c>
      <c r="D577" s="8" t="str">
        <f>IFERROR(VLOOKUP(C577,'G2'!$A$2:$B$45,2,FALSE),"")</f>
        <v>Fitting </v>
      </c>
      <c r="E577" s="23" t="s">
        <v>1446</v>
      </c>
      <c r="F577" s="8" t="str">
        <f>IFERROR(VLOOKUP(E577,'G3'!$A$2:$B$195,2,FALSE),"")</f>
        <v>Reducing Tee</v>
      </c>
      <c r="G577" s="23" t="s">
        <v>1438</v>
      </c>
      <c r="H577" s="8" t="str">
        <f>IFERROR(VLOOKUP(G577,'G4'!$A$2:$B$195,2,FALSE),"")</f>
        <v>3" * 2"</v>
      </c>
      <c r="I577" s="22" t="s">
        <v>904</v>
      </c>
      <c r="J577" s="8" t="str">
        <f>IFERROR(VLOOKUP(I577,'G5'!$A$2:$B$45,2,FALSE),"")</f>
        <v>Slon</v>
      </c>
      <c r="K577" s="23" t="s">
        <v>27</v>
      </c>
      <c r="L577" s="11" t="str">
        <f>IFERROR(VLOOKUP(K577,'G6'!$A$2:$B$345,2,FALSE),"")</f>
        <v/>
      </c>
      <c r="M577" s="25" t="s">
        <v>1137</v>
      </c>
      <c r="N577" s="8" t="str">
        <f>IFERROR(VLOOKUP(M577,SUPPLIERS!$A$2:$B$45,2,FALSE),"")</f>
        <v>Slon</v>
      </c>
      <c r="O577" s="19" t="s">
        <v>42</v>
      </c>
      <c r="P577" s="13" t="str">
        <f>IFERROR(VLOOKUP(O577,UOM_GROUP!$A$2:$B$45,2,FALSE),"")</f>
        <v>Default</v>
      </c>
      <c r="Q577" s="11" t="str">
        <f t="array" ref="Q577">TEXTJOIN(",",TRUE,IF(UOM_MAPPING!A$2:A$16=O577,UOM_MAPPING!B$2:B$100,""))</f>
        <v>000</v>
      </c>
      <c r="R577" s="11" t="str">
        <f>IFERROR(__xludf.DUMMYFUNCTION("ArrayFormula(JOIN("", "", IFERROR(VLOOKUP(BASE(SPLIT(Q577,"",""),10,3),UOM!$A$2:$B$46,2,FALSE),"""")))"),"NUMBER")</f>
        <v>NUMBER</v>
      </c>
      <c r="S577" s="11" t="s">
        <v>1464</v>
      </c>
      <c r="T577" s="8"/>
      <c r="U577" s="8" t="str">
        <f t="shared" si="1"/>
        <v>Plumbing  Fitting  Reducing Tee 3" * 2" Slon </v>
      </c>
      <c r="V577" s="8" t="str">
        <f t="shared" si="2"/>
        <v>Plumbing  &gt; Fitting  &gt; Reducing Tee &gt; 3" * 2" &gt; Slon &gt; [ N/A ]</v>
      </c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ht="12.75" customHeight="1">
      <c r="A578" s="22" t="s">
        <v>1260</v>
      </c>
      <c r="B578" s="17" t="str">
        <f>IFERROR(VLOOKUP(A578,'G1'!$A$2:$B$45,2,FALSE),"")</f>
        <v>Plumbing </v>
      </c>
      <c r="C578" s="28" t="s">
        <v>1219</v>
      </c>
      <c r="D578" s="8" t="str">
        <f>IFERROR(VLOOKUP(C578,'G2'!$A$2:$B$45,2,FALSE),"")</f>
        <v>Fitting </v>
      </c>
      <c r="E578" s="23" t="s">
        <v>1446</v>
      </c>
      <c r="F578" s="8" t="str">
        <f>IFERROR(VLOOKUP(E578,'G3'!$A$2:$B$195,2,FALSE),"")</f>
        <v>Reducing Tee</v>
      </c>
      <c r="G578" s="23" t="s">
        <v>1440</v>
      </c>
      <c r="H578" s="8" t="str">
        <f>IFERROR(VLOOKUP(G578,'G4'!$A$2:$B$195,2,FALSE),"")</f>
        <v>4" * 1.5"</v>
      </c>
      <c r="I578" s="22" t="s">
        <v>904</v>
      </c>
      <c r="J578" s="8" t="str">
        <f>IFERROR(VLOOKUP(I578,'G5'!$A$2:$B$45,2,FALSE),"")</f>
        <v>Slon</v>
      </c>
      <c r="K578" s="23" t="s">
        <v>27</v>
      </c>
      <c r="L578" s="11" t="str">
        <f>IFERROR(VLOOKUP(K578,'G6'!$A$2:$B$345,2,FALSE),"")</f>
        <v/>
      </c>
      <c r="M578" s="25" t="s">
        <v>1137</v>
      </c>
      <c r="N578" s="8" t="str">
        <f>IFERROR(VLOOKUP(M578,SUPPLIERS!$A$2:$B$45,2,FALSE),"")</f>
        <v>Slon</v>
      </c>
      <c r="O578" s="19" t="s">
        <v>42</v>
      </c>
      <c r="P578" s="13" t="str">
        <f>IFERROR(VLOOKUP(O578,UOM_GROUP!$A$2:$B$45,2,FALSE),"")</f>
        <v>Default</v>
      </c>
      <c r="Q578" s="11" t="str">
        <f t="array" ref="Q578">TEXTJOIN(",",TRUE,IF(UOM_MAPPING!A$2:A$16=O578,UOM_MAPPING!B$2:B$100,""))</f>
        <v>000</v>
      </c>
      <c r="R578" s="11" t="str">
        <f>IFERROR(__xludf.DUMMYFUNCTION("ArrayFormula(JOIN("", "", IFERROR(VLOOKUP(BASE(SPLIT(Q578,"",""),10,3),UOM!$A$2:$B$46,2,FALSE),"""")))"),"NUMBER")</f>
        <v>NUMBER</v>
      </c>
      <c r="S578" s="11" t="s">
        <v>1465</v>
      </c>
      <c r="T578" s="8"/>
      <c r="U578" s="8" t="str">
        <f t="shared" si="1"/>
        <v>Plumbing  Fitting  Reducing Tee 4" * 1.5" Slon </v>
      </c>
      <c r="V578" s="8" t="str">
        <f t="shared" si="2"/>
        <v>Plumbing  &gt; Fitting  &gt; Reducing Tee &gt; 4" * 1.5" &gt; Slon &gt; [ N/A ]</v>
      </c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ht="12.75" customHeight="1">
      <c r="A579" s="22" t="s">
        <v>1260</v>
      </c>
      <c r="B579" s="17" t="str">
        <f>IFERROR(VLOOKUP(A579,'G1'!$A$2:$B$45,2,FALSE),"")</f>
        <v>Plumbing </v>
      </c>
      <c r="C579" s="28" t="s">
        <v>1219</v>
      </c>
      <c r="D579" s="8" t="str">
        <f>IFERROR(VLOOKUP(C579,'G2'!$A$2:$B$45,2,FALSE),"")</f>
        <v>Fitting </v>
      </c>
      <c r="E579" s="23" t="s">
        <v>1446</v>
      </c>
      <c r="F579" s="8" t="str">
        <f>IFERROR(VLOOKUP(E579,'G3'!$A$2:$B$195,2,FALSE),"")</f>
        <v>Reducing Tee</v>
      </c>
      <c r="G579" s="23" t="s">
        <v>1442</v>
      </c>
      <c r="H579" s="8" t="str">
        <f>IFERROR(VLOOKUP(G579,'G4'!$A$2:$B$195,2,FALSE),"")</f>
        <v>4" * 2"</v>
      </c>
      <c r="I579" s="22" t="s">
        <v>904</v>
      </c>
      <c r="J579" s="8" t="str">
        <f>IFERROR(VLOOKUP(I579,'G5'!$A$2:$B$45,2,FALSE),"")</f>
        <v>Slon</v>
      </c>
      <c r="K579" s="23" t="s">
        <v>27</v>
      </c>
      <c r="L579" s="11" t="str">
        <f>IFERROR(VLOOKUP(K579,'G6'!$A$2:$B$345,2,FALSE),"")</f>
        <v/>
      </c>
      <c r="M579" s="25" t="s">
        <v>1137</v>
      </c>
      <c r="N579" s="8" t="str">
        <f>IFERROR(VLOOKUP(M579,SUPPLIERS!$A$2:$B$45,2,FALSE),"")</f>
        <v>Slon</v>
      </c>
      <c r="O579" s="19" t="s">
        <v>42</v>
      </c>
      <c r="P579" s="13" t="str">
        <f>IFERROR(VLOOKUP(O579,UOM_GROUP!$A$2:$B$45,2,FALSE),"")</f>
        <v>Default</v>
      </c>
      <c r="Q579" s="11" t="str">
        <f t="array" ref="Q579">TEXTJOIN(",",TRUE,IF(UOM_MAPPING!A$2:A$16=O579,UOM_MAPPING!B$2:B$100,""))</f>
        <v>000</v>
      </c>
      <c r="R579" s="11" t="str">
        <f>IFERROR(__xludf.DUMMYFUNCTION("ArrayFormula(JOIN("", "", IFERROR(VLOOKUP(BASE(SPLIT(Q579,"",""),10,3),UOM!$A$2:$B$46,2,FALSE),"""")))"),"NUMBER")</f>
        <v>NUMBER</v>
      </c>
      <c r="S579" s="11" t="s">
        <v>1466</v>
      </c>
      <c r="T579" s="8"/>
      <c r="U579" s="8" t="str">
        <f t="shared" si="1"/>
        <v>Plumbing  Fitting  Reducing Tee 4" * 2" Slon </v>
      </c>
      <c r="V579" s="8" t="str">
        <f t="shared" si="2"/>
        <v>Plumbing  &gt; Fitting  &gt; Reducing Tee &gt; 4" * 2" &gt; Slon &gt; [ N/A ]</v>
      </c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ht="12.75" customHeight="1">
      <c r="A580" s="22" t="s">
        <v>1260</v>
      </c>
      <c r="B580" s="17" t="str">
        <f>IFERROR(VLOOKUP(A580,'G1'!$A$2:$B$45,2,FALSE),"")</f>
        <v>Plumbing </v>
      </c>
      <c r="C580" s="28" t="s">
        <v>1219</v>
      </c>
      <c r="D580" s="8" t="str">
        <f>IFERROR(VLOOKUP(C580,'G2'!$A$2:$B$45,2,FALSE),"")</f>
        <v>Fitting </v>
      </c>
      <c r="E580" s="23" t="s">
        <v>1446</v>
      </c>
      <c r="F580" s="8" t="str">
        <f>IFERROR(VLOOKUP(E580,'G3'!$A$2:$B$195,2,FALSE),"")</f>
        <v>Reducing Tee</v>
      </c>
      <c r="G580" s="23" t="s">
        <v>1444</v>
      </c>
      <c r="H580" s="8" t="str">
        <f>IFERROR(VLOOKUP(G580,'G4'!$A$2:$B$195,2,FALSE),"")</f>
        <v>4" * 3"</v>
      </c>
      <c r="I580" s="22" t="s">
        <v>904</v>
      </c>
      <c r="J580" s="8" t="str">
        <f>IFERROR(VLOOKUP(I580,'G5'!$A$2:$B$45,2,FALSE),"")</f>
        <v>Slon</v>
      </c>
      <c r="K580" s="23" t="s">
        <v>27</v>
      </c>
      <c r="L580" s="11" t="str">
        <f>IFERROR(VLOOKUP(K580,'G6'!$A$2:$B$345,2,FALSE),"")</f>
        <v/>
      </c>
      <c r="M580" s="25" t="s">
        <v>1137</v>
      </c>
      <c r="N580" s="8" t="str">
        <f>IFERROR(VLOOKUP(M580,SUPPLIERS!$A$2:$B$45,2,FALSE),"")</f>
        <v>Slon</v>
      </c>
      <c r="O580" s="19" t="s">
        <v>42</v>
      </c>
      <c r="P580" s="13" t="str">
        <f>IFERROR(VLOOKUP(O580,UOM_GROUP!$A$2:$B$45,2,FALSE),"")</f>
        <v>Default</v>
      </c>
      <c r="Q580" s="11" t="str">
        <f t="array" ref="Q580">TEXTJOIN(",",TRUE,IF(UOM_MAPPING!A$2:A$16=O580,UOM_MAPPING!B$2:B$100,""))</f>
        <v>000</v>
      </c>
      <c r="R580" s="11" t="str">
        <f>IFERROR(__xludf.DUMMYFUNCTION("ArrayFormula(JOIN("", "", IFERROR(VLOOKUP(BASE(SPLIT(Q580,"",""),10,3),UOM!$A$2:$B$46,2,FALSE),"""")))"),"NUMBER")</f>
        <v>NUMBER</v>
      </c>
      <c r="S580" s="11" t="s">
        <v>1467</v>
      </c>
      <c r="T580" s="8"/>
      <c r="U580" s="8" t="str">
        <f t="shared" si="1"/>
        <v>Plumbing  Fitting  Reducing Tee 4" * 3" Slon </v>
      </c>
      <c r="V580" s="8" t="str">
        <f t="shared" si="2"/>
        <v>Plumbing  &gt; Fitting  &gt; Reducing Tee &gt; 4" * 3" &gt; Slon &gt; [ N/A ]</v>
      </c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ht="12.75" customHeight="1">
      <c r="A581" s="22" t="s">
        <v>1260</v>
      </c>
      <c r="B581" s="17" t="str">
        <f>IFERROR(VLOOKUP(A581,'G1'!$A$2:$B$45,2,FALSE),"")</f>
        <v>Plumbing </v>
      </c>
      <c r="C581" s="28" t="s">
        <v>1219</v>
      </c>
      <c r="D581" s="8" t="str">
        <f>IFERROR(VLOOKUP(C581,'G2'!$A$2:$B$45,2,FALSE),"")</f>
        <v>Fitting </v>
      </c>
      <c r="E581" s="23" t="s">
        <v>1468</v>
      </c>
      <c r="F581" s="8" t="str">
        <f>IFERROR(VLOOKUP(E581,'G3'!$A$2:$B$195,2,FALSE),"")</f>
        <v>Reducing Faucet Elbow</v>
      </c>
      <c r="G581" s="23" t="s">
        <v>1404</v>
      </c>
      <c r="H581" s="8" t="str">
        <f>IFERROR(VLOOKUP(G581,'G4'!$A$2:$B$195,2,FALSE),"")</f>
        <v>3/4" * 1/2"</v>
      </c>
      <c r="I581" s="22" t="s">
        <v>904</v>
      </c>
      <c r="J581" s="8" t="str">
        <f>IFERROR(VLOOKUP(I581,'G5'!$A$2:$B$45,2,FALSE),"")</f>
        <v>Slon</v>
      </c>
      <c r="K581" s="23" t="s">
        <v>1469</v>
      </c>
      <c r="L581" s="11" t="str">
        <f>IFERROR(VLOOKUP(K581,'G6'!$A$2:$B$345,2,FALSE),"")</f>
        <v>Plastic</v>
      </c>
      <c r="M581" s="25" t="s">
        <v>1137</v>
      </c>
      <c r="N581" s="8" t="str">
        <f>IFERROR(VLOOKUP(M581,SUPPLIERS!$A$2:$B$45,2,FALSE),"")</f>
        <v>Slon</v>
      </c>
      <c r="O581" s="19" t="s">
        <v>42</v>
      </c>
      <c r="P581" s="13" t="str">
        <f>IFERROR(VLOOKUP(O581,UOM_GROUP!$A$2:$B$45,2,FALSE),"")</f>
        <v>Default</v>
      </c>
      <c r="Q581" s="11" t="str">
        <f t="array" ref="Q581">TEXTJOIN(",",TRUE,IF(UOM_MAPPING!A$2:A$16=O581,UOM_MAPPING!B$2:B$100,""))</f>
        <v>000</v>
      </c>
      <c r="R581" s="11" t="str">
        <f>IFERROR(__xludf.DUMMYFUNCTION("ArrayFormula(JOIN("", "", IFERROR(VLOOKUP(BASE(SPLIT(Q581,"",""),10,3),UOM!$A$2:$B$46,2,FALSE),"""")))"),"NUMBER")</f>
        <v>NUMBER</v>
      </c>
      <c r="S581" s="11" t="s">
        <v>1470</v>
      </c>
      <c r="T581" s="8"/>
      <c r="U581" s="8" t="str">
        <f t="shared" si="1"/>
        <v>Plumbing  Fitting  Reducing Faucet Elbow 3/4" * 1/2" Slon Plastic</v>
      </c>
      <c r="V581" s="8" t="str">
        <f t="shared" si="2"/>
        <v>Plumbing  &gt; Fitting  &gt; Reducing Faucet Elbow &gt; 3/4" * 1/2" &gt; Slon &gt; Plastic</v>
      </c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ht="12.75" customHeight="1">
      <c r="A582" s="22" t="s">
        <v>1260</v>
      </c>
      <c r="B582" s="17" t="str">
        <f>IFERROR(VLOOKUP(A582,'G1'!$A$2:$B$45,2,FALSE),"")</f>
        <v>Plumbing </v>
      </c>
      <c r="C582" s="28" t="s">
        <v>1219</v>
      </c>
      <c r="D582" s="8" t="str">
        <f>IFERROR(VLOOKUP(C582,'G2'!$A$2:$B$45,2,FALSE),"")</f>
        <v>Fitting </v>
      </c>
      <c r="E582" s="23" t="s">
        <v>1471</v>
      </c>
      <c r="F582" s="8" t="str">
        <f>IFERROR(VLOOKUP(E582,'G3'!$A$2:$B$195,2,FALSE),"")</f>
        <v>Reducing Faucet Tee</v>
      </c>
      <c r="G582" s="23" t="s">
        <v>1404</v>
      </c>
      <c r="H582" s="8" t="str">
        <f>IFERROR(VLOOKUP(G582,'G4'!$A$2:$B$195,2,FALSE),"")</f>
        <v>3/4" * 1/2"</v>
      </c>
      <c r="I582" s="22" t="s">
        <v>904</v>
      </c>
      <c r="J582" s="8" t="str">
        <f>IFERROR(VLOOKUP(I582,'G5'!$A$2:$B$45,2,FALSE),"")</f>
        <v>Slon</v>
      </c>
      <c r="K582" s="23" t="s">
        <v>1469</v>
      </c>
      <c r="L582" s="11" t="str">
        <f>IFERROR(VLOOKUP(K582,'G6'!$A$2:$B$345,2,FALSE),"")</f>
        <v>Plastic</v>
      </c>
      <c r="M582" s="25" t="s">
        <v>1137</v>
      </c>
      <c r="N582" s="8" t="str">
        <f>IFERROR(VLOOKUP(M582,SUPPLIERS!$A$2:$B$45,2,FALSE),"")</f>
        <v>Slon</v>
      </c>
      <c r="O582" s="19" t="s">
        <v>42</v>
      </c>
      <c r="P582" s="13" t="str">
        <f>IFERROR(VLOOKUP(O582,UOM_GROUP!$A$2:$B$45,2,FALSE),"")</f>
        <v>Default</v>
      </c>
      <c r="Q582" s="11" t="str">
        <f t="array" ref="Q582">TEXTJOIN(",",TRUE,IF(UOM_MAPPING!A$2:A$16=O582,UOM_MAPPING!B$2:B$100,""))</f>
        <v>000</v>
      </c>
      <c r="R582" s="11" t="str">
        <f>IFERROR(__xludf.DUMMYFUNCTION("ArrayFormula(JOIN("", "", IFERROR(VLOOKUP(BASE(SPLIT(Q582,"",""),10,3),UOM!$A$2:$B$46,2,FALSE),"""")))"),"NUMBER")</f>
        <v>NUMBER</v>
      </c>
      <c r="S582" s="11" t="s">
        <v>1472</v>
      </c>
      <c r="T582" s="8"/>
      <c r="U582" s="8" t="str">
        <f t="shared" si="1"/>
        <v>Plumbing  Fitting  Reducing Faucet Tee 3/4" * 1/2" Slon Plastic</v>
      </c>
      <c r="V582" s="8" t="str">
        <f t="shared" si="2"/>
        <v>Plumbing  &gt; Fitting  &gt; Reducing Faucet Tee &gt; 3/4" * 1/2" &gt; Slon &gt; Plastic</v>
      </c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ht="12.75" customHeight="1">
      <c r="A583" s="22" t="s">
        <v>1260</v>
      </c>
      <c r="B583" s="17" t="str">
        <f>IFERROR(VLOOKUP(A583,'G1'!$A$2:$B$45,2,FALSE),"")</f>
        <v>Plumbing </v>
      </c>
      <c r="C583" s="28" t="s">
        <v>1219</v>
      </c>
      <c r="D583" s="8" t="str">
        <f>IFERROR(VLOOKUP(C583,'G2'!$A$2:$B$45,2,FALSE),"")</f>
        <v>Fitting </v>
      </c>
      <c r="E583" s="23" t="s">
        <v>1468</v>
      </c>
      <c r="F583" s="8" t="str">
        <f>IFERROR(VLOOKUP(E583,'G3'!$A$2:$B$195,2,FALSE),"")</f>
        <v>Reducing Faucet Elbow</v>
      </c>
      <c r="G583" s="23" t="s">
        <v>1404</v>
      </c>
      <c r="H583" s="8" t="str">
        <f>IFERROR(VLOOKUP(G583,'G4'!$A$2:$B$195,2,FALSE),"")</f>
        <v>3/4" * 1/2"</v>
      </c>
      <c r="I583" s="22" t="s">
        <v>904</v>
      </c>
      <c r="J583" s="8" t="str">
        <f>IFERROR(VLOOKUP(I583,'G5'!$A$2:$B$45,2,FALSE),"")</f>
        <v>Slon</v>
      </c>
      <c r="K583" s="23" t="s">
        <v>1473</v>
      </c>
      <c r="L583" s="11" t="str">
        <f>IFERROR(VLOOKUP(K583,'G6'!$A$2:$B$345,2,FALSE),"")</f>
        <v>Brass </v>
      </c>
      <c r="M583" s="25" t="s">
        <v>1137</v>
      </c>
      <c r="N583" s="8" t="str">
        <f>IFERROR(VLOOKUP(M583,SUPPLIERS!$A$2:$B$45,2,FALSE),"")</f>
        <v>Slon</v>
      </c>
      <c r="O583" s="19" t="s">
        <v>42</v>
      </c>
      <c r="P583" s="13" t="str">
        <f>IFERROR(VLOOKUP(O583,UOM_GROUP!$A$2:$B$45,2,FALSE),"")</f>
        <v>Default</v>
      </c>
      <c r="Q583" s="11" t="str">
        <f t="array" ref="Q583">TEXTJOIN(",",TRUE,IF(UOM_MAPPING!A$2:A$16=O583,UOM_MAPPING!B$2:B$100,""))</f>
        <v>000</v>
      </c>
      <c r="R583" s="11" t="str">
        <f>IFERROR(__xludf.DUMMYFUNCTION("ArrayFormula(JOIN("", "", IFERROR(VLOOKUP(BASE(SPLIT(Q583,"",""),10,3),UOM!$A$2:$B$46,2,FALSE),"""")))"),"NUMBER")</f>
        <v>NUMBER</v>
      </c>
      <c r="S583" s="11" t="s">
        <v>1474</v>
      </c>
      <c r="T583" s="8"/>
      <c r="U583" s="8" t="str">
        <f t="shared" si="1"/>
        <v>Plumbing  Fitting  Reducing Faucet Elbow 3/4" * 1/2" Slon Brass </v>
      </c>
      <c r="V583" s="8" t="str">
        <f t="shared" si="2"/>
        <v>Plumbing  &gt; Fitting  &gt; Reducing Faucet Elbow &gt; 3/4" * 1/2" &gt; Slon &gt; Brass </v>
      </c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ht="12.75" customHeight="1">
      <c r="A584" s="22" t="s">
        <v>1260</v>
      </c>
      <c r="B584" s="17" t="str">
        <f>IFERROR(VLOOKUP(A584,'G1'!$A$2:$B$45,2,FALSE),"")</f>
        <v>Plumbing </v>
      </c>
      <c r="C584" s="28" t="s">
        <v>1219</v>
      </c>
      <c r="D584" s="8" t="str">
        <f>IFERROR(VLOOKUP(C584,'G2'!$A$2:$B$45,2,FALSE),"")</f>
        <v>Fitting </v>
      </c>
      <c r="E584" s="23" t="s">
        <v>1471</v>
      </c>
      <c r="F584" s="8" t="str">
        <f>IFERROR(VLOOKUP(E584,'G3'!$A$2:$B$195,2,FALSE),"")</f>
        <v>Reducing Faucet Tee</v>
      </c>
      <c r="G584" s="23" t="s">
        <v>1404</v>
      </c>
      <c r="H584" s="8" t="str">
        <f>IFERROR(VLOOKUP(G584,'G4'!$A$2:$B$195,2,FALSE),"")</f>
        <v>3/4" * 1/2"</v>
      </c>
      <c r="I584" s="22" t="s">
        <v>904</v>
      </c>
      <c r="J584" s="8" t="str">
        <f>IFERROR(VLOOKUP(I584,'G5'!$A$2:$B$45,2,FALSE),"")</f>
        <v>Slon</v>
      </c>
      <c r="K584" s="23" t="s">
        <v>1473</v>
      </c>
      <c r="L584" s="11" t="str">
        <f>IFERROR(VLOOKUP(K584,'G6'!$A$2:$B$345,2,FALSE),"")</f>
        <v>Brass </v>
      </c>
      <c r="M584" s="25" t="s">
        <v>1137</v>
      </c>
      <c r="N584" s="8" t="str">
        <f>IFERROR(VLOOKUP(M584,SUPPLIERS!$A$2:$B$45,2,FALSE),"")</f>
        <v>Slon</v>
      </c>
      <c r="O584" s="19" t="s">
        <v>42</v>
      </c>
      <c r="P584" s="13" t="str">
        <f>IFERROR(VLOOKUP(O584,UOM_GROUP!$A$2:$B$45,2,FALSE),"")</f>
        <v>Default</v>
      </c>
      <c r="Q584" s="11" t="str">
        <f t="array" ref="Q584">TEXTJOIN(",",TRUE,IF(UOM_MAPPING!A$2:A$16=O584,UOM_MAPPING!B$2:B$100,""))</f>
        <v>000</v>
      </c>
      <c r="R584" s="11" t="str">
        <f>IFERROR(__xludf.DUMMYFUNCTION("ArrayFormula(JOIN("", "", IFERROR(VLOOKUP(BASE(SPLIT(Q584,"",""),10,3),UOM!$A$2:$B$46,2,FALSE),"""")))"),"NUMBER")</f>
        <v>NUMBER</v>
      </c>
      <c r="S584" s="11" t="s">
        <v>1475</v>
      </c>
      <c r="T584" s="8"/>
      <c r="U584" s="8" t="str">
        <f t="shared" si="1"/>
        <v>Plumbing  Fitting  Reducing Faucet Tee 3/4" * 1/2" Slon Brass </v>
      </c>
      <c r="V584" s="8" t="str">
        <f t="shared" si="2"/>
        <v>Plumbing  &gt; Fitting  &gt; Reducing Faucet Tee &gt; 3/4" * 1/2" &gt; Slon &gt; Brass </v>
      </c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ht="12.75" customHeight="1">
      <c r="A585" s="22" t="s">
        <v>1260</v>
      </c>
      <c r="B585" s="17" t="str">
        <f>IFERROR(VLOOKUP(A585,'G1'!$A$2:$B$45,2,FALSE),"")</f>
        <v>Plumbing </v>
      </c>
      <c r="C585" s="28" t="s">
        <v>1219</v>
      </c>
      <c r="D585" s="8" t="str">
        <f>IFERROR(VLOOKUP(C585,'G2'!$A$2:$B$45,2,FALSE),"")</f>
        <v>Fitting </v>
      </c>
      <c r="E585" s="23" t="s">
        <v>1476</v>
      </c>
      <c r="F585" s="8" t="str">
        <f>IFERROR(VLOOKUP(E585,'G3'!$A$2:$B$195,2,FALSE),"")</f>
        <v>Faucet Lbow</v>
      </c>
      <c r="G585" s="23" t="s">
        <v>679</v>
      </c>
      <c r="H585" s="8" t="str">
        <f>IFERROR(VLOOKUP(G585,'G4'!$A$2:$B$195,2,FALSE),"")</f>
        <v>1/2 "</v>
      </c>
      <c r="I585" s="22" t="s">
        <v>904</v>
      </c>
      <c r="J585" s="8" t="str">
        <f>IFERROR(VLOOKUP(I585,'G5'!$A$2:$B$45,2,FALSE),"")</f>
        <v>Slon</v>
      </c>
      <c r="K585" s="23" t="s">
        <v>1469</v>
      </c>
      <c r="L585" s="11" t="str">
        <f>IFERROR(VLOOKUP(K585,'G6'!$A$2:$B$345,2,FALSE),"")</f>
        <v>Plastic</v>
      </c>
      <c r="M585" s="25" t="s">
        <v>1137</v>
      </c>
      <c r="N585" s="8" t="str">
        <f>IFERROR(VLOOKUP(M585,SUPPLIERS!$A$2:$B$45,2,FALSE),"")</f>
        <v>Slon</v>
      </c>
      <c r="O585" s="19" t="s">
        <v>42</v>
      </c>
      <c r="P585" s="13" t="str">
        <f>IFERROR(VLOOKUP(O585,UOM_GROUP!$A$2:$B$45,2,FALSE),"")</f>
        <v>Default</v>
      </c>
      <c r="Q585" s="11" t="str">
        <f t="array" ref="Q585">TEXTJOIN(",",TRUE,IF(UOM_MAPPING!A$2:A$16=O585,UOM_MAPPING!B$2:B$100,""))</f>
        <v>000</v>
      </c>
      <c r="R585" s="11" t="str">
        <f>IFERROR(__xludf.DUMMYFUNCTION("ArrayFormula(JOIN("", "", IFERROR(VLOOKUP(BASE(SPLIT(Q585,"",""),10,3),UOM!$A$2:$B$46,2,FALSE),"""")))"),"NUMBER")</f>
        <v>NUMBER</v>
      </c>
      <c r="S585" s="11" t="s">
        <v>1477</v>
      </c>
      <c r="T585" s="8"/>
      <c r="U585" s="8" t="str">
        <f t="shared" si="1"/>
        <v>Plumbing  Fitting  Faucet Lbow 1/2 " Slon Plastic</v>
      </c>
      <c r="V585" s="8" t="str">
        <f t="shared" si="2"/>
        <v>Plumbing  &gt; Fitting  &gt; Faucet Lbow &gt; 1/2 " &gt; Slon &gt; Plastic</v>
      </c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ht="12.75" customHeight="1">
      <c r="A586" s="22" t="s">
        <v>1260</v>
      </c>
      <c r="B586" s="17" t="str">
        <f>IFERROR(VLOOKUP(A586,'G1'!$A$2:$B$45,2,FALSE),"")</f>
        <v>Plumbing </v>
      </c>
      <c r="C586" s="28" t="s">
        <v>1219</v>
      </c>
      <c r="D586" s="8" t="str">
        <f>IFERROR(VLOOKUP(C586,'G2'!$A$2:$B$45,2,FALSE),"")</f>
        <v>Fitting </v>
      </c>
      <c r="E586" s="23" t="s">
        <v>1478</v>
      </c>
      <c r="F586" s="8" t="str">
        <f>IFERROR(VLOOKUP(E586,'G3'!$A$2:$B$195,2,FALSE),"")</f>
        <v>Faucet Tee</v>
      </c>
      <c r="G586" s="23" t="s">
        <v>679</v>
      </c>
      <c r="H586" s="8" t="str">
        <f>IFERROR(VLOOKUP(G586,'G4'!$A$2:$B$195,2,FALSE),"")</f>
        <v>1/2 "</v>
      </c>
      <c r="I586" s="22" t="s">
        <v>904</v>
      </c>
      <c r="J586" s="8" t="str">
        <f>IFERROR(VLOOKUP(I586,'G5'!$A$2:$B$45,2,FALSE),"")</f>
        <v>Slon</v>
      </c>
      <c r="K586" s="23" t="s">
        <v>1469</v>
      </c>
      <c r="L586" s="11" t="str">
        <f>IFERROR(VLOOKUP(K586,'G6'!$A$2:$B$345,2,FALSE),"")</f>
        <v>Plastic</v>
      </c>
      <c r="M586" s="25" t="s">
        <v>1137</v>
      </c>
      <c r="N586" s="8" t="str">
        <f>IFERROR(VLOOKUP(M586,SUPPLIERS!$A$2:$B$45,2,FALSE),"")</f>
        <v>Slon</v>
      </c>
      <c r="O586" s="19" t="s">
        <v>42</v>
      </c>
      <c r="P586" s="13" t="str">
        <f>IFERROR(VLOOKUP(O586,UOM_GROUP!$A$2:$B$45,2,FALSE),"")</f>
        <v>Default</v>
      </c>
      <c r="Q586" s="11" t="str">
        <f t="array" ref="Q586">TEXTJOIN(",",TRUE,IF(UOM_MAPPING!A$2:A$16=O586,UOM_MAPPING!B$2:B$100,""))</f>
        <v>000</v>
      </c>
      <c r="R586" s="11" t="str">
        <f>IFERROR(__xludf.DUMMYFUNCTION("ArrayFormula(JOIN("", "", IFERROR(VLOOKUP(BASE(SPLIT(Q586,"",""),10,3),UOM!$A$2:$B$46,2,FALSE),"""")))"),"NUMBER")</f>
        <v>NUMBER</v>
      </c>
      <c r="S586" s="11" t="s">
        <v>1479</v>
      </c>
      <c r="T586" s="8"/>
      <c r="U586" s="8" t="str">
        <f t="shared" si="1"/>
        <v>Plumbing  Fitting  Faucet Tee 1/2 " Slon Plastic</v>
      </c>
      <c r="V586" s="8" t="str">
        <f t="shared" si="2"/>
        <v>Plumbing  &gt; Fitting  &gt; Faucet Tee &gt; 1/2 " &gt; Slon &gt; Plastic</v>
      </c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ht="12.75" customHeight="1">
      <c r="A587" s="22" t="s">
        <v>1260</v>
      </c>
      <c r="B587" s="17" t="str">
        <f>IFERROR(VLOOKUP(A587,'G1'!$A$2:$B$45,2,FALSE),"")</f>
        <v>Plumbing </v>
      </c>
      <c r="C587" s="28" t="s">
        <v>1219</v>
      </c>
      <c r="D587" s="8" t="str">
        <f>IFERROR(VLOOKUP(C587,'G2'!$A$2:$B$45,2,FALSE),"")</f>
        <v>Fitting </v>
      </c>
      <c r="E587" s="23" t="s">
        <v>1476</v>
      </c>
      <c r="F587" s="8" t="str">
        <f>IFERROR(VLOOKUP(E587,'G3'!$A$2:$B$195,2,FALSE),"")</f>
        <v>Faucet Lbow</v>
      </c>
      <c r="G587" s="23" t="s">
        <v>679</v>
      </c>
      <c r="H587" s="8" t="str">
        <f>IFERROR(VLOOKUP(G587,'G4'!$A$2:$B$195,2,FALSE),"")</f>
        <v>1/2 "</v>
      </c>
      <c r="I587" s="22" t="s">
        <v>904</v>
      </c>
      <c r="J587" s="8" t="str">
        <f>IFERROR(VLOOKUP(I587,'G5'!$A$2:$B$45,2,FALSE),"")</f>
        <v>Slon</v>
      </c>
      <c r="K587" s="23" t="s">
        <v>1473</v>
      </c>
      <c r="L587" s="11" t="str">
        <f>IFERROR(VLOOKUP(K587,'G6'!$A$2:$B$345,2,FALSE),"")</f>
        <v>Brass </v>
      </c>
      <c r="M587" s="25" t="s">
        <v>1137</v>
      </c>
      <c r="N587" s="8" t="str">
        <f>IFERROR(VLOOKUP(M587,SUPPLIERS!$A$2:$B$45,2,FALSE),"")</f>
        <v>Slon</v>
      </c>
      <c r="O587" s="19" t="s">
        <v>42</v>
      </c>
      <c r="P587" s="13" t="str">
        <f>IFERROR(VLOOKUP(O587,UOM_GROUP!$A$2:$B$45,2,FALSE),"")</f>
        <v>Default</v>
      </c>
      <c r="Q587" s="11" t="str">
        <f t="array" ref="Q587">TEXTJOIN(",",TRUE,IF(UOM_MAPPING!A$2:A$16=O587,UOM_MAPPING!B$2:B$100,""))</f>
        <v>000</v>
      </c>
      <c r="R587" s="11" t="str">
        <f>IFERROR(__xludf.DUMMYFUNCTION("ArrayFormula(JOIN("", "", IFERROR(VLOOKUP(BASE(SPLIT(Q587,"",""),10,3),UOM!$A$2:$B$46,2,FALSE),"""")))"),"NUMBER")</f>
        <v>NUMBER</v>
      </c>
      <c r="S587" s="11" t="s">
        <v>1480</v>
      </c>
      <c r="T587" s="8"/>
      <c r="U587" s="8" t="str">
        <f t="shared" si="1"/>
        <v>Plumbing  Fitting  Faucet Lbow 1/2 " Slon Brass </v>
      </c>
      <c r="V587" s="8" t="str">
        <f t="shared" si="2"/>
        <v>Plumbing  &gt; Fitting  &gt; Faucet Lbow &gt; 1/2 " &gt; Slon &gt; Brass </v>
      </c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ht="12.75" customHeight="1">
      <c r="A588" s="22" t="s">
        <v>1260</v>
      </c>
      <c r="B588" s="17" t="str">
        <f>IFERROR(VLOOKUP(A588,'G1'!$A$2:$B$45,2,FALSE),"")</f>
        <v>Plumbing </v>
      </c>
      <c r="C588" s="28" t="s">
        <v>1219</v>
      </c>
      <c r="D588" s="8" t="str">
        <f>IFERROR(VLOOKUP(C588,'G2'!$A$2:$B$45,2,FALSE),"")</f>
        <v>Fitting </v>
      </c>
      <c r="E588" s="23" t="s">
        <v>1478</v>
      </c>
      <c r="F588" s="8" t="str">
        <f>IFERROR(VLOOKUP(E588,'G3'!$A$2:$B$195,2,FALSE),"")</f>
        <v>Faucet Tee</v>
      </c>
      <c r="G588" s="23" t="s">
        <v>679</v>
      </c>
      <c r="H588" s="8" t="str">
        <f>IFERROR(VLOOKUP(G588,'G4'!$A$2:$B$195,2,FALSE),"")</f>
        <v>1/2 "</v>
      </c>
      <c r="I588" s="22" t="s">
        <v>904</v>
      </c>
      <c r="J588" s="8" t="str">
        <f>IFERROR(VLOOKUP(I588,'G5'!$A$2:$B$45,2,FALSE),"")</f>
        <v>Slon</v>
      </c>
      <c r="K588" s="23" t="s">
        <v>1473</v>
      </c>
      <c r="L588" s="11" t="str">
        <f>IFERROR(VLOOKUP(K588,'G6'!$A$2:$B$345,2,FALSE),"")</f>
        <v>Brass </v>
      </c>
      <c r="M588" s="25" t="s">
        <v>1137</v>
      </c>
      <c r="N588" s="8" t="str">
        <f>IFERROR(VLOOKUP(M588,SUPPLIERS!$A$2:$B$45,2,FALSE),"")</f>
        <v>Slon</v>
      </c>
      <c r="O588" s="19" t="s">
        <v>42</v>
      </c>
      <c r="P588" s="13" t="str">
        <f>IFERROR(VLOOKUP(O588,UOM_GROUP!$A$2:$B$45,2,FALSE),"")</f>
        <v>Default</v>
      </c>
      <c r="Q588" s="11" t="str">
        <f t="array" ref="Q588">TEXTJOIN(",",TRUE,IF(UOM_MAPPING!A$2:A$16=O588,UOM_MAPPING!B$2:B$100,""))</f>
        <v>000</v>
      </c>
      <c r="R588" s="11" t="str">
        <f>IFERROR(__xludf.DUMMYFUNCTION("ArrayFormula(JOIN("", "", IFERROR(VLOOKUP(BASE(SPLIT(Q588,"",""),10,3),UOM!$A$2:$B$46,2,FALSE),"""")))"),"NUMBER")</f>
        <v>NUMBER</v>
      </c>
      <c r="S588" s="11" t="s">
        <v>1481</v>
      </c>
      <c r="T588" s="8"/>
      <c r="U588" s="8" t="str">
        <f t="shared" si="1"/>
        <v>Plumbing  Fitting  Faucet Tee 1/2 " Slon Brass </v>
      </c>
      <c r="V588" s="8" t="str">
        <f t="shared" si="2"/>
        <v>Plumbing  &gt; Fitting  &gt; Faucet Tee &gt; 1/2 " &gt; Slon &gt; Brass </v>
      </c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ht="12.75" customHeight="1">
      <c r="A589" s="22" t="s">
        <v>1260</v>
      </c>
      <c r="B589" s="17" t="str">
        <f>IFERROR(VLOOKUP(A589,'G1'!$A$2:$B$45,2,FALSE),"")</f>
        <v>Plumbing </v>
      </c>
      <c r="C589" s="28" t="s">
        <v>1219</v>
      </c>
      <c r="D589" s="8" t="str">
        <f>IFERROR(VLOOKUP(C589,'G2'!$A$2:$B$45,2,FALSE),"")</f>
        <v>Fitting </v>
      </c>
      <c r="E589" s="23" t="s">
        <v>1322</v>
      </c>
      <c r="F589" s="8" t="str">
        <f>IFERROR(VLOOKUP(E589,'G3'!$A$2:$B$195,2,FALSE),"")</f>
        <v>Faucet Socket</v>
      </c>
      <c r="G589" s="23" t="s">
        <v>679</v>
      </c>
      <c r="H589" s="8" t="str">
        <f>IFERROR(VLOOKUP(G589,'G4'!$A$2:$B$195,2,FALSE),"")</f>
        <v>1/2 "</v>
      </c>
      <c r="I589" s="22" t="s">
        <v>904</v>
      </c>
      <c r="J589" s="8" t="str">
        <f>IFERROR(VLOOKUP(I589,'G5'!$A$2:$B$45,2,FALSE),"")</f>
        <v>Slon</v>
      </c>
      <c r="K589" s="23" t="s">
        <v>1473</v>
      </c>
      <c r="L589" s="11" t="str">
        <f>IFERROR(VLOOKUP(K589,'G6'!$A$2:$B$345,2,FALSE),"")</f>
        <v>Brass </v>
      </c>
      <c r="M589" s="25" t="s">
        <v>1137</v>
      </c>
      <c r="N589" s="8" t="str">
        <f>IFERROR(VLOOKUP(M589,SUPPLIERS!$A$2:$B$45,2,FALSE),"")</f>
        <v>Slon</v>
      </c>
      <c r="O589" s="19" t="s">
        <v>42</v>
      </c>
      <c r="P589" s="13" t="str">
        <f>IFERROR(VLOOKUP(O589,UOM_GROUP!$A$2:$B$45,2,FALSE),"")</f>
        <v>Default</v>
      </c>
      <c r="Q589" s="11" t="str">
        <f t="array" ref="Q589">TEXTJOIN(",",TRUE,IF(UOM_MAPPING!A$2:A$16=O589,UOM_MAPPING!B$2:B$100,""))</f>
        <v>000</v>
      </c>
      <c r="R589" s="11" t="str">
        <f>IFERROR(__xludf.DUMMYFUNCTION("ArrayFormula(JOIN("", "", IFERROR(VLOOKUP(BASE(SPLIT(Q589,"",""),10,3),UOM!$A$2:$B$46,2,FALSE),"""")))"),"NUMBER")</f>
        <v>NUMBER</v>
      </c>
      <c r="S589" s="11" t="s">
        <v>1482</v>
      </c>
      <c r="T589" s="8"/>
      <c r="U589" s="8" t="str">
        <f t="shared" si="1"/>
        <v>Plumbing  Fitting  Faucet Socket 1/2 " Slon Brass </v>
      </c>
      <c r="V589" s="8" t="str">
        <f t="shared" si="2"/>
        <v>Plumbing  &gt; Fitting  &gt; Faucet Socket &gt; 1/2 " &gt; Slon &gt; Brass </v>
      </c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ht="12.75" customHeight="1">
      <c r="A590" s="22" t="s">
        <v>1260</v>
      </c>
      <c r="B590" s="17" t="str">
        <f>IFERROR(VLOOKUP(A590,'G1'!$A$2:$B$45,2,FALSE),"")</f>
        <v>Plumbing </v>
      </c>
      <c r="C590" s="28" t="s">
        <v>1219</v>
      </c>
      <c r="D590" s="8" t="str">
        <f>IFERROR(VLOOKUP(C590,'G2'!$A$2:$B$45,2,FALSE),"")</f>
        <v>Fitting </v>
      </c>
      <c r="E590" s="23" t="s">
        <v>1483</v>
      </c>
      <c r="F590" s="8" t="str">
        <f>IFERROR(VLOOKUP(E590,'G3'!$A$2:$B$195,2,FALSE),"")</f>
        <v>Male Thd End Cap</v>
      </c>
      <c r="G590" s="23" t="s">
        <v>679</v>
      </c>
      <c r="H590" s="8" t="str">
        <f>IFERROR(VLOOKUP(G590,'G4'!$A$2:$B$195,2,FALSE),"")</f>
        <v>1/2 "</v>
      </c>
      <c r="I590" s="22" t="s">
        <v>904</v>
      </c>
      <c r="J590" s="8" t="str">
        <f>IFERROR(VLOOKUP(I590,'G5'!$A$2:$B$45,2,FALSE),"")</f>
        <v>Slon</v>
      </c>
      <c r="K590" s="23" t="s">
        <v>27</v>
      </c>
      <c r="L590" s="11" t="str">
        <f>IFERROR(VLOOKUP(K590,'G6'!$A$2:$B$345,2,FALSE),"")</f>
        <v/>
      </c>
      <c r="M590" s="25" t="s">
        <v>1137</v>
      </c>
      <c r="N590" s="8" t="str">
        <f>IFERROR(VLOOKUP(M590,SUPPLIERS!$A$2:$B$45,2,FALSE),"")</f>
        <v>Slon</v>
      </c>
      <c r="O590" s="19" t="s">
        <v>42</v>
      </c>
      <c r="P590" s="13" t="str">
        <f>IFERROR(VLOOKUP(O590,UOM_GROUP!$A$2:$B$45,2,FALSE),"")</f>
        <v>Default</v>
      </c>
      <c r="Q590" s="11" t="str">
        <f t="array" ref="Q590">TEXTJOIN(",",TRUE,IF(UOM_MAPPING!A$2:A$16=O590,UOM_MAPPING!B$2:B$100,""))</f>
        <v>000</v>
      </c>
      <c r="R590" s="11" t="str">
        <f>IFERROR(__xludf.DUMMYFUNCTION("ArrayFormula(JOIN("", "", IFERROR(VLOOKUP(BASE(SPLIT(Q590,"",""),10,3),UOM!$A$2:$B$46,2,FALSE),"""")))"),"NUMBER")</f>
        <v>NUMBER</v>
      </c>
      <c r="S590" s="11" t="s">
        <v>1484</v>
      </c>
      <c r="T590" s="8"/>
      <c r="U590" s="8" t="str">
        <f t="shared" si="1"/>
        <v>Plumbing  Fitting  Male Thd End Cap 1/2 " Slon </v>
      </c>
      <c r="V590" s="8" t="str">
        <f t="shared" si="2"/>
        <v>Plumbing  &gt; Fitting  &gt; Male Thd End Cap &gt; 1/2 " &gt; Slon &gt; [ N/A ]</v>
      </c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ht="12.75" customHeight="1">
      <c r="A591" s="22" t="s">
        <v>1260</v>
      </c>
      <c r="B591" s="17" t="str">
        <f>IFERROR(VLOOKUP(A591,'G1'!$A$2:$B$45,2,FALSE),"")</f>
        <v>Plumbing </v>
      </c>
      <c r="C591" s="28" t="s">
        <v>1261</v>
      </c>
      <c r="D591" s="8" t="str">
        <f>IFERROR(VLOOKUP(C591,'G2'!$A$2:$B$45,2,FALSE),"")</f>
        <v>Pipes</v>
      </c>
      <c r="E591" s="23" t="s">
        <v>1262</v>
      </c>
      <c r="F591" s="8" t="str">
        <f>IFERROR(VLOOKUP(E591,'G3'!$A$2:$B$195,2,FALSE),"")</f>
        <v>Non Type ( Tube Weal )</v>
      </c>
      <c r="G591" s="23" t="s">
        <v>1265</v>
      </c>
      <c r="H591" s="8" t="str">
        <f>IFERROR(VLOOKUP(G591,'G4'!$A$2:$B$195,2,FALSE),"")</f>
        <v>1.5"</v>
      </c>
      <c r="I591" s="22" t="s">
        <v>904</v>
      </c>
      <c r="J591" s="8" t="str">
        <f>IFERROR(VLOOKUP(I591,'G5'!$A$2:$B$45,2,FALSE),"")</f>
        <v>Slon</v>
      </c>
      <c r="K591" s="23" t="s">
        <v>1485</v>
      </c>
      <c r="L591" s="11" t="str">
        <f>IFERROR(VLOOKUP(K591,'G6'!$A$2:$B$345,2,FALSE),"")</f>
        <v>Water Mate</v>
      </c>
      <c r="M591" s="25" t="s">
        <v>1137</v>
      </c>
      <c r="N591" s="8" t="str">
        <f>IFERROR(VLOOKUP(M591,SUPPLIERS!$A$2:$B$45,2,FALSE),"")</f>
        <v>Slon</v>
      </c>
      <c r="O591" s="19" t="s">
        <v>42</v>
      </c>
      <c r="P591" s="13" t="str">
        <f>IFERROR(VLOOKUP(O591,UOM_GROUP!$A$2:$B$45,2,FALSE),"")</f>
        <v>Default</v>
      </c>
      <c r="Q591" s="11" t="str">
        <f t="array" ref="Q591">TEXTJOIN(",",TRUE,IF(UOM_MAPPING!A$2:A$16=O591,UOM_MAPPING!B$2:B$100,""))</f>
        <v>000</v>
      </c>
      <c r="R591" s="11" t="str">
        <f>IFERROR(__xludf.DUMMYFUNCTION("ArrayFormula(JOIN("", "", IFERROR(VLOOKUP(BASE(SPLIT(Q591,"",""),10,3),UOM!$A$2:$B$46,2,FALSE),"""")))"),"NUMBER")</f>
        <v>NUMBER</v>
      </c>
      <c r="S591" s="11" t="s">
        <v>1486</v>
      </c>
      <c r="T591" s="8"/>
      <c r="U591" s="8" t="str">
        <f t="shared" si="1"/>
        <v>Plumbing  Pipes Non Type ( Tube Weal ) 1.5" Slon Water Mate</v>
      </c>
      <c r="V591" s="8" t="str">
        <f t="shared" si="2"/>
        <v>Plumbing  &gt; Pipes &gt; Non Type ( Tube Weal ) &gt; 1.5" &gt; Slon &gt; Water Mate</v>
      </c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ht="12.75" customHeight="1">
      <c r="A592" s="22" t="s">
        <v>1260</v>
      </c>
      <c r="B592" s="17" t="str">
        <f>IFERROR(VLOOKUP(A592,'G1'!$A$2:$B$45,2,FALSE),"")</f>
        <v>Plumbing </v>
      </c>
      <c r="C592" s="28" t="s">
        <v>1219</v>
      </c>
      <c r="D592" s="8" t="str">
        <f>IFERROR(VLOOKUP(C592,'G2'!$A$2:$B$45,2,FALSE),"")</f>
        <v>Fitting </v>
      </c>
      <c r="E592" s="23" t="s">
        <v>1307</v>
      </c>
      <c r="F592" s="8" t="str">
        <f>IFERROR(VLOOKUP(E592,'G3'!$A$2:$B$195,2,FALSE),"")</f>
        <v>Socket</v>
      </c>
      <c r="G592" s="23" t="s">
        <v>679</v>
      </c>
      <c r="H592" s="8" t="str">
        <f>IFERROR(VLOOKUP(G592,'G4'!$A$2:$B$195,2,FALSE),"")</f>
        <v>1/2 "</v>
      </c>
      <c r="I592" s="22" t="s">
        <v>688</v>
      </c>
      <c r="J592" s="8" t="str">
        <f>IFERROR(VLOOKUP(I592,'G5'!$A$2:$B$45,2,FALSE),"")</f>
        <v>Samson</v>
      </c>
      <c r="K592" s="23" t="s">
        <v>27</v>
      </c>
      <c r="L592" s="11" t="str">
        <f>IFERROR(VLOOKUP(K592,'G6'!$A$2:$B$345,2,FALSE),"")</f>
        <v/>
      </c>
      <c r="M592" s="25" t="s">
        <v>689</v>
      </c>
      <c r="N592" s="8" t="str">
        <f>IFERROR(VLOOKUP(M592,SUPPLIERS!$A$2:$B$45,2,FALSE),"")</f>
        <v>Seuwandi </v>
      </c>
      <c r="O592" s="19" t="s">
        <v>42</v>
      </c>
      <c r="P592" s="13" t="str">
        <f>IFERROR(VLOOKUP(O592,UOM_GROUP!$A$2:$B$45,2,FALSE),"")</f>
        <v>Default</v>
      </c>
      <c r="Q592" s="11" t="str">
        <f t="array" ref="Q592">TEXTJOIN(",",TRUE,IF(UOM_MAPPING!A$2:A$16=O592,UOM_MAPPING!B$2:B$100,""))</f>
        <v>000</v>
      </c>
      <c r="R592" s="11" t="str">
        <f>IFERROR(__xludf.DUMMYFUNCTION("ArrayFormula(JOIN("", "", IFERROR(VLOOKUP(BASE(SPLIT(Q592,"",""),10,3),UOM!$A$2:$B$46,2,FALSE),"""")))"),"NUMBER")</f>
        <v>NUMBER</v>
      </c>
      <c r="S592" s="11" t="s">
        <v>1487</v>
      </c>
      <c r="T592" s="8"/>
      <c r="U592" s="8" t="str">
        <f t="shared" si="1"/>
        <v>Plumbing  Fitting  Socket 1/2 " Samson </v>
      </c>
      <c r="V592" s="8" t="str">
        <f t="shared" si="2"/>
        <v>Plumbing  &gt; Fitting  &gt; Socket &gt; 1/2 " &gt; Samson &gt; [ N/A ]</v>
      </c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ht="12.75" customHeight="1">
      <c r="A593" s="22" t="s">
        <v>1260</v>
      </c>
      <c r="B593" s="17" t="str">
        <f>IFERROR(VLOOKUP(A593,'G1'!$A$2:$B$45,2,FALSE),"")</f>
        <v>Plumbing </v>
      </c>
      <c r="C593" s="28" t="s">
        <v>1219</v>
      </c>
      <c r="D593" s="8" t="str">
        <f>IFERROR(VLOOKUP(C593,'G2'!$A$2:$B$45,2,FALSE),"")</f>
        <v>Fitting </v>
      </c>
      <c r="E593" s="23" t="s">
        <v>1307</v>
      </c>
      <c r="F593" s="8" t="str">
        <f>IFERROR(VLOOKUP(E593,'G3'!$A$2:$B$195,2,FALSE),"")</f>
        <v>Socket</v>
      </c>
      <c r="G593" s="23" t="s">
        <v>682</v>
      </c>
      <c r="H593" s="8" t="str">
        <f>IFERROR(VLOOKUP(G593,'G4'!$A$2:$B$195,2,FALSE),"")</f>
        <v>3/4 " </v>
      </c>
      <c r="I593" s="22" t="s">
        <v>688</v>
      </c>
      <c r="J593" s="8" t="str">
        <f>IFERROR(VLOOKUP(I593,'G5'!$A$2:$B$45,2,FALSE),"")</f>
        <v>Samson</v>
      </c>
      <c r="K593" s="23" t="s">
        <v>27</v>
      </c>
      <c r="L593" s="11" t="str">
        <f>IFERROR(VLOOKUP(K593,'G6'!$A$2:$B$345,2,FALSE),"")</f>
        <v/>
      </c>
      <c r="M593" s="25" t="s">
        <v>689</v>
      </c>
      <c r="N593" s="8" t="str">
        <f>IFERROR(VLOOKUP(M593,SUPPLIERS!$A$2:$B$45,2,FALSE),"")</f>
        <v>Seuwandi </v>
      </c>
      <c r="O593" s="19" t="s">
        <v>42</v>
      </c>
      <c r="P593" s="13" t="str">
        <f>IFERROR(VLOOKUP(O593,UOM_GROUP!$A$2:$B$45,2,FALSE),"")</f>
        <v>Default</v>
      </c>
      <c r="Q593" s="11" t="str">
        <f t="array" ref="Q593">TEXTJOIN(",",TRUE,IF(UOM_MAPPING!A$2:A$16=O593,UOM_MAPPING!B$2:B$100,""))</f>
        <v>000</v>
      </c>
      <c r="R593" s="11" t="str">
        <f>IFERROR(__xludf.DUMMYFUNCTION("ArrayFormula(JOIN("", "", IFERROR(VLOOKUP(BASE(SPLIT(Q593,"",""),10,3),UOM!$A$2:$B$46,2,FALSE),"""")))"),"NUMBER")</f>
        <v>NUMBER</v>
      </c>
      <c r="S593" s="11" t="s">
        <v>1488</v>
      </c>
      <c r="T593" s="8"/>
      <c r="U593" s="8" t="str">
        <f t="shared" si="1"/>
        <v>Plumbing  Fitting  Socket 3/4 "  Samson </v>
      </c>
      <c r="V593" s="8" t="str">
        <f t="shared" si="2"/>
        <v>Plumbing  &gt; Fitting  &gt; Socket &gt; 3/4 "  &gt; Samson &gt; [ N/A ]</v>
      </c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ht="12.75" customHeight="1">
      <c r="A594" s="22" t="s">
        <v>1260</v>
      </c>
      <c r="B594" s="17" t="str">
        <f>IFERROR(VLOOKUP(A594,'G1'!$A$2:$B$45,2,FALSE),"")</f>
        <v>Plumbing </v>
      </c>
      <c r="C594" s="28" t="s">
        <v>1219</v>
      </c>
      <c r="D594" s="8" t="str">
        <f>IFERROR(VLOOKUP(C594,'G2'!$A$2:$B$45,2,FALSE),"")</f>
        <v>Fitting </v>
      </c>
      <c r="E594" s="23" t="s">
        <v>1307</v>
      </c>
      <c r="F594" s="8" t="str">
        <f>IFERROR(VLOOKUP(E594,'G3'!$A$2:$B$195,2,FALSE),"")</f>
        <v>Socket</v>
      </c>
      <c r="G594" s="23" t="s">
        <v>685</v>
      </c>
      <c r="H594" s="8" t="str">
        <f>IFERROR(VLOOKUP(G594,'G4'!$A$2:$B$195,2,FALSE),"")</f>
        <v>1" </v>
      </c>
      <c r="I594" s="22" t="s">
        <v>688</v>
      </c>
      <c r="J594" s="8" t="str">
        <f>IFERROR(VLOOKUP(I594,'G5'!$A$2:$B$45,2,FALSE),"")</f>
        <v>Samson</v>
      </c>
      <c r="K594" s="23" t="s">
        <v>27</v>
      </c>
      <c r="L594" s="11" t="str">
        <f>IFERROR(VLOOKUP(K594,'G6'!$A$2:$B$345,2,FALSE),"")</f>
        <v/>
      </c>
      <c r="M594" s="25" t="s">
        <v>689</v>
      </c>
      <c r="N594" s="8" t="str">
        <f>IFERROR(VLOOKUP(M594,SUPPLIERS!$A$2:$B$45,2,FALSE),"")</f>
        <v>Seuwandi </v>
      </c>
      <c r="O594" s="19" t="s">
        <v>42</v>
      </c>
      <c r="P594" s="13" t="str">
        <f>IFERROR(VLOOKUP(O594,UOM_GROUP!$A$2:$B$45,2,FALSE),"")</f>
        <v>Default</v>
      </c>
      <c r="Q594" s="11" t="str">
        <f t="array" ref="Q594">TEXTJOIN(",",TRUE,IF(UOM_MAPPING!A$2:A$16=O594,UOM_MAPPING!B$2:B$100,""))</f>
        <v>000</v>
      </c>
      <c r="R594" s="11" t="str">
        <f>IFERROR(__xludf.DUMMYFUNCTION("ArrayFormula(JOIN("", "", IFERROR(VLOOKUP(BASE(SPLIT(Q594,"",""),10,3),UOM!$A$2:$B$46,2,FALSE),"""")))"),"NUMBER")</f>
        <v>NUMBER</v>
      </c>
      <c r="S594" s="11" t="s">
        <v>1489</v>
      </c>
      <c r="T594" s="8"/>
      <c r="U594" s="8" t="str">
        <f t="shared" si="1"/>
        <v>Plumbing  Fitting  Socket 1"  Samson </v>
      </c>
      <c r="V594" s="8" t="str">
        <f t="shared" si="2"/>
        <v>Plumbing  &gt; Fitting  &gt; Socket &gt; 1"  &gt; Samson &gt; [ N/A ]</v>
      </c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ht="12.75" customHeight="1">
      <c r="A595" s="22" t="s">
        <v>1260</v>
      </c>
      <c r="B595" s="17" t="str">
        <f>IFERROR(VLOOKUP(A595,'G1'!$A$2:$B$45,2,FALSE),"")</f>
        <v>Plumbing </v>
      </c>
      <c r="C595" s="28" t="s">
        <v>1219</v>
      </c>
      <c r="D595" s="8" t="str">
        <f>IFERROR(VLOOKUP(C595,'G2'!$A$2:$B$45,2,FALSE),"")</f>
        <v>Fitting </v>
      </c>
      <c r="E595" s="23" t="s">
        <v>1307</v>
      </c>
      <c r="F595" s="8" t="str">
        <f>IFERROR(VLOOKUP(E595,'G3'!$A$2:$B$195,2,FALSE),"")</f>
        <v>Socket</v>
      </c>
      <c r="G595" s="23" t="s">
        <v>1278</v>
      </c>
      <c r="H595" s="8" t="str">
        <f>IFERROR(VLOOKUP(G595,'G4'!$A$2:$B$195,2,FALSE),"")</f>
        <v>1.1/4"</v>
      </c>
      <c r="I595" s="22" t="s">
        <v>688</v>
      </c>
      <c r="J595" s="8" t="str">
        <f>IFERROR(VLOOKUP(I595,'G5'!$A$2:$B$45,2,FALSE),"")</f>
        <v>Samson</v>
      </c>
      <c r="K595" s="23" t="s">
        <v>27</v>
      </c>
      <c r="L595" s="11" t="str">
        <f>IFERROR(VLOOKUP(K595,'G6'!$A$2:$B$345,2,FALSE),"")</f>
        <v/>
      </c>
      <c r="M595" s="25" t="s">
        <v>689</v>
      </c>
      <c r="N595" s="8" t="str">
        <f>IFERROR(VLOOKUP(M595,SUPPLIERS!$A$2:$B$45,2,FALSE),"")</f>
        <v>Seuwandi </v>
      </c>
      <c r="O595" s="19" t="s">
        <v>42</v>
      </c>
      <c r="P595" s="13" t="str">
        <f>IFERROR(VLOOKUP(O595,UOM_GROUP!$A$2:$B$45,2,FALSE),"")</f>
        <v>Default</v>
      </c>
      <c r="Q595" s="11" t="str">
        <f t="array" ref="Q595">TEXTJOIN(",",TRUE,IF(UOM_MAPPING!A$2:A$16=O595,UOM_MAPPING!B$2:B$100,""))</f>
        <v>000</v>
      </c>
      <c r="R595" s="11" t="str">
        <f>IFERROR(__xludf.DUMMYFUNCTION("ArrayFormula(JOIN("", "", IFERROR(VLOOKUP(BASE(SPLIT(Q595,"",""),10,3),UOM!$A$2:$B$46,2,FALSE),"""")))"),"NUMBER")</f>
        <v>NUMBER</v>
      </c>
      <c r="S595" s="11" t="s">
        <v>1490</v>
      </c>
      <c r="T595" s="8"/>
      <c r="U595" s="8" t="str">
        <f t="shared" si="1"/>
        <v>Plumbing  Fitting  Socket 1.1/4" Samson </v>
      </c>
      <c r="V595" s="8" t="str">
        <f t="shared" si="2"/>
        <v>Plumbing  &gt; Fitting  &gt; Socket &gt; 1.1/4" &gt; Samson &gt; [ N/A ]</v>
      </c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ht="12.75" customHeight="1">
      <c r="A596" s="22" t="s">
        <v>1260</v>
      </c>
      <c r="B596" s="17" t="str">
        <f>IFERROR(VLOOKUP(A596,'G1'!$A$2:$B$45,2,FALSE),"")</f>
        <v>Plumbing </v>
      </c>
      <c r="C596" s="28" t="s">
        <v>1219</v>
      </c>
      <c r="D596" s="8" t="str">
        <f>IFERROR(VLOOKUP(C596,'G2'!$A$2:$B$45,2,FALSE),"")</f>
        <v>Fitting </v>
      </c>
      <c r="E596" s="23" t="s">
        <v>1307</v>
      </c>
      <c r="F596" s="8" t="str">
        <f>IFERROR(VLOOKUP(E596,'G3'!$A$2:$B$195,2,FALSE),"")</f>
        <v>Socket</v>
      </c>
      <c r="G596" s="23" t="s">
        <v>1265</v>
      </c>
      <c r="H596" s="8" t="str">
        <f>IFERROR(VLOOKUP(G596,'G4'!$A$2:$B$195,2,FALSE),"")</f>
        <v>1.5"</v>
      </c>
      <c r="I596" s="22" t="s">
        <v>688</v>
      </c>
      <c r="J596" s="8" t="str">
        <f>IFERROR(VLOOKUP(I596,'G5'!$A$2:$B$45,2,FALSE),"")</f>
        <v>Samson</v>
      </c>
      <c r="K596" s="23" t="s">
        <v>27</v>
      </c>
      <c r="L596" s="11" t="str">
        <f>IFERROR(VLOOKUP(K596,'G6'!$A$2:$B$345,2,FALSE),"")</f>
        <v/>
      </c>
      <c r="M596" s="25" t="s">
        <v>689</v>
      </c>
      <c r="N596" s="8" t="str">
        <f>IFERROR(VLOOKUP(M596,SUPPLIERS!$A$2:$B$45,2,FALSE),"")</f>
        <v>Seuwandi </v>
      </c>
      <c r="O596" s="19" t="s">
        <v>42</v>
      </c>
      <c r="P596" s="13" t="str">
        <f>IFERROR(VLOOKUP(O596,UOM_GROUP!$A$2:$B$45,2,FALSE),"")</f>
        <v>Default</v>
      </c>
      <c r="Q596" s="11" t="str">
        <f t="array" ref="Q596">TEXTJOIN(",",TRUE,IF(UOM_MAPPING!A$2:A$16=O596,UOM_MAPPING!B$2:B$100,""))</f>
        <v>000</v>
      </c>
      <c r="R596" s="11" t="str">
        <f>IFERROR(__xludf.DUMMYFUNCTION("ArrayFormula(JOIN("", "", IFERROR(VLOOKUP(BASE(SPLIT(Q596,"",""),10,3),UOM!$A$2:$B$46,2,FALSE),"""")))"),"NUMBER")</f>
        <v>NUMBER</v>
      </c>
      <c r="S596" s="11" t="s">
        <v>1491</v>
      </c>
      <c r="T596" s="8"/>
      <c r="U596" s="8" t="str">
        <f t="shared" si="1"/>
        <v>Plumbing  Fitting  Socket 1.5" Samson </v>
      </c>
      <c r="V596" s="8" t="str">
        <f t="shared" si="2"/>
        <v>Plumbing  &gt; Fitting  &gt; Socket &gt; 1.5" &gt; Samson &gt; [ N/A ]</v>
      </c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ht="12.75" customHeight="1">
      <c r="A597" s="22" t="s">
        <v>1260</v>
      </c>
      <c r="B597" s="17" t="str">
        <f>IFERROR(VLOOKUP(A597,'G1'!$A$2:$B$45,2,FALSE),"")</f>
        <v>Plumbing </v>
      </c>
      <c r="C597" s="28" t="s">
        <v>1219</v>
      </c>
      <c r="D597" s="8" t="str">
        <f>IFERROR(VLOOKUP(C597,'G2'!$A$2:$B$45,2,FALSE),"")</f>
        <v>Fitting </v>
      </c>
      <c r="E597" s="23" t="s">
        <v>1307</v>
      </c>
      <c r="F597" s="8" t="str">
        <f>IFERROR(VLOOKUP(E597,'G3'!$A$2:$B$195,2,FALSE),"")</f>
        <v>Socket</v>
      </c>
      <c r="G597" s="23" t="s">
        <v>793</v>
      </c>
      <c r="H597" s="8" t="str">
        <f>IFERROR(VLOOKUP(G597,'G4'!$A$2:$B$195,2,FALSE),"")</f>
        <v>2"</v>
      </c>
      <c r="I597" s="22" t="s">
        <v>688</v>
      </c>
      <c r="J597" s="8" t="str">
        <f>IFERROR(VLOOKUP(I597,'G5'!$A$2:$B$45,2,FALSE),"")</f>
        <v>Samson</v>
      </c>
      <c r="K597" s="23" t="s">
        <v>27</v>
      </c>
      <c r="L597" s="11" t="str">
        <f>IFERROR(VLOOKUP(K597,'G6'!$A$2:$B$345,2,FALSE),"")</f>
        <v/>
      </c>
      <c r="M597" s="25" t="s">
        <v>689</v>
      </c>
      <c r="N597" s="8" t="str">
        <f>IFERROR(VLOOKUP(M597,SUPPLIERS!$A$2:$B$45,2,FALSE),"")</f>
        <v>Seuwandi </v>
      </c>
      <c r="O597" s="19" t="s">
        <v>42</v>
      </c>
      <c r="P597" s="13" t="str">
        <f>IFERROR(VLOOKUP(O597,UOM_GROUP!$A$2:$B$45,2,FALSE),"")</f>
        <v>Default</v>
      </c>
      <c r="Q597" s="11" t="str">
        <f t="array" ref="Q597">TEXTJOIN(",",TRUE,IF(UOM_MAPPING!A$2:A$16=O597,UOM_MAPPING!B$2:B$100,""))</f>
        <v>000</v>
      </c>
      <c r="R597" s="11" t="str">
        <f>IFERROR(__xludf.DUMMYFUNCTION("ArrayFormula(JOIN("", "", IFERROR(VLOOKUP(BASE(SPLIT(Q597,"",""),10,3),UOM!$A$2:$B$46,2,FALSE),"""")))"),"NUMBER")</f>
        <v>NUMBER</v>
      </c>
      <c r="S597" s="11" t="s">
        <v>1492</v>
      </c>
      <c r="T597" s="8"/>
      <c r="U597" s="8" t="str">
        <f t="shared" si="1"/>
        <v>Plumbing  Fitting  Socket 2" Samson </v>
      </c>
      <c r="V597" s="8" t="str">
        <f t="shared" si="2"/>
        <v>Plumbing  &gt; Fitting  &gt; Socket &gt; 2" &gt; Samson &gt; [ N/A ]</v>
      </c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ht="12.75" customHeight="1">
      <c r="A598" s="22" t="s">
        <v>1260</v>
      </c>
      <c r="B598" s="17" t="str">
        <f>IFERROR(VLOOKUP(A598,'G1'!$A$2:$B$45,2,FALSE),"")</f>
        <v>Plumbing </v>
      </c>
      <c r="C598" s="28" t="s">
        <v>1219</v>
      </c>
      <c r="D598" s="8" t="str">
        <f>IFERROR(VLOOKUP(C598,'G2'!$A$2:$B$45,2,FALSE),"")</f>
        <v>Fitting </v>
      </c>
      <c r="E598" s="23" t="s">
        <v>1307</v>
      </c>
      <c r="F598" s="8" t="str">
        <f>IFERROR(VLOOKUP(E598,'G3'!$A$2:$B$195,2,FALSE),"")</f>
        <v>Socket</v>
      </c>
      <c r="G598" s="23" t="s">
        <v>1267</v>
      </c>
      <c r="H598" s="8" t="str">
        <f>IFERROR(VLOOKUP(G598,'G4'!$A$2:$B$195,2,FALSE),"")</f>
        <v>4"</v>
      </c>
      <c r="I598" s="22" t="s">
        <v>688</v>
      </c>
      <c r="J598" s="8" t="str">
        <f>IFERROR(VLOOKUP(I598,'G5'!$A$2:$B$45,2,FALSE),"")</f>
        <v>Samson</v>
      </c>
      <c r="K598" s="23" t="s">
        <v>27</v>
      </c>
      <c r="L598" s="11" t="str">
        <f>IFERROR(VLOOKUP(K598,'G6'!$A$2:$B$345,2,FALSE),"")</f>
        <v/>
      </c>
      <c r="M598" s="25" t="s">
        <v>689</v>
      </c>
      <c r="N598" s="8" t="str">
        <f>IFERROR(VLOOKUP(M598,SUPPLIERS!$A$2:$B$45,2,FALSE),"")</f>
        <v>Seuwandi </v>
      </c>
      <c r="O598" s="19" t="s">
        <v>42</v>
      </c>
      <c r="P598" s="13" t="str">
        <f>IFERROR(VLOOKUP(O598,UOM_GROUP!$A$2:$B$45,2,FALSE),"")</f>
        <v>Default</v>
      </c>
      <c r="Q598" s="11" t="str">
        <f t="array" ref="Q598">TEXTJOIN(",",TRUE,IF(UOM_MAPPING!A$2:A$16=O598,UOM_MAPPING!B$2:B$100,""))</f>
        <v>000</v>
      </c>
      <c r="R598" s="11" t="str">
        <f>IFERROR(__xludf.DUMMYFUNCTION("ArrayFormula(JOIN("", "", IFERROR(VLOOKUP(BASE(SPLIT(Q598,"",""),10,3),UOM!$A$2:$B$46,2,FALSE),"""")))"),"NUMBER")</f>
        <v>NUMBER</v>
      </c>
      <c r="S598" s="11" t="s">
        <v>1493</v>
      </c>
      <c r="T598" s="8"/>
      <c r="U598" s="8" t="str">
        <f t="shared" si="1"/>
        <v>Plumbing  Fitting  Socket 4" Samson </v>
      </c>
      <c r="V598" s="8" t="str">
        <f t="shared" si="2"/>
        <v>Plumbing  &gt; Fitting  &gt; Socket &gt; 4" &gt; Samson &gt; [ N/A ]</v>
      </c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ht="12.75" customHeight="1">
      <c r="A599" s="22" t="s">
        <v>1260</v>
      </c>
      <c r="B599" s="17" t="str">
        <f>IFERROR(VLOOKUP(A599,'G1'!$A$2:$B$45,2,FALSE),"")</f>
        <v>Plumbing </v>
      </c>
      <c r="C599" s="28" t="s">
        <v>1219</v>
      </c>
      <c r="D599" s="8" t="str">
        <f>IFERROR(VLOOKUP(C599,'G2'!$A$2:$B$45,2,FALSE),"")</f>
        <v>Fitting </v>
      </c>
      <c r="E599" s="23" t="s">
        <v>1315</v>
      </c>
      <c r="F599" s="8" t="str">
        <f>IFERROR(VLOOKUP(E599,'G3'!$A$2:$B$195,2,FALSE),"")</f>
        <v>Valve Socket</v>
      </c>
      <c r="G599" s="23" t="s">
        <v>679</v>
      </c>
      <c r="H599" s="8" t="str">
        <f>IFERROR(VLOOKUP(G599,'G4'!$A$2:$B$195,2,FALSE),"")</f>
        <v>1/2 "</v>
      </c>
      <c r="I599" s="22" t="s">
        <v>688</v>
      </c>
      <c r="J599" s="8" t="str">
        <f>IFERROR(VLOOKUP(I599,'G5'!$A$2:$B$45,2,FALSE),"")</f>
        <v>Samson</v>
      </c>
      <c r="K599" s="23" t="s">
        <v>27</v>
      </c>
      <c r="L599" s="11" t="str">
        <f>IFERROR(VLOOKUP(K599,'G6'!$A$2:$B$345,2,FALSE),"")</f>
        <v/>
      </c>
      <c r="M599" s="25" t="s">
        <v>689</v>
      </c>
      <c r="N599" s="8" t="str">
        <f>IFERROR(VLOOKUP(M599,SUPPLIERS!$A$2:$B$45,2,FALSE),"")</f>
        <v>Seuwandi </v>
      </c>
      <c r="O599" s="19" t="s">
        <v>42</v>
      </c>
      <c r="P599" s="13" t="str">
        <f>IFERROR(VLOOKUP(O599,UOM_GROUP!$A$2:$B$45,2,FALSE),"")</f>
        <v>Default</v>
      </c>
      <c r="Q599" s="11" t="str">
        <f t="array" ref="Q599">TEXTJOIN(",",TRUE,IF(UOM_MAPPING!A$2:A$16=O599,UOM_MAPPING!B$2:B$100,""))</f>
        <v>000</v>
      </c>
      <c r="R599" s="11" t="str">
        <f>IFERROR(__xludf.DUMMYFUNCTION("ArrayFormula(JOIN("", "", IFERROR(VLOOKUP(BASE(SPLIT(Q599,"",""),10,3),UOM!$A$2:$B$46,2,FALSE),"""")))"),"NUMBER")</f>
        <v>NUMBER</v>
      </c>
      <c r="S599" s="11" t="s">
        <v>1494</v>
      </c>
      <c r="T599" s="8"/>
      <c r="U599" s="8" t="str">
        <f t="shared" si="1"/>
        <v>Plumbing  Fitting  Valve Socket 1/2 " Samson </v>
      </c>
      <c r="V599" s="8" t="str">
        <f t="shared" si="2"/>
        <v>Plumbing  &gt; Fitting  &gt; Valve Socket &gt; 1/2 " &gt; Samson &gt; [ N/A ]</v>
      </c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ht="12.75" customHeight="1">
      <c r="A600" s="22" t="s">
        <v>1260</v>
      </c>
      <c r="B600" s="17" t="str">
        <f>IFERROR(VLOOKUP(A600,'G1'!$A$2:$B$45,2,FALSE),"")</f>
        <v>Plumbing </v>
      </c>
      <c r="C600" s="28" t="s">
        <v>1219</v>
      </c>
      <c r="D600" s="8" t="str">
        <f>IFERROR(VLOOKUP(C600,'G2'!$A$2:$B$45,2,FALSE),"")</f>
        <v>Fitting </v>
      </c>
      <c r="E600" s="23" t="s">
        <v>1315</v>
      </c>
      <c r="F600" s="8" t="str">
        <f>IFERROR(VLOOKUP(E600,'G3'!$A$2:$B$195,2,FALSE),"")</f>
        <v>Valve Socket</v>
      </c>
      <c r="G600" s="23" t="s">
        <v>682</v>
      </c>
      <c r="H600" s="8" t="str">
        <f>IFERROR(VLOOKUP(G600,'G4'!$A$2:$B$195,2,FALSE),"")</f>
        <v>3/4 " </v>
      </c>
      <c r="I600" s="22" t="s">
        <v>688</v>
      </c>
      <c r="J600" s="8" t="str">
        <f>IFERROR(VLOOKUP(I600,'G5'!$A$2:$B$45,2,FALSE),"")</f>
        <v>Samson</v>
      </c>
      <c r="K600" s="23" t="s">
        <v>27</v>
      </c>
      <c r="L600" s="11" t="str">
        <f>IFERROR(VLOOKUP(K600,'G6'!$A$2:$B$345,2,FALSE),"")</f>
        <v/>
      </c>
      <c r="M600" s="25" t="s">
        <v>689</v>
      </c>
      <c r="N600" s="8" t="str">
        <f>IFERROR(VLOOKUP(M600,SUPPLIERS!$A$2:$B$45,2,FALSE),"")</f>
        <v>Seuwandi </v>
      </c>
      <c r="O600" s="19" t="s">
        <v>42</v>
      </c>
      <c r="P600" s="13" t="str">
        <f>IFERROR(VLOOKUP(O600,UOM_GROUP!$A$2:$B$45,2,FALSE),"")</f>
        <v>Default</v>
      </c>
      <c r="Q600" s="11" t="str">
        <f t="array" ref="Q600">TEXTJOIN(",",TRUE,IF(UOM_MAPPING!A$2:A$16=O600,UOM_MAPPING!B$2:B$100,""))</f>
        <v>000</v>
      </c>
      <c r="R600" s="11" t="str">
        <f>IFERROR(__xludf.DUMMYFUNCTION("ArrayFormula(JOIN("", "", IFERROR(VLOOKUP(BASE(SPLIT(Q600,"",""),10,3),UOM!$A$2:$B$46,2,FALSE),"""")))"),"NUMBER")</f>
        <v>NUMBER</v>
      </c>
      <c r="S600" s="11" t="s">
        <v>1495</v>
      </c>
      <c r="T600" s="8"/>
      <c r="U600" s="8" t="str">
        <f t="shared" si="1"/>
        <v>Plumbing  Fitting  Valve Socket 3/4 "  Samson </v>
      </c>
      <c r="V600" s="8" t="str">
        <f t="shared" si="2"/>
        <v>Plumbing  &gt; Fitting  &gt; Valve Socket &gt; 3/4 "  &gt; Samson &gt; [ N/A ]</v>
      </c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ht="12.75" customHeight="1">
      <c r="A601" s="22" t="s">
        <v>1260</v>
      </c>
      <c r="B601" s="17" t="str">
        <f>IFERROR(VLOOKUP(A601,'G1'!$A$2:$B$45,2,FALSE),"")</f>
        <v>Plumbing </v>
      </c>
      <c r="C601" s="28" t="s">
        <v>1219</v>
      </c>
      <c r="D601" s="8" t="str">
        <f>IFERROR(VLOOKUP(C601,'G2'!$A$2:$B$45,2,FALSE),"")</f>
        <v>Fitting </v>
      </c>
      <c r="E601" s="23" t="s">
        <v>1315</v>
      </c>
      <c r="F601" s="8" t="str">
        <f>IFERROR(VLOOKUP(E601,'G3'!$A$2:$B$195,2,FALSE),"")</f>
        <v>Valve Socket</v>
      </c>
      <c r="G601" s="23" t="s">
        <v>685</v>
      </c>
      <c r="H601" s="8" t="str">
        <f>IFERROR(VLOOKUP(G601,'G4'!$A$2:$B$195,2,FALSE),"")</f>
        <v>1" </v>
      </c>
      <c r="I601" s="22" t="s">
        <v>688</v>
      </c>
      <c r="J601" s="8" t="str">
        <f>IFERROR(VLOOKUP(I601,'G5'!$A$2:$B$45,2,FALSE),"")</f>
        <v>Samson</v>
      </c>
      <c r="K601" s="23" t="s">
        <v>27</v>
      </c>
      <c r="L601" s="11" t="str">
        <f>IFERROR(VLOOKUP(K601,'G6'!$A$2:$B$345,2,FALSE),"")</f>
        <v/>
      </c>
      <c r="M601" s="25" t="s">
        <v>689</v>
      </c>
      <c r="N601" s="8" t="str">
        <f>IFERROR(VLOOKUP(M601,SUPPLIERS!$A$2:$B$45,2,FALSE),"")</f>
        <v>Seuwandi </v>
      </c>
      <c r="O601" s="19" t="s">
        <v>42</v>
      </c>
      <c r="P601" s="13" t="str">
        <f>IFERROR(VLOOKUP(O601,UOM_GROUP!$A$2:$B$45,2,FALSE),"")</f>
        <v>Default</v>
      </c>
      <c r="Q601" s="11" t="str">
        <f t="array" ref="Q601">TEXTJOIN(",",TRUE,IF(UOM_MAPPING!A$2:A$16=O601,UOM_MAPPING!B$2:B$100,""))</f>
        <v>000</v>
      </c>
      <c r="R601" s="11" t="str">
        <f>IFERROR(__xludf.DUMMYFUNCTION("ArrayFormula(JOIN("", "", IFERROR(VLOOKUP(BASE(SPLIT(Q601,"",""),10,3),UOM!$A$2:$B$46,2,FALSE),"""")))"),"NUMBER")</f>
        <v>NUMBER</v>
      </c>
      <c r="S601" s="11" t="s">
        <v>1496</v>
      </c>
      <c r="T601" s="8"/>
      <c r="U601" s="8" t="str">
        <f t="shared" si="1"/>
        <v>Plumbing  Fitting  Valve Socket 1"  Samson </v>
      </c>
      <c r="V601" s="8" t="str">
        <f t="shared" si="2"/>
        <v>Plumbing  &gt; Fitting  &gt; Valve Socket &gt; 1"  &gt; Samson &gt; [ N/A ]</v>
      </c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ht="12.75" customHeight="1">
      <c r="A602" s="22" t="s">
        <v>1260</v>
      </c>
      <c r="B602" s="17" t="str">
        <f>IFERROR(VLOOKUP(A602,'G1'!$A$2:$B$45,2,FALSE),"")</f>
        <v>Plumbing </v>
      </c>
      <c r="C602" s="28" t="s">
        <v>1219</v>
      </c>
      <c r="D602" s="8" t="str">
        <f>IFERROR(VLOOKUP(C602,'G2'!$A$2:$B$45,2,FALSE),"")</f>
        <v>Fitting </v>
      </c>
      <c r="E602" s="23" t="s">
        <v>1315</v>
      </c>
      <c r="F602" s="8" t="str">
        <f>IFERROR(VLOOKUP(E602,'G3'!$A$2:$B$195,2,FALSE),"")</f>
        <v>Valve Socket</v>
      </c>
      <c r="G602" s="23" t="s">
        <v>1278</v>
      </c>
      <c r="H602" s="8" t="str">
        <f>IFERROR(VLOOKUP(G602,'G4'!$A$2:$B$195,2,FALSE),"")</f>
        <v>1.1/4"</v>
      </c>
      <c r="I602" s="22" t="s">
        <v>688</v>
      </c>
      <c r="J602" s="8" t="str">
        <f>IFERROR(VLOOKUP(I602,'G5'!$A$2:$B$45,2,FALSE),"")</f>
        <v>Samson</v>
      </c>
      <c r="K602" s="23" t="s">
        <v>27</v>
      </c>
      <c r="L602" s="11" t="str">
        <f>IFERROR(VLOOKUP(K602,'G6'!$A$2:$B$345,2,FALSE),"")</f>
        <v/>
      </c>
      <c r="M602" s="25" t="s">
        <v>689</v>
      </c>
      <c r="N602" s="8" t="str">
        <f>IFERROR(VLOOKUP(M602,SUPPLIERS!$A$2:$B$45,2,FALSE),"")</f>
        <v>Seuwandi </v>
      </c>
      <c r="O602" s="19" t="s">
        <v>42</v>
      </c>
      <c r="P602" s="13" t="str">
        <f>IFERROR(VLOOKUP(O602,UOM_GROUP!$A$2:$B$45,2,FALSE),"")</f>
        <v>Default</v>
      </c>
      <c r="Q602" s="11" t="str">
        <f t="array" ref="Q602">TEXTJOIN(",",TRUE,IF(UOM_MAPPING!A$2:A$16=O602,UOM_MAPPING!B$2:B$100,""))</f>
        <v>000</v>
      </c>
      <c r="R602" s="11" t="str">
        <f>IFERROR(__xludf.DUMMYFUNCTION("ArrayFormula(JOIN("", "", IFERROR(VLOOKUP(BASE(SPLIT(Q602,"",""),10,3),UOM!$A$2:$B$46,2,FALSE),"""")))"),"NUMBER")</f>
        <v>NUMBER</v>
      </c>
      <c r="S602" s="11" t="s">
        <v>1497</v>
      </c>
      <c r="T602" s="8"/>
      <c r="U602" s="8" t="str">
        <f t="shared" si="1"/>
        <v>Plumbing  Fitting  Valve Socket 1.1/4" Samson </v>
      </c>
      <c r="V602" s="8" t="str">
        <f t="shared" si="2"/>
        <v>Plumbing  &gt; Fitting  &gt; Valve Socket &gt; 1.1/4" &gt; Samson &gt; [ N/A ]</v>
      </c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ht="12.75" customHeight="1">
      <c r="A603" s="22" t="s">
        <v>1260</v>
      </c>
      <c r="B603" s="17" t="str">
        <f>IFERROR(VLOOKUP(A603,'G1'!$A$2:$B$45,2,FALSE),"")</f>
        <v>Plumbing </v>
      </c>
      <c r="C603" s="28" t="s">
        <v>1219</v>
      </c>
      <c r="D603" s="8" t="str">
        <f>IFERROR(VLOOKUP(C603,'G2'!$A$2:$B$45,2,FALSE),"")</f>
        <v>Fitting </v>
      </c>
      <c r="E603" s="23" t="s">
        <v>1315</v>
      </c>
      <c r="F603" s="8" t="str">
        <f>IFERROR(VLOOKUP(E603,'G3'!$A$2:$B$195,2,FALSE),"")</f>
        <v>Valve Socket</v>
      </c>
      <c r="G603" s="23" t="s">
        <v>1265</v>
      </c>
      <c r="H603" s="8" t="str">
        <f>IFERROR(VLOOKUP(G603,'G4'!$A$2:$B$195,2,FALSE),"")</f>
        <v>1.5"</v>
      </c>
      <c r="I603" s="22" t="s">
        <v>688</v>
      </c>
      <c r="J603" s="8" t="str">
        <f>IFERROR(VLOOKUP(I603,'G5'!$A$2:$B$45,2,FALSE),"")</f>
        <v>Samson</v>
      </c>
      <c r="K603" s="23" t="s">
        <v>27</v>
      </c>
      <c r="L603" s="11" t="str">
        <f>IFERROR(VLOOKUP(K603,'G6'!$A$2:$B$345,2,FALSE),"")</f>
        <v/>
      </c>
      <c r="M603" s="25" t="s">
        <v>689</v>
      </c>
      <c r="N603" s="8" t="str">
        <f>IFERROR(VLOOKUP(M603,SUPPLIERS!$A$2:$B$45,2,FALSE),"")</f>
        <v>Seuwandi </v>
      </c>
      <c r="O603" s="19" t="s">
        <v>42</v>
      </c>
      <c r="P603" s="13" t="str">
        <f>IFERROR(VLOOKUP(O603,UOM_GROUP!$A$2:$B$45,2,FALSE),"")</f>
        <v>Default</v>
      </c>
      <c r="Q603" s="11" t="str">
        <f t="array" ref="Q603">TEXTJOIN(",",TRUE,IF(UOM_MAPPING!A$2:A$16=O603,UOM_MAPPING!B$2:B$100,""))</f>
        <v>000</v>
      </c>
      <c r="R603" s="11" t="str">
        <f>IFERROR(__xludf.DUMMYFUNCTION("ArrayFormula(JOIN("", "", IFERROR(VLOOKUP(BASE(SPLIT(Q603,"",""),10,3),UOM!$A$2:$B$46,2,FALSE),"""")))"),"NUMBER")</f>
        <v>NUMBER</v>
      </c>
      <c r="S603" s="11" t="s">
        <v>1498</v>
      </c>
      <c r="T603" s="8"/>
      <c r="U603" s="8" t="str">
        <f t="shared" si="1"/>
        <v>Plumbing  Fitting  Valve Socket 1.5" Samson </v>
      </c>
      <c r="V603" s="8" t="str">
        <f t="shared" si="2"/>
        <v>Plumbing  &gt; Fitting  &gt; Valve Socket &gt; 1.5" &gt; Samson &gt; [ N/A ]</v>
      </c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ht="12.75" customHeight="1">
      <c r="A604" s="22" t="s">
        <v>1260</v>
      </c>
      <c r="B604" s="17" t="str">
        <f>IFERROR(VLOOKUP(A604,'G1'!$A$2:$B$45,2,FALSE),"")</f>
        <v>Plumbing </v>
      </c>
      <c r="C604" s="28" t="s">
        <v>1219</v>
      </c>
      <c r="D604" s="8" t="str">
        <f>IFERROR(VLOOKUP(C604,'G2'!$A$2:$B$45,2,FALSE),"")</f>
        <v>Fitting </v>
      </c>
      <c r="E604" s="23" t="s">
        <v>1315</v>
      </c>
      <c r="F604" s="8" t="str">
        <f>IFERROR(VLOOKUP(E604,'G3'!$A$2:$B$195,2,FALSE),"")</f>
        <v>Valve Socket</v>
      </c>
      <c r="G604" s="23" t="s">
        <v>793</v>
      </c>
      <c r="H604" s="8" t="str">
        <f>IFERROR(VLOOKUP(G604,'G4'!$A$2:$B$195,2,FALSE),"")</f>
        <v>2"</v>
      </c>
      <c r="I604" s="22" t="s">
        <v>688</v>
      </c>
      <c r="J604" s="8" t="str">
        <f>IFERROR(VLOOKUP(I604,'G5'!$A$2:$B$45,2,FALSE),"")</f>
        <v>Samson</v>
      </c>
      <c r="K604" s="23" t="s">
        <v>27</v>
      </c>
      <c r="L604" s="11" t="str">
        <f>IFERROR(VLOOKUP(K604,'G6'!$A$2:$B$345,2,FALSE),"")</f>
        <v/>
      </c>
      <c r="M604" s="25" t="s">
        <v>689</v>
      </c>
      <c r="N604" s="8" t="str">
        <f>IFERROR(VLOOKUP(M604,SUPPLIERS!$A$2:$B$45,2,FALSE),"")</f>
        <v>Seuwandi </v>
      </c>
      <c r="O604" s="19" t="s">
        <v>42</v>
      </c>
      <c r="P604" s="13" t="str">
        <f>IFERROR(VLOOKUP(O604,UOM_GROUP!$A$2:$B$45,2,FALSE),"")</f>
        <v>Default</v>
      </c>
      <c r="Q604" s="11" t="str">
        <f t="array" ref="Q604">TEXTJOIN(",",TRUE,IF(UOM_MAPPING!A$2:A$16=O604,UOM_MAPPING!B$2:B$100,""))</f>
        <v>000</v>
      </c>
      <c r="R604" s="11" t="str">
        <f>IFERROR(__xludf.DUMMYFUNCTION("ArrayFormula(JOIN("", "", IFERROR(VLOOKUP(BASE(SPLIT(Q604,"",""),10,3),UOM!$A$2:$B$46,2,FALSE),"""")))"),"NUMBER")</f>
        <v>NUMBER</v>
      </c>
      <c r="S604" s="11" t="s">
        <v>1499</v>
      </c>
      <c r="T604" s="8"/>
      <c r="U604" s="8" t="str">
        <f t="shared" si="1"/>
        <v>Plumbing  Fitting  Valve Socket 2" Samson </v>
      </c>
      <c r="V604" s="8" t="str">
        <f t="shared" si="2"/>
        <v>Plumbing  &gt; Fitting  &gt; Valve Socket &gt; 2" &gt; Samson &gt; [ N/A ]</v>
      </c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ht="12.75" customHeight="1">
      <c r="A605" s="22" t="s">
        <v>1260</v>
      </c>
      <c r="B605" s="17" t="str">
        <f>IFERROR(VLOOKUP(A605,'G1'!$A$2:$B$45,2,FALSE),"")</f>
        <v>Plumbing </v>
      </c>
      <c r="C605" s="28" t="s">
        <v>1219</v>
      </c>
      <c r="D605" s="8" t="str">
        <f>IFERROR(VLOOKUP(C605,'G2'!$A$2:$B$45,2,FALSE),"")</f>
        <v>Fitting </v>
      </c>
      <c r="E605" s="23" t="s">
        <v>1322</v>
      </c>
      <c r="F605" s="8" t="str">
        <f>IFERROR(VLOOKUP(E605,'G3'!$A$2:$B$195,2,FALSE),"")</f>
        <v>Faucet Socket</v>
      </c>
      <c r="G605" s="23" t="s">
        <v>679</v>
      </c>
      <c r="H605" s="8" t="str">
        <f>IFERROR(VLOOKUP(G605,'G4'!$A$2:$B$195,2,FALSE),"")</f>
        <v>1/2 "</v>
      </c>
      <c r="I605" s="22" t="s">
        <v>688</v>
      </c>
      <c r="J605" s="8" t="str">
        <f>IFERROR(VLOOKUP(I605,'G5'!$A$2:$B$45,2,FALSE),"")</f>
        <v>Samson</v>
      </c>
      <c r="K605" s="23" t="s">
        <v>27</v>
      </c>
      <c r="L605" s="11" t="str">
        <f>IFERROR(VLOOKUP(K605,'G6'!$A$2:$B$345,2,FALSE),"")</f>
        <v/>
      </c>
      <c r="M605" s="25" t="s">
        <v>689</v>
      </c>
      <c r="N605" s="8" t="str">
        <f>IFERROR(VLOOKUP(M605,SUPPLIERS!$A$2:$B$45,2,FALSE),"")</f>
        <v>Seuwandi </v>
      </c>
      <c r="O605" s="19" t="s">
        <v>42</v>
      </c>
      <c r="P605" s="13" t="str">
        <f>IFERROR(VLOOKUP(O605,UOM_GROUP!$A$2:$B$45,2,FALSE),"")</f>
        <v>Default</v>
      </c>
      <c r="Q605" s="11" t="str">
        <f t="array" ref="Q605">TEXTJOIN(",",TRUE,IF(UOM_MAPPING!A$2:A$16=O605,UOM_MAPPING!B$2:B$100,""))</f>
        <v>000</v>
      </c>
      <c r="R605" s="11" t="str">
        <f>IFERROR(__xludf.DUMMYFUNCTION("ArrayFormula(JOIN("", "", IFERROR(VLOOKUP(BASE(SPLIT(Q605,"",""),10,3),UOM!$A$2:$B$46,2,FALSE),"""")))"),"NUMBER")</f>
        <v>NUMBER</v>
      </c>
      <c r="S605" s="11" t="s">
        <v>1500</v>
      </c>
      <c r="T605" s="8"/>
      <c r="U605" s="8" t="str">
        <f t="shared" si="1"/>
        <v>Plumbing  Fitting  Faucet Socket 1/2 " Samson </v>
      </c>
      <c r="V605" s="8" t="str">
        <f t="shared" si="2"/>
        <v>Plumbing  &gt; Fitting  &gt; Faucet Socket &gt; 1/2 " &gt; Samson &gt; [ N/A ]</v>
      </c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ht="12.75" customHeight="1">
      <c r="A606" s="22" t="s">
        <v>1260</v>
      </c>
      <c r="B606" s="17" t="str">
        <f>IFERROR(VLOOKUP(A606,'G1'!$A$2:$B$45,2,FALSE),"")</f>
        <v>Plumbing </v>
      </c>
      <c r="C606" s="28" t="s">
        <v>1219</v>
      </c>
      <c r="D606" s="8" t="str">
        <f>IFERROR(VLOOKUP(C606,'G2'!$A$2:$B$45,2,FALSE),"")</f>
        <v>Fitting </v>
      </c>
      <c r="E606" s="23" t="s">
        <v>1322</v>
      </c>
      <c r="F606" s="8" t="str">
        <f>IFERROR(VLOOKUP(E606,'G3'!$A$2:$B$195,2,FALSE),"")</f>
        <v>Faucet Socket</v>
      </c>
      <c r="G606" s="23" t="s">
        <v>682</v>
      </c>
      <c r="H606" s="8" t="str">
        <f>IFERROR(VLOOKUP(G606,'G4'!$A$2:$B$195,2,FALSE),"")</f>
        <v>3/4 " </v>
      </c>
      <c r="I606" s="22" t="s">
        <v>688</v>
      </c>
      <c r="J606" s="8" t="str">
        <f>IFERROR(VLOOKUP(I606,'G5'!$A$2:$B$45,2,FALSE),"")</f>
        <v>Samson</v>
      </c>
      <c r="K606" s="23" t="s">
        <v>27</v>
      </c>
      <c r="L606" s="11" t="str">
        <f>IFERROR(VLOOKUP(K606,'G6'!$A$2:$B$345,2,FALSE),"")</f>
        <v/>
      </c>
      <c r="M606" s="25" t="s">
        <v>689</v>
      </c>
      <c r="N606" s="8" t="str">
        <f>IFERROR(VLOOKUP(M606,SUPPLIERS!$A$2:$B$45,2,FALSE),"")</f>
        <v>Seuwandi </v>
      </c>
      <c r="O606" s="19" t="s">
        <v>42</v>
      </c>
      <c r="P606" s="13" t="str">
        <f>IFERROR(VLOOKUP(O606,UOM_GROUP!$A$2:$B$45,2,FALSE),"")</f>
        <v>Default</v>
      </c>
      <c r="Q606" s="11" t="str">
        <f t="array" ref="Q606">TEXTJOIN(",",TRUE,IF(UOM_MAPPING!A$2:A$16=O606,UOM_MAPPING!B$2:B$100,""))</f>
        <v>000</v>
      </c>
      <c r="R606" s="11" t="str">
        <f>IFERROR(__xludf.DUMMYFUNCTION("ArrayFormula(JOIN("", "", IFERROR(VLOOKUP(BASE(SPLIT(Q606,"",""),10,3),UOM!$A$2:$B$46,2,FALSE),"""")))"),"NUMBER")</f>
        <v>NUMBER</v>
      </c>
      <c r="S606" s="11" t="s">
        <v>1501</v>
      </c>
      <c r="T606" s="8"/>
      <c r="U606" s="8" t="str">
        <f t="shared" si="1"/>
        <v>Plumbing  Fitting  Faucet Socket 3/4 "  Samson </v>
      </c>
      <c r="V606" s="8" t="str">
        <f t="shared" si="2"/>
        <v>Plumbing  &gt; Fitting  &gt; Faucet Socket &gt; 3/4 "  &gt; Samson &gt; [ N/A ]</v>
      </c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ht="12.75" customHeight="1">
      <c r="A607" s="22" t="s">
        <v>1260</v>
      </c>
      <c r="B607" s="17" t="str">
        <f>IFERROR(VLOOKUP(A607,'G1'!$A$2:$B$45,2,FALSE),"")</f>
        <v>Plumbing </v>
      </c>
      <c r="C607" s="28" t="s">
        <v>1219</v>
      </c>
      <c r="D607" s="8" t="str">
        <f>IFERROR(VLOOKUP(C607,'G2'!$A$2:$B$45,2,FALSE),"")</f>
        <v>Fitting </v>
      </c>
      <c r="E607" s="23" t="s">
        <v>1322</v>
      </c>
      <c r="F607" s="8" t="str">
        <f>IFERROR(VLOOKUP(E607,'G3'!$A$2:$B$195,2,FALSE),"")</f>
        <v>Faucet Socket</v>
      </c>
      <c r="G607" s="23" t="s">
        <v>685</v>
      </c>
      <c r="H607" s="8" t="str">
        <f>IFERROR(VLOOKUP(G607,'G4'!$A$2:$B$195,2,FALSE),"")</f>
        <v>1" </v>
      </c>
      <c r="I607" s="22" t="s">
        <v>688</v>
      </c>
      <c r="J607" s="8" t="str">
        <f>IFERROR(VLOOKUP(I607,'G5'!$A$2:$B$45,2,FALSE),"")</f>
        <v>Samson</v>
      </c>
      <c r="K607" s="23" t="s">
        <v>27</v>
      </c>
      <c r="L607" s="11" t="str">
        <f>IFERROR(VLOOKUP(K607,'G6'!$A$2:$B$345,2,FALSE),"")</f>
        <v/>
      </c>
      <c r="M607" s="25" t="s">
        <v>689</v>
      </c>
      <c r="N607" s="8" t="str">
        <f>IFERROR(VLOOKUP(M607,SUPPLIERS!$A$2:$B$45,2,FALSE),"")</f>
        <v>Seuwandi </v>
      </c>
      <c r="O607" s="19" t="s">
        <v>42</v>
      </c>
      <c r="P607" s="13" t="str">
        <f>IFERROR(VLOOKUP(O607,UOM_GROUP!$A$2:$B$45,2,FALSE),"")</f>
        <v>Default</v>
      </c>
      <c r="Q607" s="11" t="str">
        <f t="array" ref="Q607">TEXTJOIN(",",TRUE,IF(UOM_MAPPING!A$2:A$16=O607,UOM_MAPPING!B$2:B$100,""))</f>
        <v>000</v>
      </c>
      <c r="R607" s="11" t="str">
        <f>IFERROR(__xludf.DUMMYFUNCTION("ArrayFormula(JOIN("", "", IFERROR(VLOOKUP(BASE(SPLIT(Q607,"",""),10,3),UOM!$A$2:$B$46,2,FALSE),"""")))"),"NUMBER")</f>
        <v>NUMBER</v>
      </c>
      <c r="S607" s="11" t="s">
        <v>1502</v>
      </c>
      <c r="T607" s="8"/>
      <c r="U607" s="8" t="str">
        <f t="shared" si="1"/>
        <v>Plumbing  Fitting  Faucet Socket 1"  Samson </v>
      </c>
      <c r="V607" s="8" t="str">
        <f t="shared" si="2"/>
        <v>Plumbing  &gt; Fitting  &gt; Faucet Socket &gt; 1"  &gt; Samson &gt; [ N/A ]</v>
      </c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ht="12.75" customHeight="1">
      <c r="A608" s="22" t="s">
        <v>1260</v>
      </c>
      <c r="B608" s="17" t="str">
        <f>IFERROR(VLOOKUP(A608,'G1'!$A$2:$B$45,2,FALSE),"")</f>
        <v>Plumbing </v>
      </c>
      <c r="C608" s="28" t="s">
        <v>1219</v>
      </c>
      <c r="D608" s="8" t="str">
        <f>IFERROR(VLOOKUP(C608,'G2'!$A$2:$B$45,2,FALSE),"")</f>
        <v>Fitting </v>
      </c>
      <c r="E608" s="23" t="s">
        <v>1322</v>
      </c>
      <c r="F608" s="8" t="str">
        <f>IFERROR(VLOOKUP(E608,'G3'!$A$2:$B$195,2,FALSE),"")</f>
        <v>Faucet Socket</v>
      </c>
      <c r="G608" s="23" t="s">
        <v>1278</v>
      </c>
      <c r="H608" s="8" t="str">
        <f>IFERROR(VLOOKUP(G608,'G4'!$A$2:$B$195,2,FALSE),"")</f>
        <v>1.1/4"</v>
      </c>
      <c r="I608" s="22" t="s">
        <v>688</v>
      </c>
      <c r="J608" s="8" t="str">
        <f>IFERROR(VLOOKUP(I608,'G5'!$A$2:$B$45,2,FALSE),"")</f>
        <v>Samson</v>
      </c>
      <c r="K608" s="23" t="s">
        <v>27</v>
      </c>
      <c r="L608" s="11" t="str">
        <f>IFERROR(VLOOKUP(K608,'G6'!$A$2:$B$345,2,FALSE),"")</f>
        <v/>
      </c>
      <c r="M608" s="25" t="s">
        <v>689</v>
      </c>
      <c r="N608" s="8" t="str">
        <f>IFERROR(VLOOKUP(M608,SUPPLIERS!$A$2:$B$45,2,FALSE),"")</f>
        <v>Seuwandi </v>
      </c>
      <c r="O608" s="19" t="s">
        <v>42</v>
      </c>
      <c r="P608" s="13" t="str">
        <f>IFERROR(VLOOKUP(O608,UOM_GROUP!$A$2:$B$45,2,FALSE),"")</f>
        <v>Default</v>
      </c>
      <c r="Q608" s="11" t="str">
        <f t="array" ref="Q608">TEXTJOIN(",",TRUE,IF(UOM_MAPPING!A$2:A$16=O608,UOM_MAPPING!B$2:B$100,""))</f>
        <v>000</v>
      </c>
      <c r="R608" s="11" t="str">
        <f>IFERROR(__xludf.DUMMYFUNCTION("ArrayFormula(JOIN("", "", IFERROR(VLOOKUP(BASE(SPLIT(Q608,"",""),10,3),UOM!$A$2:$B$46,2,FALSE),"""")))"),"NUMBER")</f>
        <v>NUMBER</v>
      </c>
      <c r="S608" s="11" t="s">
        <v>1503</v>
      </c>
      <c r="T608" s="8"/>
      <c r="U608" s="8" t="str">
        <f t="shared" si="1"/>
        <v>Plumbing  Fitting  Faucet Socket 1.1/4" Samson </v>
      </c>
      <c r="V608" s="8" t="str">
        <f t="shared" si="2"/>
        <v>Plumbing  &gt; Fitting  &gt; Faucet Socket &gt; 1.1/4" &gt; Samson &gt; [ N/A ]</v>
      </c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ht="12.75" customHeight="1">
      <c r="A609" s="22" t="s">
        <v>1260</v>
      </c>
      <c r="B609" s="17" t="str">
        <f>IFERROR(VLOOKUP(A609,'G1'!$A$2:$B$45,2,FALSE),"")</f>
        <v>Plumbing </v>
      </c>
      <c r="C609" s="28" t="s">
        <v>1219</v>
      </c>
      <c r="D609" s="8" t="str">
        <f>IFERROR(VLOOKUP(C609,'G2'!$A$2:$B$45,2,FALSE),"")</f>
        <v>Fitting </v>
      </c>
      <c r="E609" s="23" t="s">
        <v>1322</v>
      </c>
      <c r="F609" s="8" t="str">
        <f>IFERROR(VLOOKUP(E609,'G3'!$A$2:$B$195,2,FALSE),"")</f>
        <v>Faucet Socket</v>
      </c>
      <c r="G609" s="23" t="s">
        <v>1265</v>
      </c>
      <c r="H609" s="8" t="str">
        <f>IFERROR(VLOOKUP(G609,'G4'!$A$2:$B$195,2,FALSE),"")</f>
        <v>1.5"</v>
      </c>
      <c r="I609" s="22" t="s">
        <v>688</v>
      </c>
      <c r="J609" s="8" t="str">
        <f>IFERROR(VLOOKUP(I609,'G5'!$A$2:$B$45,2,FALSE),"")</f>
        <v>Samson</v>
      </c>
      <c r="K609" s="23" t="s">
        <v>27</v>
      </c>
      <c r="L609" s="11" t="str">
        <f>IFERROR(VLOOKUP(K609,'G6'!$A$2:$B$345,2,FALSE),"")</f>
        <v/>
      </c>
      <c r="M609" s="25" t="s">
        <v>689</v>
      </c>
      <c r="N609" s="8" t="str">
        <f>IFERROR(VLOOKUP(M609,SUPPLIERS!$A$2:$B$45,2,FALSE),"")</f>
        <v>Seuwandi </v>
      </c>
      <c r="O609" s="19" t="s">
        <v>42</v>
      </c>
      <c r="P609" s="13" t="str">
        <f>IFERROR(VLOOKUP(O609,UOM_GROUP!$A$2:$B$45,2,FALSE),"")</f>
        <v>Default</v>
      </c>
      <c r="Q609" s="11" t="str">
        <f t="array" ref="Q609">TEXTJOIN(",",TRUE,IF(UOM_MAPPING!A$2:A$16=O609,UOM_MAPPING!B$2:B$100,""))</f>
        <v>000</v>
      </c>
      <c r="R609" s="11" t="str">
        <f>IFERROR(__xludf.DUMMYFUNCTION("ArrayFormula(JOIN("", "", IFERROR(VLOOKUP(BASE(SPLIT(Q609,"",""),10,3),UOM!$A$2:$B$46,2,FALSE),"""")))"),"NUMBER")</f>
        <v>NUMBER</v>
      </c>
      <c r="S609" s="11" t="s">
        <v>1504</v>
      </c>
      <c r="T609" s="8"/>
      <c r="U609" s="8" t="str">
        <f t="shared" si="1"/>
        <v>Plumbing  Fitting  Faucet Socket 1.5" Samson </v>
      </c>
      <c r="V609" s="8" t="str">
        <f t="shared" si="2"/>
        <v>Plumbing  &gt; Fitting  &gt; Faucet Socket &gt; 1.5" &gt; Samson &gt; [ N/A ]</v>
      </c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ht="12.75" customHeight="1">
      <c r="A610" s="22" t="s">
        <v>1260</v>
      </c>
      <c r="B610" s="17" t="str">
        <f>IFERROR(VLOOKUP(A610,'G1'!$A$2:$B$45,2,FALSE),"")</f>
        <v>Plumbing </v>
      </c>
      <c r="C610" s="28" t="s">
        <v>1219</v>
      </c>
      <c r="D610" s="8" t="str">
        <f>IFERROR(VLOOKUP(C610,'G2'!$A$2:$B$45,2,FALSE),"")</f>
        <v>Fitting </v>
      </c>
      <c r="E610" s="23" t="s">
        <v>1322</v>
      </c>
      <c r="F610" s="8" t="str">
        <f>IFERROR(VLOOKUP(E610,'G3'!$A$2:$B$195,2,FALSE),"")</f>
        <v>Faucet Socket</v>
      </c>
      <c r="G610" s="23" t="s">
        <v>793</v>
      </c>
      <c r="H610" s="8" t="str">
        <f>IFERROR(VLOOKUP(G610,'G4'!$A$2:$B$195,2,FALSE),"")</f>
        <v>2"</v>
      </c>
      <c r="I610" s="22" t="s">
        <v>688</v>
      </c>
      <c r="J610" s="8" t="str">
        <f>IFERROR(VLOOKUP(I610,'G5'!$A$2:$B$45,2,FALSE),"")</f>
        <v>Samson</v>
      </c>
      <c r="K610" s="23" t="s">
        <v>27</v>
      </c>
      <c r="L610" s="11" t="str">
        <f>IFERROR(VLOOKUP(K610,'G6'!$A$2:$B$345,2,FALSE),"")</f>
        <v/>
      </c>
      <c r="M610" s="25" t="s">
        <v>689</v>
      </c>
      <c r="N610" s="8" t="str">
        <f>IFERROR(VLOOKUP(M610,SUPPLIERS!$A$2:$B$45,2,FALSE),"")</f>
        <v>Seuwandi </v>
      </c>
      <c r="O610" s="19" t="s">
        <v>42</v>
      </c>
      <c r="P610" s="13" t="str">
        <f>IFERROR(VLOOKUP(O610,UOM_GROUP!$A$2:$B$45,2,FALSE),"")</f>
        <v>Default</v>
      </c>
      <c r="Q610" s="11" t="str">
        <f t="array" ref="Q610">TEXTJOIN(",",TRUE,IF(UOM_MAPPING!A$2:A$16=O610,UOM_MAPPING!B$2:B$100,""))</f>
        <v>000</v>
      </c>
      <c r="R610" s="11" t="str">
        <f>IFERROR(__xludf.DUMMYFUNCTION("ArrayFormula(JOIN("", "", IFERROR(VLOOKUP(BASE(SPLIT(Q610,"",""),10,3),UOM!$A$2:$B$46,2,FALSE),"""")))"),"NUMBER")</f>
        <v>NUMBER</v>
      </c>
      <c r="S610" s="11" t="s">
        <v>1505</v>
      </c>
      <c r="T610" s="8"/>
      <c r="U610" s="8" t="str">
        <f t="shared" si="1"/>
        <v>Plumbing  Fitting  Faucet Socket 2" Samson </v>
      </c>
      <c r="V610" s="8" t="str">
        <f t="shared" si="2"/>
        <v>Plumbing  &gt; Fitting  &gt; Faucet Socket &gt; 2" &gt; Samson &gt; [ N/A ]</v>
      </c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ht="12.75" customHeight="1">
      <c r="A611" s="22" t="s">
        <v>1260</v>
      </c>
      <c r="B611" s="17" t="str">
        <f>IFERROR(VLOOKUP(A611,'G1'!$A$2:$B$45,2,FALSE),"")</f>
        <v>Plumbing </v>
      </c>
      <c r="C611" s="28" t="s">
        <v>1219</v>
      </c>
      <c r="D611" s="8" t="str">
        <f>IFERROR(VLOOKUP(C611,'G2'!$A$2:$B$45,2,FALSE),"")</f>
        <v>Fitting </v>
      </c>
      <c r="E611" s="23" t="s">
        <v>1329</v>
      </c>
      <c r="F611" s="8" t="str">
        <f>IFERROR(VLOOKUP(E611,'G3'!$A$2:$B$195,2,FALSE),"")</f>
        <v>Elbow</v>
      </c>
      <c r="G611" s="23" t="s">
        <v>679</v>
      </c>
      <c r="H611" s="8" t="str">
        <f>IFERROR(VLOOKUP(G611,'G4'!$A$2:$B$195,2,FALSE),"")</f>
        <v>1/2 "</v>
      </c>
      <c r="I611" s="22" t="s">
        <v>688</v>
      </c>
      <c r="J611" s="8" t="str">
        <f>IFERROR(VLOOKUP(I611,'G5'!$A$2:$B$45,2,FALSE),"")</f>
        <v>Samson</v>
      </c>
      <c r="K611" s="23" t="s">
        <v>27</v>
      </c>
      <c r="L611" s="11" t="str">
        <f>IFERROR(VLOOKUP(K611,'G6'!$A$2:$B$345,2,FALSE),"")</f>
        <v/>
      </c>
      <c r="M611" s="25" t="s">
        <v>689</v>
      </c>
      <c r="N611" s="8" t="str">
        <f>IFERROR(VLOOKUP(M611,SUPPLIERS!$A$2:$B$45,2,FALSE),"")</f>
        <v>Seuwandi </v>
      </c>
      <c r="O611" s="19" t="s">
        <v>42</v>
      </c>
      <c r="P611" s="13" t="str">
        <f>IFERROR(VLOOKUP(O611,UOM_GROUP!$A$2:$B$45,2,FALSE),"")</f>
        <v>Default</v>
      </c>
      <c r="Q611" s="11" t="str">
        <f t="array" ref="Q611">TEXTJOIN(",",TRUE,IF(UOM_MAPPING!A$2:A$16=O611,UOM_MAPPING!B$2:B$100,""))</f>
        <v>000</v>
      </c>
      <c r="R611" s="11" t="str">
        <f>IFERROR(__xludf.DUMMYFUNCTION("ArrayFormula(JOIN("", "", IFERROR(VLOOKUP(BASE(SPLIT(Q611,"",""),10,3),UOM!$A$2:$B$46,2,FALSE),"""")))"),"NUMBER")</f>
        <v>NUMBER</v>
      </c>
      <c r="S611" s="11" t="s">
        <v>1506</v>
      </c>
      <c r="T611" s="8"/>
      <c r="U611" s="8" t="str">
        <f t="shared" si="1"/>
        <v>Plumbing  Fitting  Elbow 1/2 " Samson </v>
      </c>
      <c r="V611" s="8" t="str">
        <f t="shared" si="2"/>
        <v>Plumbing  &gt; Fitting  &gt; Elbow &gt; 1/2 " &gt; Samson &gt; [ N/A ]</v>
      </c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ht="12.75" customHeight="1">
      <c r="A612" s="22" t="s">
        <v>1260</v>
      </c>
      <c r="B612" s="17" t="str">
        <f>IFERROR(VLOOKUP(A612,'G1'!$A$2:$B$45,2,FALSE),"")</f>
        <v>Plumbing </v>
      </c>
      <c r="C612" s="28" t="s">
        <v>1219</v>
      </c>
      <c r="D612" s="8" t="str">
        <f>IFERROR(VLOOKUP(C612,'G2'!$A$2:$B$45,2,FALSE),"")</f>
        <v>Fitting </v>
      </c>
      <c r="E612" s="23" t="s">
        <v>1329</v>
      </c>
      <c r="F612" s="8" t="str">
        <f>IFERROR(VLOOKUP(E612,'G3'!$A$2:$B$195,2,FALSE),"")</f>
        <v>Elbow</v>
      </c>
      <c r="G612" s="23" t="s">
        <v>682</v>
      </c>
      <c r="H612" s="8" t="str">
        <f>IFERROR(VLOOKUP(G612,'G4'!$A$2:$B$195,2,FALSE),"")</f>
        <v>3/4 " </v>
      </c>
      <c r="I612" s="22" t="s">
        <v>688</v>
      </c>
      <c r="J612" s="8" t="str">
        <f>IFERROR(VLOOKUP(I612,'G5'!$A$2:$B$45,2,FALSE),"")</f>
        <v>Samson</v>
      </c>
      <c r="K612" s="23" t="s">
        <v>27</v>
      </c>
      <c r="L612" s="11" t="str">
        <f>IFERROR(VLOOKUP(K612,'G6'!$A$2:$B$345,2,FALSE),"")</f>
        <v/>
      </c>
      <c r="M612" s="25" t="s">
        <v>689</v>
      </c>
      <c r="N612" s="8" t="str">
        <f>IFERROR(VLOOKUP(M612,SUPPLIERS!$A$2:$B$45,2,FALSE),"")</f>
        <v>Seuwandi </v>
      </c>
      <c r="O612" s="19" t="s">
        <v>42</v>
      </c>
      <c r="P612" s="13" t="str">
        <f>IFERROR(VLOOKUP(O612,UOM_GROUP!$A$2:$B$45,2,FALSE),"")</f>
        <v>Default</v>
      </c>
      <c r="Q612" s="11" t="str">
        <f t="array" ref="Q612">TEXTJOIN(",",TRUE,IF(UOM_MAPPING!A$2:A$16=O612,UOM_MAPPING!B$2:B$100,""))</f>
        <v>000</v>
      </c>
      <c r="R612" s="11" t="str">
        <f>IFERROR(__xludf.DUMMYFUNCTION("ArrayFormula(JOIN("", "", IFERROR(VLOOKUP(BASE(SPLIT(Q612,"",""),10,3),UOM!$A$2:$B$46,2,FALSE),"""")))"),"NUMBER")</f>
        <v>NUMBER</v>
      </c>
      <c r="S612" s="11" t="s">
        <v>1507</v>
      </c>
      <c r="T612" s="8"/>
      <c r="U612" s="8" t="str">
        <f t="shared" si="1"/>
        <v>Plumbing  Fitting  Elbow 3/4 "  Samson </v>
      </c>
      <c r="V612" s="8" t="str">
        <f t="shared" si="2"/>
        <v>Plumbing  &gt; Fitting  &gt; Elbow &gt; 3/4 "  &gt; Samson &gt; [ N/A ]</v>
      </c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ht="12.75" customHeight="1">
      <c r="A613" s="22" t="s">
        <v>1260</v>
      </c>
      <c r="B613" s="17" t="str">
        <f>IFERROR(VLOOKUP(A613,'G1'!$A$2:$B$45,2,FALSE),"")</f>
        <v>Plumbing </v>
      </c>
      <c r="C613" s="28" t="s">
        <v>1219</v>
      </c>
      <c r="D613" s="8" t="str">
        <f>IFERROR(VLOOKUP(C613,'G2'!$A$2:$B$45,2,FALSE),"")</f>
        <v>Fitting </v>
      </c>
      <c r="E613" s="23" t="s">
        <v>1329</v>
      </c>
      <c r="F613" s="8" t="str">
        <f>IFERROR(VLOOKUP(E613,'G3'!$A$2:$B$195,2,FALSE),"")</f>
        <v>Elbow</v>
      </c>
      <c r="G613" s="23" t="s">
        <v>685</v>
      </c>
      <c r="H613" s="8" t="str">
        <f>IFERROR(VLOOKUP(G613,'G4'!$A$2:$B$195,2,FALSE),"")</f>
        <v>1" </v>
      </c>
      <c r="I613" s="22" t="s">
        <v>688</v>
      </c>
      <c r="J613" s="8" t="str">
        <f>IFERROR(VLOOKUP(I613,'G5'!$A$2:$B$45,2,FALSE),"")</f>
        <v>Samson</v>
      </c>
      <c r="K613" s="23" t="s">
        <v>27</v>
      </c>
      <c r="L613" s="11" t="str">
        <f>IFERROR(VLOOKUP(K613,'G6'!$A$2:$B$345,2,FALSE),"")</f>
        <v/>
      </c>
      <c r="M613" s="25" t="s">
        <v>689</v>
      </c>
      <c r="N613" s="8" t="str">
        <f>IFERROR(VLOOKUP(M613,SUPPLIERS!$A$2:$B$45,2,FALSE),"")</f>
        <v>Seuwandi </v>
      </c>
      <c r="O613" s="19" t="s">
        <v>42</v>
      </c>
      <c r="P613" s="13" t="str">
        <f>IFERROR(VLOOKUP(O613,UOM_GROUP!$A$2:$B$45,2,FALSE),"")</f>
        <v>Default</v>
      </c>
      <c r="Q613" s="11" t="str">
        <f t="array" ref="Q613">TEXTJOIN(",",TRUE,IF(UOM_MAPPING!A$2:A$16=O613,UOM_MAPPING!B$2:B$100,""))</f>
        <v>000</v>
      </c>
      <c r="R613" s="11" t="str">
        <f>IFERROR(__xludf.DUMMYFUNCTION("ArrayFormula(JOIN("", "", IFERROR(VLOOKUP(BASE(SPLIT(Q613,"",""),10,3),UOM!$A$2:$B$46,2,FALSE),"""")))"),"NUMBER")</f>
        <v>NUMBER</v>
      </c>
      <c r="S613" s="11" t="s">
        <v>1508</v>
      </c>
      <c r="T613" s="8"/>
      <c r="U613" s="8" t="str">
        <f t="shared" si="1"/>
        <v>Plumbing  Fitting  Elbow 1"  Samson </v>
      </c>
      <c r="V613" s="8" t="str">
        <f t="shared" si="2"/>
        <v>Plumbing  &gt; Fitting  &gt; Elbow &gt; 1"  &gt; Samson &gt; [ N/A ]</v>
      </c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ht="12.75" customHeight="1">
      <c r="A614" s="22" t="s">
        <v>1260</v>
      </c>
      <c r="B614" s="17" t="str">
        <f>IFERROR(VLOOKUP(A614,'G1'!$A$2:$B$45,2,FALSE),"")</f>
        <v>Plumbing </v>
      </c>
      <c r="C614" s="28" t="s">
        <v>1219</v>
      </c>
      <c r="D614" s="8" t="str">
        <f>IFERROR(VLOOKUP(C614,'G2'!$A$2:$B$45,2,FALSE),"")</f>
        <v>Fitting </v>
      </c>
      <c r="E614" s="23" t="s">
        <v>1329</v>
      </c>
      <c r="F614" s="8" t="str">
        <f>IFERROR(VLOOKUP(E614,'G3'!$A$2:$B$195,2,FALSE),"")</f>
        <v>Elbow</v>
      </c>
      <c r="G614" s="23" t="s">
        <v>1278</v>
      </c>
      <c r="H614" s="8" t="str">
        <f>IFERROR(VLOOKUP(G614,'G4'!$A$2:$B$195,2,FALSE),"")</f>
        <v>1.1/4"</v>
      </c>
      <c r="I614" s="22" t="s">
        <v>688</v>
      </c>
      <c r="J614" s="8" t="str">
        <f>IFERROR(VLOOKUP(I614,'G5'!$A$2:$B$45,2,FALSE),"")</f>
        <v>Samson</v>
      </c>
      <c r="K614" s="23" t="s">
        <v>27</v>
      </c>
      <c r="L614" s="11" t="str">
        <f>IFERROR(VLOOKUP(K614,'G6'!$A$2:$B$345,2,FALSE),"")</f>
        <v/>
      </c>
      <c r="M614" s="25" t="s">
        <v>689</v>
      </c>
      <c r="N614" s="8" t="str">
        <f>IFERROR(VLOOKUP(M614,SUPPLIERS!$A$2:$B$45,2,FALSE),"")</f>
        <v>Seuwandi </v>
      </c>
      <c r="O614" s="19" t="s">
        <v>42</v>
      </c>
      <c r="P614" s="13" t="str">
        <f>IFERROR(VLOOKUP(O614,UOM_GROUP!$A$2:$B$45,2,FALSE),"")</f>
        <v>Default</v>
      </c>
      <c r="Q614" s="11" t="str">
        <f t="array" ref="Q614">TEXTJOIN(",",TRUE,IF(UOM_MAPPING!A$2:A$16=O614,UOM_MAPPING!B$2:B$100,""))</f>
        <v>000</v>
      </c>
      <c r="R614" s="11" t="str">
        <f>IFERROR(__xludf.DUMMYFUNCTION("ArrayFormula(JOIN("", "", IFERROR(VLOOKUP(BASE(SPLIT(Q614,"",""),10,3),UOM!$A$2:$B$46,2,FALSE),"""")))"),"NUMBER")</f>
        <v>NUMBER</v>
      </c>
      <c r="S614" s="11" t="s">
        <v>1509</v>
      </c>
      <c r="T614" s="8"/>
      <c r="U614" s="8" t="str">
        <f t="shared" si="1"/>
        <v>Plumbing  Fitting  Elbow 1.1/4" Samson </v>
      </c>
      <c r="V614" s="8" t="str">
        <f t="shared" si="2"/>
        <v>Plumbing  &gt; Fitting  &gt; Elbow &gt; 1.1/4" &gt; Samson &gt; [ N/A ]</v>
      </c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ht="12.75" customHeight="1">
      <c r="A615" s="22" t="s">
        <v>1260</v>
      </c>
      <c r="B615" s="17" t="str">
        <f>IFERROR(VLOOKUP(A615,'G1'!$A$2:$B$45,2,FALSE),"")</f>
        <v>Plumbing </v>
      </c>
      <c r="C615" s="28" t="s">
        <v>1219</v>
      </c>
      <c r="D615" s="8" t="str">
        <f>IFERROR(VLOOKUP(C615,'G2'!$A$2:$B$45,2,FALSE),"")</f>
        <v>Fitting </v>
      </c>
      <c r="E615" s="23" t="s">
        <v>1329</v>
      </c>
      <c r="F615" s="8" t="str">
        <f>IFERROR(VLOOKUP(E615,'G3'!$A$2:$B$195,2,FALSE),"")</f>
        <v>Elbow</v>
      </c>
      <c r="G615" s="23" t="s">
        <v>1265</v>
      </c>
      <c r="H615" s="8" t="str">
        <f>IFERROR(VLOOKUP(G615,'G4'!$A$2:$B$195,2,FALSE),"")</f>
        <v>1.5"</v>
      </c>
      <c r="I615" s="22" t="s">
        <v>688</v>
      </c>
      <c r="J615" s="8" t="str">
        <f>IFERROR(VLOOKUP(I615,'G5'!$A$2:$B$45,2,FALSE),"")</f>
        <v>Samson</v>
      </c>
      <c r="K615" s="23" t="s">
        <v>27</v>
      </c>
      <c r="L615" s="11" t="str">
        <f>IFERROR(VLOOKUP(K615,'G6'!$A$2:$B$345,2,FALSE),"")</f>
        <v/>
      </c>
      <c r="M615" s="25" t="s">
        <v>689</v>
      </c>
      <c r="N615" s="8" t="str">
        <f>IFERROR(VLOOKUP(M615,SUPPLIERS!$A$2:$B$45,2,FALSE),"")</f>
        <v>Seuwandi </v>
      </c>
      <c r="O615" s="19" t="s">
        <v>42</v>
      </c>
      <c r="P615" s="13" t="str">
        <f>IFERROR(VLOOKUP(O615,UOM_GROUP!$A$2:$B$45,2,FALSE),"")</f>
        <v>Default</v>
      </c>
      <c r="Q615" s="11" t="str">
        <f t="array" ref="Q615">TEXTJOIN(",",TRUE,IF(UOM_MAPPING!A$2:A$16=O615,UOM_MAPPING!B$2:B$100,""))</f>
        <v>000</v>
      </c>
      <c r="R615" s="11" t="str">
        <f>IFERROR(__xludf.DUMMYFUNCTION("ArrayFormula(JOIN("", "", IFERROR(VLOOKUP(BASE(SPLIT(Q615,"",""),10,3),UOM!$A$2:$B$46,2,FALSE),"""")))"),"NUMBER")</f>
        <v>NUMBER</v>
      </c>
      <c r="S615" s="11" t="s">
        <v>1510</v>
      </c>
      <c r="T615" s="8"/>
      <c r="U615" s="8" t="str">
        <f t="shared" si="1"/>
        <v>Plumbing  Fitting  Elbow 1.5" Samson </v>
      </c>
      <c r="V615" s="8" t="str">
        <f t="shared" si="2"/>
        <v>Plumbing  &gt; Fitting  &gt; Elbow &gt; 1.5" &gt; Samson &gt; [ N/A ]</v>
      </c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ht="12.75" customHeight="1">
      <c r="A616" s="22" t="s">
        <v>1260</v>
      </c>
      <c r="B616" s="17" t="str">
        <f>IFERROR(VLOOKUP(A616,'G1'!$A$2:$B$45,2,FALSE),"")</f>
        <v>Plumbing </v>
      </c>
      <c r="C616" s="28" t="s">
        <v>1219</v>
      </c>
      <c r="D616" s="8" t="str">
        <f>IFERROR(VLOOKUP(C616,'G2'!$A$2:$B$45,2,FALSE),"")</f>
        <v>Fitting </v>
      </c>
      <c r="E616" s="23" t="s">
        <v>1329</v>
      </c>
      <c r="F616" s="8" t="str">
        <f>IFERROR(VLOOKUP(E616,'G3'!$A$2:$B$195,2,FALSE),"")</f>
        <v>Elbow</v>
      </c>
      <c r="G616" s="23" t="s">
        <v>793</v>
      </c>
      <c r="H616" s="8" t="str">
        <f>IFERROR(VLOOKUP(G616,'G4'!$A$2:$B$195,2,FALSE),"")</f>
        <v>2"</v>
      </c>
      <c r="I616" s="22" t="s">
        <v>688</v>
      </c>
      <c r="J616" s="8" t="str">
        <f>IFERROR(VLOOKUP(I616,'G5'!$A$2:$B$45,2,FALSE),"")</f>
        <v>Samson</v>
      </c>
      <c r="K616" s="23" t="s">
        <v>27</v>
      </c>
      <c r="L616" s="11" t="str">
        <f>IFERROR(VLOOKUP(K616,'G6'!$A$2:$B$345,2,FALSE),"")</f>
        <v/>
      </c>
      <c r="M616" s="25" t="s">
        <v>689</v>
      </c>
      <c r="N616" s="8" t="str">
        <f>IFERROR(VLOOKUP(M616,SUPPLIERS!$A$2:$B$45,2,FALSE),"")</f>
        <v>Seuwandi </v>
      </c>
      <c r="O616" s="19" t="s">
        <v>42</v>
      </c>
      <c r="P616" s="13" t="str">
        <f>IFERROR(VLOOKUP(O616,UOM_GROUP!$A$2:$B$45,2,FALSE),"")</f>
        <v>Default</v>
      </c>
      <c r="Q616" s="11" t="str">
        <f t="array" ref="Q616">TEXTJOIN(",",TRUE,IF(UOM_MAPPING!A$2:A$16=O616,UOM_MAPPING!B$2:B$100,""))</f>
        <v>000</v>
      </c>
      <c r="R616" s="11" t="str">
        <f>IFERROR(__xludf.DUMMYFUNCTION("ArrayFormula(JOIN("", "", IFERROR(VLOOKUP(BASE(SPLIT(Q616,"",""),10,3),UOM!$A$2:$B$46,2,FALSE),"""")))"),"NUMBER")</f>
        <v>NUMBER</v>
      </c>
      <c r="S616" s="11" t="s">
        <v>1511</v>
      </c>
      <c r="T616" s="8"/>
      <c r="U616" s="8" t="str">
        <f t="shared" si="1"/>
        <v>Plumbing  Fitting  Elbow 2" Samson </v>
      </c>
      <c r="V616" s="8" t="str">
        <f t="shared" si="2"/>
        <v>Plumbing  &gt; Fitting  &gt; Elbow &gt; 2" &gt; Samson &gt; [ N/A ]</v>
      </c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ht="12.75" customHeight="1">
      <c r="A617" s="22" t="s">
        <v>1260</v>
      </c>
      <c r="B617" s="17" t="str">
        <f>IFERROR(VLOOKUP(A617,'G1'!$A$2:$B$45,2,FALSE),"")</f>
        <v>Plumbing </v>
      </c>
      <c r="C617" s="28" t="s">
        <v>1219</v>
      </c>
      <c r="D617" s="8" t="str">
        <f>IFERROR(VLOOKUP(C617,'G2'!$A$2:$B$45,2,FALSE),"")</f>
        <v>Fitting </v>
      </c>
      <c r="E617" s="23" t="s">
        <v>1329</v>
      </c>
      <c r="F617" s="8" t="str">
        <f>IFERROR(VLOOKUP(E617,'G3'!$A$2:$B$195,2,FALSE),"")</f>
        <v>Elbow</v>
      </c>
      <c r="G617" s="23" t="s">
        <v>1267</v>
      </c>
      <c r="H617" s="8" t="str">
        <f>IFERROR(VLOOKUP(G617,'G4'!$A$2:$B$195,2,FALSE),"")</f>
        <v>4"</v>
      </c>
      <c r="I617" s="22" t="s">
        <v>688</v>
      </c>
      <c r="J617" s="8" t="str">
        <f>IFERROR(VLOOKUP(I617,'G5'!$A$2:$B$45,2,FALSE),"")</f>
        <v>Samson</v>
      </c>
      <c r="K617" s="23" t="s">
        <v>27</v>
      </c>
      <c r="L617" s="11" t="str">
        <f>IFERROR(VLOOKUP(K617,'G6'!$A$2:$B$345,2,FALSE),"")</f>
        <v/>
      </c>
      <c r="M617" s="25" t="s">
        <v>689</v>
      </c>
      <c r="N617" s="8" t="str">
        <f>IFERROR(VLOOKUP(M617,SUPPLIERS!$A$2:$B$45,2,FALSE),"")</f>
        <v>Seuwandi </v>
      </c>
      <c r="O617" s="19" t="s">
        <v>42</v>
      </c>
      <c r="P617" s="13" t="str">
        <f>IFERROR(VLOOKUP(O617,UOM_GROUP!$A$2:$B$45,2,FALSE),"")</f>
        <v>Default</v>
      </c>
      <c r="Q617" s="11" t="str">
        <f t="array" ref="Q617">TEXTJOIN(",",TRUE,IF(UOM_MAPPING!A$2:A$16=O617,UOM_MAPPING!B$2:B$100,""))</f>
        <v>000</v>
      </c>
      <c r="R617" s="11" t="str">
        <f>IFERROR(__xludf.DUMMYFUNCTION("ArrayFormula(JOIN("", "", IFERROR(VLOOKUP(BASE(SPLIT(Q617,"",""),10,3),UOM!$A$2:$B$46,2,FALSE),"""")))"),"NUMBER")</f>
        <v>NUMBER</v>
      </c>
      <c r="S617" s="11" t="s">
        <v>1512</v>
      </c>
      <c r="T617" s="8"/>
      <c r="U617" s="8" t="str">
        <f t="shared" si="1"/>
        <v>Plumbing  Fitting  Elbow 4" Samson </v>
      </c>
      <c r="V617" s="8" t="str">
        <f t="shared" si="2"/>
        <v>Plumbing  &gt; Fitting  &gt; Elbow &gt; 4" &gt; Samson &gt; [ N/A ]</v>
      </c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ht="12.75" customHeight="1">
      <c r="A618" s="22" t="s">
        <v>1260</v>
      </c>
      <c r="B618" s="17" t="str">
        <f>IFERROR(VLOOKUP(A618,'G1'!$A$2:$B$45,2,FALSE),"")</f>
        <v>Plumbing </v>
      </c>
      <c r="C618" s="28" t="s">
        <v>1219</v>
      </c>
      <c r="D618" s="8" t="str">
        <f>IFERROR(VLOOKUP(C618,'G2'!$A$2:$B$45,2,FALSE),"")</f>
        <v>Fitting </v>
      </c>
      <c r="E618" s="23" t="s">
        <v>1337</v>
      </c>
      <c r="F618" s="8" t="str">
        <f>IFERROR(VLOOKUP(E618,'G3'!$A$2:$B$195,2,FALSE),"")</f>
        <v>Tee</v>
      </c>
      <c r="G618" s="23" t="s">
        <v>679</v>
      </c>
      <c r="H618" s="8" t="str">
        <f>IFERROR(VLOOKUP(G618,'G4'!$A$2:$B$195,2,FALSE),"")</f>
        <v>1/2 "</v>
      </c>
      <c r="I618" s="22" t="s">
        <v>688</v>
      </c>
      <c r="J618" s="8" t="str">
        <f>IFERROR(VLOOKUP(I618,'G5'!$A$2:$B$45,2,FALSE),"")</f>
        <v>Samson</v>
      </c>
      <c r="K618" s="23" t="s">
        <v>27</v>
      </c>
      <c r="L618" s="11" t="str">
        <f>IFERROR(VLOOKUP(K618,'G6'!$A$2:$B$345,2,FALSE),"")</f>
        <v/>
      </c>
      <c r="M618" s="25" t="s">
        <v>689</v>
      </c>
      <c r="N618" s="8" t="str">
        <f>IFERROR(VLOOKUP(M618,SUPPLIERS!$A$2:$B$45,2,FALSE),"")</f>
        <v>Seuwandi </v>
      </c>
      <c r="O618" s="19" t="s">
        <v>42</v>
      </c>
      <c r="P618" s="13" t="str">
        <f>IFERROR(VLOOKUP(O618,UOM_GROUP!$A$2:$B$45,2,FALSE),"")</f>
        <v>Default</v>
      </c>
      <c r="Q618" s="11" t="str">
        <f t="array" ref="Q618">TEXTJOIN(",",TRUE,IF(UOM_MAPPING!A$2:A$16=O618,UOM_MAPPING!B$2:B$100,""))</f>
        <v>000</v>
      </c>
      <c r="R618" s="11" t="str">
        <f>IFERROR(__xludf.DUMMYFUNCTION("ArrayFormula(JOIN("", "", IFERROR(VLOOKUP(BASE(SPLIT(Q618,"",""),10,3),UOM!$A$2:$B$46,2,FALSE),"""")))"),"NUMBER")</f>
        <v>NUMBER</v>
      </c>
      <c r="S618" s="11" t="s">
        <v>1513</v>
      </c>
      <c r="T618" s="8"/>
      <c r="U618" s="8" t="str">
        <f t="shared" si="1"/>
        <v>Plumbing  Fitting  Tee 1/2 " Samson </v>
      </c>
      <c r="V618" s="8" t="str">
        <f t="shared" si="2"/>
        <v>Plumbing  &gt; Fitting  &gt; Tee &gt; 1/2 " &gt; Samson &gt; [ N/A ]</v>
      </c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ht="12.75" customHeight="1">
      <c r="A619" s="22" t="s">
        <v>1260</v>
      </c>
      <c r="B619" s="17" t="str">
        <f>IFERROR(VLOOKUP(A619,'G1'!$A$2:$B$45,2,FALSE),"")</f>
        <v>Plumbing </v>
      </c>
      <c r="C619" s="28" t="s">
        <v>1219</v>
      </c>
      <c r="D619" s="8" t="str">
        <f>IFERROR(VLOOKUP(C619,'G2'!$A$2:$B$45,2,FALSE),"")</f>
        <v>Fitting </v>
      </c>
      <c r="E619" s="23" t="s">
        <v>1337</v>
      </c>
      <c r="F619" s="8" t="str">
        <f>IFERROR(VLOOKUP(E619,'G3'!$A$2:$B$195,2,FALSE),"")</f>
        <v>Tee</v>
      </c>
      <c r="G619" s="23" t="s">
        <v>682</v>
      </c>
      <c r="H619" s="8" t="str">
        <f>IFERROR(VLOOKUP(G619,'G4'!$A$2:$B$195,2,FALSE),"")</f>
        <v>3/4 " </v>
      </c>
      <c r="I619" s="22" t="s">
        <v>688</v>
      </c>
      <c r="J619" s="8" t="str">
        <f>IFERROR(VLOOKUP(I619,'G5'!$A$2:$B$45,2,FALSE),"")</f>
        <v>Samson</v>
      </c>
      <c r="K619" s="23" t="s">
        <v>27</v>
      </c>
      <c r="L619" s="11" t="str">
        <f>IFERROR(VLOOKUP(K619,'G6'!$A$2:$B$345,2,FALSE),"")</f>
        <v/>
      </c>
      <c r="M619" s="25" t="s">
        <v>689</v>
      </c>
      <c r="N619" s="8" t="str">
        <f>IFERROR(VLOOKUP(M619,SUPPLIERS!$A$2:$B$45,2,FALSE),"")</f>
        <v>Seuwandi </v>
      </c>
      <c r="O619" s="19" t="s">
        <v>42</v>
      </c>
      <c r="P619" s="13" t="str">
        <f>IFERROR(VLOOKUP(O619,UOM_GROUP!$A$2:$B$45,2,FALSE),"")</f>
        <v>Default</v>
      </c>
      <c r="Q619" s="11" t="str">
        <f t="array" ref="Q619">TEXTJOIN(",",TRUE,IF(UOM_MAPPING!A$2:A$16=O619,UOM_MAPPING!B$2:B$100,""))</f>
        <v>000</v>
      </c>
      <c r="R619" s="11" t="str">
        <f>IFERROR(__xludf.DUMMYFUNCTION("ArrayFormula(JOIN("", "", IFERROR(VLOOKUP(BASE(SPLIT(Q619,"",""),10,3),UOM!$A$2:$B$46,2,FALSE),"""")))"),"NUMBER")</f>
        <v>NUMBER</v>
      </c>
      <c r="S619" s="11" t="s">
        <v>1514</v>
      </c>
      <c r="T619" s="8"/>
      <c r="U619" s="8" t="str">
        <f t="shared" si="1"/>
        <v>Plumbing  Fitting  Tee 3/4 "  Samson </v>
      </c>
      <c r="V619" s="8" t="str">
        <f t="shared" si="2"/>
        <v>Plumbing  &gt; Fitting  &gt; Tee &gt; 3/4 "  &gt; Samson &gt; [ N/A ]</v>
      </c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ht="12.75" customHeight="1">
      <c r="A620" s="22" t="s">
        <v>1260</v>
      </c>
      <c r="B620" s="17" t="str">
        <f>IFERROR(VLOOKUP(A620,'G1'!$A$2:$B$45,2,FALSE),"")</f>
        <v>Plumbing </v>
      </c>
      <c r="C620" s="28" t="s">
        <v>1219</v>
      </c>
      <c r="D620" s="8" t="str">
        <f>IFERROR(VLOOKUP(C620,'G2'!$A$2:$B$45,2,FALSE),"")</f>
        <v>Fitting </v>
      </c>
      <c r="E620" s="23" t="s">
        <v>1337</v>
      </c>
      <c r="F620" s="8" t="str">
        <f>IFERROR(VLOOKUP(E620,'G3'!$A$2:$B$195,2,FALSE),"")</f>
        <v>Tee</v>
      </c>
      <c r="G620" s="23" t="s">
        <v>685</v>
      </c>
      <c r="H620" s="8" t="str">
        <f>IFERROR(VLOOKUP(G620,'G4'!$A$2:$B$195,2,FALSE),"")</f>
        <v>1" </v>
      </c>
      <c r="I620" s="22" t="s">
        <v>688</v>
      </c>
      <c r="J620" s="8" t="str">
        <f>IFERROR(VLOOKUP(I620,'G5'!$A$2:$B$45,2,FALSE),"")</f>
        <v>Samson</v>
      </c>
      <c r="K620" s="23" t="s">
        <v>27</v>
      </c>
      <c r="L620" s="11" t="str">
        <f>IFERROR(VLOOKUP(K620,'G6'!$A$2:$B$345,2,FALSE),"")</f>
        <v/>
      </c>
      <c r="M620" s="25" t="s">
        <v>689</v>
      </c>
      <c r="N620" s="8" t="str">
        <f>IFERROR(VLOOKUP(M620,SUPPLIERS!$A$2:$B$45,2,FALSE),"")</f>
        <v>Seuwandi </v>
      </c>
      <c r="O620" s="19" t="s">
        <v>42</v>
      </c>
      <c r="P620" s="13" t="str">
        <f>IFERROR(VLOOKUP(O620,UOM_GROUP!$A$2:$B$45,2,FALSE),"")</f>
        <v>Default</v>
      </c>
      <c r="Q620" s="11" t="str">
        <f t="array" ref="Q620">TEXTJOIN(",",TRUE,IF(UOM_MAPPING!A$2:A$16=O620,UOM_MAPPING!B$2:B$100,""))</f>
        <v>000</v>
      </c>
      <c r="R620" s="11" t="str">
        <f>IFERROR(__xludf.DUMMYFUNCTION("ArrayFormula(JOIN("", "", IFERROR(VLOOKUP(BASE(SPLIT(Q620,"",""),10,3),UOM!$A$2:$B$46,2,FALSE),"""")))"),"NUMBER")</f>
        <v>NUMBER</v>
      </c>
      <c r="S620" s="11" t="s">
        <v>1515</v>
      </c>
      <c r="T620" s="8"/>
      <c r="U620" s="8" t="str">
        <f t="shared" si="1"/>
        <v>Plumbing  Fitting  Tee 1"  Samson </v>
      </c>
      <c r="V620" s="8" t="str">
        <f t="shared" si="2"/>
        <v>Plumbing  &gt; Fitting  &gt; Tee &gt; 1"  &gt; Samson &gt; [ N/A ]</v>
      </c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ht="12.75" customHeight="1">
      <c r="A621" s="22" t="s">
        <v>1260</v>
      </c>
      <c r="B621" s="17" t="str">
        <f>IFERROR(VLOOKUP(A621,'G1'!$A$2:$B$45,2,FALSE),"")</f>
        <v>Plumbing </v>
      </c>
      <c r="C621" s="28" t="s">
        <v>1219</v>
      </c>
      <c r="D621" s="8" t="str">
        <f>IFERROR(VLOOKUP(C621,'G2'!$A$2:$B$45,2,FALSE),"")</f>
        <v>Fitting </v>
      </c>
      <c r="E621" s="23" t="s">
        <v>1337</v>
      </c>
      <c r="F621" s="8" t="str">
        <f>IFERROR(VLOOKUP(E621,'G3'!$A$2:$B$195,2,FALSE),"")</f>
        <v>Tee</v>
      </c>
      <c r="G621" s="23" t="s">
        <v>1278</v>
      </c>
      <c r="H621" s="8" t="str">
        <f>IFERROR(VLOOKUP(G621,'G4'!$A$2:$B$195,2,FALSE),"")</f>
        <v>1.1/4"</v>
      </c>
      <c r="I621" s="22" t="s">
        <v>688</v>
      </c>
      <c r="J621" s="8" t="str">
        <f>IFERROR(VLOOKUP(I621,'G5'!$A$2:$B$45,2,FALSE),"")</f>
        <v>Samson</v>
      </c>
      <c r="K621" s="23" t="s">
        <v>27</v>
      </c>
      <c r="L621" s="11" t="str">
        <f>IFERROR(VLOOKUP(K621,'G6'!$A$2:$B$345,2,FALSE),"")</f>
        <v/>
      </c>
      <c r="M621" s="25" t="s">
        <v>689</v>
      </c>
      <c r="N621" s="8" t="str">
        <f>IFERROR(VLOOKUP(M621,SUPPLIERS!$A$2:$B$45,2,FALSE),"")</f>
        <v>Seuwandi </v>
      </c>
      <c r="O621" s="19" t="s">
        <v>42</v>
      </c>
      <c r="P621" s="13" t="str">
        <f>IFERROR(VLOOKUP(O621,UOM_GROUP!$A$2:$B$45,2,FALSE),"")</f>
        <v>Default</v>
      </c>
      <c r="Q621" s="11" t="str">
        <f t="array" ref="Q621">TEXTJOIN(",",TRUE,IF(UOM_MAPPING!A$2:A$16=O621,UOM_MAPPING!B$2:B$100,""))</f>
        <v>000</v>
      </c>
      <c r="R621" s="11" t="str">
        <f>IFERROR(__xludf.DUMMYFUNCTION("ArrayFormula(JOIN("", "", IFERROR(VLOOKUP(BASE(SPLIT(Q621,"",""),10,3),UOM!$A$2:$B$46,2,FALSE),"""")))"),"NUMBER")</f>
        <v>NUMBER</v>
      </c>
      <c r="S621" s="11" t="s">
        <v>1516</v>
      </c>
      <c r="T621" s="8"/>
      <c r="U621" s="8" t="str">
        <f t="shared" si="1"/>
        <v>Plumbing  Fitting  Tee 1.1/4" Samson </v>
      </c>
      <c r="V621" s="8" t="str">
        <f t="shared" si="2"/>
        <v>Plumbing  &gt; Fitting  &gt; Tee &gt; 1.1/4" &gt; Samson &gt; [ N/A ]</v>
      </c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ht="12.75" customHeight="1">
      <c r="A622" s="22" t="s">
        <v>1260</v>
      </c>
      <c r="B622" s="17" t="str">
        <f>IFERROR(VLOOKUP(A622,'G1'!$A$2:$B$45,2,FALSE),"")</f>
        <v>Plumbing </v>
      </c>
      <c r="C622" s="28" t="s">
        <v>1219</v>
      </c>
      <c r="D622" s="8" t="str">
        <f>IFERROR(VLOOKUP(C622,'G2'!$A$2:$B$45,2,FALSE),"")</f>
        <v>Fitting </v>
      </c>
      <c r="E622" s="23" t="s">
        <v>1337</v>
      </c>
      <c r="F622" s="8" t="str">
        <f>IFERROR(VLOOKUP(E622,'G3'!$A$2:$B$195,2,FALSE),"")</f>
        <v>Tee</v>
      </c>
      <c r="G622" s="23" t="s">
        <v>1265</v>
      </c>
      <c r="H622" s="8" t="str">
        <f>IFERROR(VLOOKUP(G622,'G4'!$A$2:$B$195,2,FALSE),"")</f>
        <v>1.5"</v>
      </c>
      <c r="I622" s="22" t="s">
        <v>688</v>
      </c>
      <c r="J622" s="8" t="str">
        <f>IFERROR(VLOOKUP(I622,'G5'!$A$2:$B$45,2,FALSE),"")</f>
        <v>Samson</v>
      </c>
      <c r="K622" s="23" t="s">
        <v>27</v>
      </c>
      <c r="L622" s="11" t="str">
        <f>IFERROR(VLOOKUP(K622,'G6'!$A$2:$B$345,2,FALSE),"")</f>
        <v/>
      </c>
      <c r="M622" s="25" t="s">
        <v>689</v>
      </c>
      <c r="N622" s="8" t="str">
        <f>IFERROR(VLOOKUP(M622,SUPPLIERS!$A$2:$B$45,2,FALSE),"")</f>
        <v>Seuwandi </v>
      </c>
      <c r="O622" s="19" t="s">
        <v>42</v>
      </c>
      <c r="P622" s="13" t="str">
        <f>IFERROR(VLOOKUP(O622,UOM_GROUP!$A$2:$B$45,2,FALSE),"")</f>
        <v>Default</v>
      </c>
      <c r="Q622" s="11" t="str">
        <f t="array" ref="Q622">TEXTJOIN(",",TRUE,IF(UOM_MAPPING!A$2:A$16=O622,UOM_MAPPING!B$2:B$100,""))</f>
        <v>000</v>
      </c>
      <c r="R622" s="11" t="str">
        <f>IFERROR(__xludf.DUMMYFUNCTION("ArrayFormula(JOIN("", "", IFERROR(VLOOKUP(BASE(SPLIT(Q622,"",""),10,3),UOM!$A$2:$B$46,2,FALSE),"""")))"),"NUMBER")</f>
        <v>NUMBER</v>
      </c>
      <c r="S622" s="11" t="s">
        <v>1517</v>
      </c>
      <c r="T622" s="8"/>
      <c r="U622" s="8" t="str">
        <f t="shared" si="1"/>
        <v>Plumbing  Fitting  Tee 1.5" Samson </v>
      </c>
      <c r="V622" s="8" t="str">
        <f t="shared" si="2"/>
        <v>Plumbing  &gt; Fitting  &gt; Tee &gt; 1.5" &gt; Samson &gt; [ N/A ]</v>
      </c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ht="12.75" customHeight="1">
      <c r="A623" s="22" t="s">
        <v>1260</v>
      </c>
      <c r="B623" s="17" t="str">
        <f>IFERROR(VLOOKUP(A623,'G1'!$A$2:$B$45,2,FALSE),"")</f>
        <v>Plumbing </v>
      </c>
      <c r="C623" s="28" t="s">
        <v>1219</v>
      </c>
      <c r="D623" s="8" t="str">
        <f>IFERROR(VLOOKUP(C623,'G2'!$A$2:$B$45,2,FALSE),"")</f>
        <v>Fitting </v>
      </c>
      <c r="E623" s="23" t="s">
        <v>1337</v>
      </c>
      <c r="F623" s="8" t="str">
        <f>IFERROR(VLOOKUP(E623,'G3'!$A$2:$B$195,2,FALSE),"")</f>
        <v>Tee</v>
      </c>
      <c r="G623" s="23" t="s">
        <v>793</v>
      </c>
      <c r="H623" s="8" t="str">
        <f>IFERROR(VLOOKUP(G623,'G4'!$A$2:$B$195,2,FALSE),"")</f>
        <v>2"</v>
      </c>
      <c r="I623" s="22" t="s">
        <v>688</v>
      </c>
      <c r="J623" s="8" t="str">
        <f>IFERROR(VLOOKUP(I623,'G5'!$A$2:$B$45,2,FALSE),"")</f>
        <v>Samson</v>
      </c>
      <c r="K623" s="23" t="s">
        <v>27</v>
      </c>
      <c r="L623" s="11" t="str">
        <f>IFERROR(VLOOKUP(K623,'G6'!$A$2:$B$345,2,FALSE),"")</f>
        <v/>
      </c>
      <c r="M623" s="25" t="s">
        <v>689</v>
      </c>
      <c r="N623" s="8" t="str">
        <f>IFERROR(VLOOKUP(M623,SUPPLIERS!$A$2:$B$45,2,FALSE),"")</f>
        <v>Seuwandi </v>
      </c>
      <c r="O623" s="19" t="s">
        <v>42</v>
      </c>
      <c r="P623" s="13" t="str">
        <f>IFERROR(VLOOKUP(O623,UOM_GROUP!$A$2:$B$45,2,FALSE),"")</f>
        <v>Default</v>
      </c>
      <c r="Q623" s="11" t="str">
        <f t="array" ref="Q623">TEXTJOIN(",",TRUE,IF(UOM_MAPPING!A$2:A$16=O623,UOM_MAPPING!B$2:B$100,""))</f>
        <v>000</v>
      </c>
      <c r="R623" s="11" t="str">
        <f>IFERROR(__xludf.DUMMYFUNCTION("ArrayFormula(JOIN("", "", IFERROR(VLOOKUP(BASE(SPLIT(Q623,"",""),10,3),UOM!$A$2:$B$46,2,FALSE),"""")))"),"NUMBER")</f>
        <v>NUMBER</v>
      </c>
      <c r="S623" s="11" t="s">
        <v>1518</v>
      </c>
      <c r="T623" s="8"/>
      <c r="U623" s="8" t="str">
        <f t="shared" si="1"/>
        <v>Plumbing  Fitting  Tee 2" Samson </v>
      </c>
      <c r="V623" s="8" t="str">
        <f t="shared" si="2"/>
        <v>Plumbing  &gt; Fitting  &gt; Tee &gt; 2" &gt; Samson &gt; [ N/A ]</v>
      </c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ht="12.75" customHeight="1">
      <c r="A624" s="22" t="s">
        <v>1260</v>
      </c>
      <c r="B624" s="17" t="str">
        <f>IFERROR(VLOOKUP(A624,'G1'!$A$2:$B$45,2,FALSE),"")</f>
        <v>Plumbing </v>
      </c>
      <c r="C624" s="28" t="s">
        <v>1219</v>
      </c>
      <c r="D624" s="8" t="str">
        <f>IFERROR(VLOOKUP(C624,'G2'!$A$2:$B$45,2,FALSE),"")</f>
        <v>Fitting </v>
      </c>
      <c r="E624" s="23" t="s">
        <v>1337</v>
      </c>
      <c r="F624" s="8" t="str">
        <f>IFERROR(VLOOKUP(E624,'G3'!$A$2:$B$195,2,FALSE),"")</f>
        <v>Tee</v>
      </c>
      <c r="G624" s="23" t="s">
        <v>1267</v>
      </c>
      <c r="H624" s="8" t="str">
        <f>IFERROR(VLOOKUP(G624,'G4'!$A$2:$B$195,2,FALSE),"")</f>
        <v>4"</v>
      </c>
      <c r="I624" s="22" t="s">
        <v>688</v>
      </c>
      <c r="J624" s="8" t="str">
        <f>IFERROR(VLOOKUP(I624,'G5'!$A$2:$B$45,2,FALSE),"")</f>
        <v>Samson</v>
      </c>
      <c r="K624" s="23" t="s">
        <v>27</v>
      </c>
      <c r="L624" s="11" t="str">
        <f>IFERROR(VLOOKUP(K624,'G6'!$A$2:$B$345,2,FALSE),"")</f>
        <v/>
      </c>
      <c r="M624" s="25" t="s">
        <v>689</v>
      </c>
      <c r="N624" s="8" t="str">
        <f>IFERROR(VLOOKUP(M624,SUPPLIERS!$A$2:$B$45,2,FALSE),"")</f>
        <v>Seuwandi </v>
      </c>
      <c r="O624" s="19" t="s">
        <v>42</v>
      </c>
      <c r="P624" s="13" t="str">
        <f>IFERROR(VLOOKUP(O624,UOM_GROUP!$A$2:$B$45,2,FALSE),"")</f>
        <v>Default</v>
      </c>
      <c r="Q624" s="11" t="str">
        <f t="array" ref="Q624">TEXTJOIN(",",TRUE,IF(UOM_MAPPING!A$2:A$16=O624,UOM_MAPPING!B$2:B$100,""))</f>
        <v>000</v>
      </c>
      <c r="R624" s="11" t="str">
        <f>IFERROR(__xludf.DUMMYFUNCTION("ArrayFormula(JOIN("", "", IFERROR(VLOOKUP(BASE(SPLIT(Q624,"",""),10,3),UOM!$A$2:$B$46,2,FALSE),"""")))"),"NUMBER")</f>
        <v>NUMBER</v>
      </c>
      <c r="S624" s="11" t="s">
        <v>1519</v>
      </c>
      <c r="T624" s="8"/>
      <c r="U624" s="8" t="str">
        <f t="shared" si="1"/>
        <v>Plumbing  Fitting  Tee 4" Samson </v>
      </c>
      <c r="V624" s="8" t="str">
        <f t="shared" si="2"/>
        <v>Plumbing  &gt; Fitting  &gt; Tee &gt; 4" &gt; Samson &gt; [ N/A ]</v>
      </c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ht="12.75" customHeight="1">
      <c r="A625" s="22" t="s">
        <v>1260</v>
      </c>
      <c r="B625" s="17" t="str">
        <f>IFERROR(VLOOKUP(A625,'G1'!$A$2:$B$45,2,FALSE),"")</f>
        <v>Plumbing </v>
      </c>
      <c r="C625" s="28" t="s">
        <v>1219</v>
      </c>
      <c r="D625" s="8" t="str">
        <f>IFERROR(VLOOKUP(C625,'G2'!$A$2:$B$45,2,FALSE),"")</f>
        <v>Fitting </v>
      </c>
      <c r="E625" s="23" t="s">
        <v>1345</v>
      </c>
      <c r="F625" s="8" t="str">
        <f>IFERROR(VLOOKUP(E625,'G3'!$A$2:$B$195,2,FALSE),"")</f>
        <v>Bend</v>
      </c>
      <c r="G625" s="23" t="s">
        <v>679</v>
      </c>
      <c r="H625" s="8" t="str">
        <f>IFERROR(VLOOKUP(G625,'G4'!$A$2:$B$195,2,FALSE),"")</f>
        <v>1/2 "</v>
      </c>
      <c r="I625" s="22" t="s">
        <v>688</v>
      </c>
      <c r="J625" s="8" t="str">
        <f>IFERROR(VLOOKUP(I625,'G5'!$A$2:$B$45,2,FALSE),"")</f>
        <v>Samson</v>
      </c>
      <c r="K625" s="23" t="s">
        <v>27</v>
      </c>
      <c r="L625" s="11" t="str">
        <f>IFERROR(VLOOKUP(K625,'G6'!$A$2:$B$345,2,FALSE),"")</f>
        <v/>
      </c>
      <c r="M625" s="25" t="s">
        <v>689</v>
      </c>
      <c r="N625" s="8" t="str">
        <f>IFERROR(VLOOKUP(M625,SUPPLIERS!$A$2:$B$45,2,FALSE),"")</f>
        <v>Seuwandi </v>
      </c>
      <c r="O625" s="19" t="s">
        <v>42</v>
      </c>
      <c r="P625" s="13" t="str">
        <f>IFERROR(VLOOKUP(O625,UOM_GROUP!$A$2:$B$45,2,FALSE),"")</f>
        <v>Default</v>
      </c>
      <c r="Q625" s="11" t="str">
        <f t="array" ref="Q625">TEXTJOIN(",",TRUE,IF(UOM_MAPPING!A$2:A$16=O625,UOM_MAPPING!B$2:B$100,""))</f>
        <v>000</v>
      </c>
      <c r="R625" s="11" t="str">
        <f>IFERROR(__xludf.DUMMYFUNCTION("ArrayFormula(JOIN("", "", IFERROR(VLOOKUP(BASE(SPLIT(Q625,"",""),10,3),UOM!$A$2:$B$46,2,FALSE),"""")))"),"NUMBER")</f>
        <v>NUMBER</v>
      </c>
      <c r="S625" s="11" t="s">
        <v>1520</v>
      </c>
      <c r="T625" s="8"/>
      <c r="U625" s="8" t="str">
        <f t="shared" si="1"/>
        <v>Plumbing  Fitting  Bend 1/2 " Samson </v>
      </c>
      <c r="V625" s="8" t="str">
        <f t="shared" si="2"/>
        <v>Plumbing  &gt; Fitting  &gt; Bend &gt; 1/2 " &gt; Samson &gt; [ N/A ]</v>
      </c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ht="12.75" customHeight="1">
      <c r="A626" s="22" t="s">
        <v>1260</v>
      </c>
      <c r="B626" s="17" t="str">
        <f>IFERROR(VLOOKUP(A626,'G1'!$A$2:$B$45,2,FALSE),"")</f>
        <v>Plumbing </v>
      </c>
      <c r="C626" s="28" t="s">
        <v>1219</v>
      </c>
      <c r="D626" s="8" t="str">
        <f>IFERROR(VLOOKUP(C626,'G2'!$A$2:$B$45,2,FALSE),"")</f>
        <v>Fitting </v>
      </c>
      <c r="E626" s="23" t="s">
        <v>1345</v>
      </c>
      <c r="F626" s="8" t="str">
        <f>IFERROR(VLOOKUP(E626,'G3'!$A$2:$B$195,2,FALSE),"")</f>
        <v>Bend</v>
      </c>
      <c r="G626" s="23" t="s">
        <v>682</v>
      </c>
      <c r="H626" s="8" t="str">
        <f>IFERROR(VLOOKUP(G626,'G4'!$A$2:$B$195,2,FALSE),"")</f>
        <v>3/4 " </v>
      </c>
      <c r="I626" s="22" t="s">
        <v>688</v>
      </c>
      <c r="J626" s="8" t="str">
        <f>IFERROR(VLOOKUP(I626,'G5'!$A$2:$B$45,2,FALSE),"")</f>
        <v>Samson</v>
      </c>
      <c r="K626" s="23" t="s">
        <v>27</v>
      </c>
      <c r="L626" s="11" t="str">
        <f>IFERROR(VLOOKUP(K626,'G6'!$A$2:$B$345,2,FALSE),"")</f>
        <v/>
      </c>
      <c r="M626" s="25" t="s">
        <v>689</v>
      </c>
      <c r="N626" s="8" t="str">
        <f>IFERROR(VLOOKUP(M626,SUPPLIERS!$A$2:$B$45,2,FALSE),"")</f>
        <v>Seuwandi </v>
      </c>
      <c r="O626" s="19" t="s">
        <v>42</v>
      </c>
      <c r="P626" s="13" t="str">
        <f>IFERROR(VLOOKUP(O626,UOM_GROUP!$A$2:$B$45,2,FALSE),"")</f>
        <v>Default</v>
      </c>
      <c r="Q626" s="11" t="str">
        <f t="array" ref="Q626">TEXTJOIN(",",TRUE,IF(UOM_MAPPING!A$2:A$16=O626,UOM_MAPPING!B$2:B$100,""))</f>
        <v>000</v>
      </c>
      <c r="R626" s="11" t="str">
        <f>IFERROR(__xludf.DUMMYFUNCTION("ArrayFormula(JOIN("", "", IFERROR(VLOOKUP(BASE(SPLIT(Q626,"",""),10,3),UOM!$A$2:$B$46,2,FALSE),"""")))"),"NUMBER")</f>
        <v>NUMBER</v>
      </c>
      <c r="S626" s="11" t="s">
        <v>1521</v>
      </c>
      <c r="T626" s="8"/>
      <c r="U626" s="8" t="str">
        <f t="shared" si="1"/>
        <v>Plumbing  Fitting  Bend 3/4 "  Samson </v>
      </c>
      <c r="V626" s="8" t="str">
        <f t="shared" si="2"/>
        <v>Plumbing  &gt; Fitting  &gt; Bend &gt; 3/4 "  &gt; Samson &gt; [ N/A ]</v>
      </c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ht="12.75" customHeight="1">
      <c r="A627" s="22" t="s">
        <v>1260</v>
      </c>
      <c r="B627" s="17" t="str">
        <f>IFERROR(VLOOKUP(A627,'G1'!$A$2:$B$45,2,FALSE),"")</f>
        <v>Plumbing </v>
      </c>
      <c r="C627" s="28" t="s">
        <v>1219</v>
      </c>
      <c r="D627" s="8" t="str">
        <f>IFERROR(VLOOKUP(C627,'G2'!$A$2:$B$45,2,FALSE),"")</f>
        <v>Fitting </v>
      </c>
      <c r="E627" s="23" t="s">
        <v>1345</v>
      </c>
      <c r="F627" s="8" t="str">
        <f>IFERROR(VLOOKUP(E627,'G3'!$A$2:$B$195,2,FALSE),"")</f>
        <v>Bend</v>
      </c>
      <c r="G627" s="23" t="s">
        <v>685</v>
      </c>
      <c r="H627" s="8" t="str">
        <f>IFERROR(VLOOKUP(G627,'G4'!$A$2:$B$195,2,FALSE),"")</f>
        <v>1" </v>
      </c>
      <c r="I627" s="22" t="s">
        <v>688</v>
      </c>
      <c r="J627" s="8" t="str">
        <f>IFERROR(VLOOKUP(I627,'G5'!$A$2:$B$45,2,FALSE),"")</f>
        <v>Samson</v>
      </c>
      <c r="K627" s="23" t="s">
        <v>27</v>
      </c>
      <c r="L627" s="11" t="str">
        <f>IFERROR(VLOOKUP(K627,'G6'!$A$2:$B$345,2,FALSE),"")</f>
        <v/>
      </c>
      <c r="M627" s="25" t="s">
        <v>689</v>
      </c>
      <c r="N627" s="8" t="str">
        <f>IFERROR(VLOOKUP(M627,SUPPLIERS!$A$2:$B$45,2,FALSE),"")</f>
        <v>Seuwandi </v>
      </c>
      <c r="O627" s="19" t="s">
        <v>42</v>
      </c>
      <c r="P627" s="13" t="str">
        <f>IFERROR(VLOOKUP(O627,UOM_GROUP!$A$2:$B$45,2,FALSE),"")</f>
        <v>Default</v>
      </c>
      <c r="Q627" s="11" t="str">
        <f t="array" ref="Q627">TEXTJOIN(",",TRUE,IF(UOM_MAPPING!A$2:A$16=O627,UOM_MAPPING!B$2:B$100,""))</f>
        <v>000</v>
      </c>
      <c r="R627" s="11" t="str">
        <f>IFERROR(__xludf.DUMMYFUNCTION("ArrayFormula(JOIN("", "", IFERROR(VLOOKUP(BASE(SPLIT(Q627,"",""),10,3),UOM!$A$2:$B$46,2,FALSE),"""")))"),"NUMBER")</f>
        <v>NUMBER</v>
      </c>
      <c r="S627" s="11" t="s">
        <v>1522</v>
      </c>
      <c r="T627" s="8"/>
      <c r="U627" s="8" t="str">
        <f t="shared" si="1"/>
        <v>Plumbing  Fitting  Bend 1"  Samson </v>
      </c>
      <c r="V627" s="8" t="str">
        <f t="shared" si="2"/>
        <v>Plumbing  &gt; Fitting  &gt; Bend &gt; 1"  &gt; Samson &gt; [ N/A ]</v>
      </c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ht="12.75" customHeight="1">
      <c r="A628" s="22" t="s">
        <v>1260</v>
      </c>
      <c r="B628" s="17" t="str">
        <f>IFERROR(VLOOKUP(A628,'G1'!$A$2:$B$45,2,FALSE),"")</f>
        <v>Plumbing </v>
      </c>
      <c r="C628" s="28" t="s">
        <v>1219</v>
      </c>
      <c r="D628" s="8" t="str">
        <f>IFERROR(VLOOKUP(C628,'G2'!$A$2:$B$45,2,FALSE),"")</f>
        <v>Fitting </v>
      </c>
      <c r="E628" s="23" t="s">
        <v>1345</v>
      </c>
      <c r="F628" s="8" t="str">
        <f>IFERROR(VLOOKUP(E628,'G3'!$A$2:$B$195,2,FALSE),"")</f>
        <v>Bend</v>
      </c>
      <c r="G628" s="23" t="s">
        <v>1278</v>
      </c>
      <c r="H628" s="8" t="str">
        <f>IFERROR(VLOOKUP(G628,'G4'!$A$2:$B$195,2,FALSE),"")</f>
        <v>1.1/4"</v>
      </c>
      <c r="I628" s="22" t="s">
        <v>688</v>
      </c>
      <c r="J628" s="8" t="str">
        <f>IFERROR(VLOOKUP(I628,'G5'!$A$2:$B$45,2,FALSE),"")</f>
        <v>Samson</v>
      </c>
      <c r="K628" s="23" t="s">
        <v>27</v>
      </c>
      <c r="L628" s="11" t="str">
        <f>IFERROR(VLOOKUP(K628,'G6'!$A$2:$B$345,2,FALSE),"")</f>
        <v/>
      </c>
      <c r="M628" s="25" t="s">
        <v>689</v>
      </c>
      <c r="N628" s="8" t="str">
        <f>IFERROR(VLOOKUP(M628,SUPPLIERS!$A$2:$B$45,2,FALSE),"")</f>
        <v>Seuwandi </v>
      </c>
      <c r="O628" s="19" t="s">
        <v>42</v>
      </c>
      <c r="P628" s="13" t="str">
        <f>IFERROR(VLOOKUP(O628,UOM_GROUP!$A$2:$B$45,2,FALSE),"")</f>
        <v>Default</v>
      </c>
      <c r="Q628" s="11" t="str">
        <f t="array" ref="Q628">TEXTJOIN(",",TRUE,IF(UOM_MAPPING!A$2:A$16=O628,UOM_MAPPING!B$2:B$100,""))</f>
        <v>000</v>
      </c>
      <c r="R628" s="11" t="str">
        <f>IFERROR(__xludf.DUMMYFUNCTION("ArrayFormula(JOIN("", "", IFERROR(VLOOKUP(BASE(SPLIT(Q628,"",""),10,3),UOM!$A$2:$B$46,2,FALSE),"""")))"),"NUMBER")</f>
        <v>NUMBER</v>
      </c>
      <c r="S628" s="11" t="s">
        <v>1523</v>
      </c>
      <c r="T628" s="8"/>
      <c r="U628" s="8" t="str">
        <f t="shared" si="1"/>
        <v>Plumbing  Fitting  Bend 1.1/4" Samson </v>
      </c>
      <c r="V628" s="8" t="str">
        <f t="shared" si="2"/>
        <v>Plumbing  &gt; Fitting  &gt; Bend &gt; 1.1/4" &gt; Samson &gt; [ N/A ]</v>
      </c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ht="12.75" customHeight="1">
      <c r="A629" s="22" t="s">
        <v>1260</v>
      </c>
      <c r="B629" s="17" t="str">
        <f>IFERROR(VLOOKUP(A629,'G1'!$A$2:$B$45,2,FALSE),"")</f>
        <v>Plumbing </v>
      </c>
      <c r="C629" s="28" t="s">
        <v>1219</v>
      </c>
      <c r="D629" s="8" t="str">
        <f>IFERROR(VLOOKUP(C629,'G2'!$A$2:$B$45,2,FALSE),"")</f>
        <v>Fitting </v>
      </c>
      <c r="E629" s="23" t="s">
        <v>1345</v>
      </c>
      <c r="F629" s="8" t="str">
        <f>IFERROR(VLOOKUP(E629,'G3'!$A$2:$B$195,2,FALSE),"")</f>
        <v>Bend</v>
      </c>
      <c r="G629" s="23" t="s">
        <v>1265</v>
      </c>
      <c r="H629" s="8" t="str">
        <f>IFERROR(VLOOKUP(G629,'G4'!$A$2:$B$195,2,FALSE),"")</f>
        <v>1.5"</v>
      </c>
      <c r="I629" s="22" t="s">
        <v>688</v>
      </c>
      <c r="J629" s="8" t="str">
        <f>IFERROR(VLOOKUP(I629,'G5'!$A$2:$B$45,2,FALSE),"")</f>
        <v>Samson</v>
      </c>
      <c r="K629" s="23" t="s">
        <v>27</v>
      </c>
      <c r="L629" s="11" t="str">
        <f>IFERROR(VLOOKUP(K629,'G6'!$A$2:$B$345,2,FALSE),"")</f>
        <v/>
      </c>
      <c r="M629" s="25" t="s">
        <v>689</v>
      </c>
      <c r="N629" s="8" t="str">
        <f>IFERROR(VLOOKUP(M629,SUPPLIERS!$A$2:$B$45,2,FALSE),"")</f>
        <v>Seuwandi </v>
      </c>
      <c r="O629" s="19" t="s">
        <v>42</v>
      </c>
      <c r="P629" s="13" t="str">
        <f>IFERROR(VLOOKUP(O629,UOM_GROUP!$A$2:$B$45,2,FALSE),"")</f>
        <v>Default</v>
      </c>
      <c r="Q629" s="11" t="str">
        <f t="array" ref="Q629">TEXTJOIN(",",TRUE,IF(UOM_MAPPING!A$2:A$16=O629,UOM_MAPPING!B$2:B$100,""))</f>
        <v>000</v>
      </c>
      <c r="R629" s="11" t="str">
        <f>IFERROR(__xludf.DUMMYFUNCTION("ArrayFormula(JOIN("", "", IFERROR(VLOOKUP(BASE(SPLIT(Q629,"",""),10,3),UOM!$A$2:$B$46,2,FALSE),"""")))"),"NUMBER")</f>
        <v>NUMBER</v>
      </c>
      <c r="S629" s="11" t="s">
        <v>1524</v>
      </c>
      <c r="T629" s="8"/>
      <c r="U629" s="8" t="str">
        <f t="shared" si="1"/>
        <v>Plumbing  Fitting  Bend 1.5" Samson </v>
      </c>
      <c r="V629" s="8" t="str">
        <f t="shared" si="2"/>
        <v>Plumbing  &gt; Fitting  &gt; Bend &gt; 1.5" &gt; Samson &gt; [ N/A ]</v>
      </c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ht="12.75" customHeight="1">
      <c r="A630" s="22" t="s">
        <v>1260</v>
      </c>
      <c r="B630" s="17" t="str">
        <f>IFERROR(VLOOKUP(A630,'G1'!$A$2:$B$45,2,FALSE),"")</f>
        <v>Plumbing </v>
      </c>
      <c r="C630" s="28" t="s">
        <v>1219</v>
      </c>
      <c r="D630" s="8" t="str">
        <f>IFERROR(VLOOKUP(C630,'G2'!$A$2:$B$45,2,FALSE),"")</f>
        <v>Fitting </v>
      </c>
      <c r="E630" s="23" t="s">
        <v>1345</v>
      </c>
      <c r="F630" s="8" t="str">
        <f>IFERROR(VLOOKUP(E630,'G3'!$A$2:$B$195,2,FALSE),"")</f>
        <v>Bend</v>
      </c>
      <c r="G630" s="23" t="s">
        <v>793</v>
      </c>
      <c r="H630" s="8" t="str">
        <f>IFERROR(VLOOKUP(G630,'G4'!$A$2:$B$195,2,FALSE),"")</f>
        <v>2"</v>
      </c>
      <c r="I630" s="22" t="s">
        <v>688</v>
      </c>
      <c r="J630" s="8" t="str">
        <f>IFERROR(VLOOKUP(I630,'G5'!$A$2:$B$45,2,FALSE),"")</f>
        <v>Samson</v>
      </c>
      <c r="K630" s="23" t="s">
        <v>27</v>
      </c>
      <c r="L630" s="11" t="str">
        <f>IFERROR(VLOOKUP(K630,'G6'!$A$2:$B$345,2,FALSE),"")</f>
        <v/>
      </c>
      <c r="M630" s="25" t="s">
        <v>689</v>
      </c>
      <c r="N630" s="8" t="str">
        <f>IFERROR(VLOOKUP(M630,SUPPLIERS!$A$2:$B$45,2,FALSE),"")</f>
        <v>Seuwandi </v>
      </c>
      <c r="O630" s="19" t="s">
        <v>42</v>
      </c>
      <c r="P630" s="13" t="str">
        <f>IFERROR(VLOOKUP(O630,UOM_GROUP!$A$2:$B$45,2,FALSE),"")</f>
        <v>Default</v>
      </c>
      <c r="Q630" s="11" t="str">
        <f t="array" ref="Q630">TEXTJOIN(",",TRUE,IF(UOM_MAPPING!A$2:A$16=O630,UOM_MAPPING!B$2:B$100,""))</f>
        <v>000</v>
      </c>
      <c r="R630" s="11" t="str">
        <f>IFERROR(__xludf.DUMMYFUNCTION("ArrayFormula(JOIN("", "", IFERROR(VLOOKUP(BASE(SPLIT(Q630,"",""),10,3),UOM!$A$2:$B$46,2,FALSE),"""")))"),"NUMBER")</f>
        <v>NUMBER</v>
      </c>
      <c r="S630" s="11" t="s">
        <v>1525</v>
      </c>
      <c r="T630" s="8"/>
      <c r="U630" s="8" t="str">
        <f t="shared" si="1"/>
        <v>Plumbing  Fitting  Bend 2" Samson </v>
      </c>
      <c r="V630" s="8" t="str">
        <f t="shared" si="2"/>
        <v>Plumbing  &gt; Fitting  &gt; Bend &gt; 2" &gt; Samson &gt; [ N/A ]</v>
      </c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ht="12.75" customHeight="1">
      <c r="A631" s="22" t="s">
        <v>1260</v>
      </c>
      <c r="B631" s="17" t="str">
        <f>IFERROR(VLOOKUP(A631,'G1'!$A$2:$B$45,2,FALSE),"")</f>
        <v>Plumbing </v>
      </c>
      <c r="C631" s="28" t="s">
        <v>1219</v>
      </c>
      <c r="D631" s="8" t="str">
        <f>IFERROR(VLOOKUP(C631,'G2'!$A$2:$B$45,2,FALSE),"")</f>
        <v>Fitting </v>
      </c>
      <c r="E631" s="23" t="s">
        <v>1345</v>
      </c>
      <c r="F631" s="8" t="str">
        <f>IFERROR(VLOOKUP(E631,'G3'!$A$2:$B$195,2,FALSE),"")</f>
        <v>Bend</v>
      </c>
      <c r="G631" s="23" t="s">
        <v>1267</v>
      </c>
      <c r="H631" s="8" t="str">
        <f>IFERROR(VLOOKUP(G631,'G4'!$A$2:$B$195,2,FALSE),"")</f>
        <v>4"</v>
      </c>
      <c r="I631" s="22" t="s">
        <v>688</v>
      </c>
      <c r="J631" s="8" t="str">
        <f>IFERROR(VLOOKUP(I631,'G5'!$A$2:$B$45,2,FALSE),"")</f>
        <v>Samson</v>
      </c>
      <c r="K631" s="23" t="s">
        <v>27</v>
      </c>
      <c r="L631" s="11" t="str">
        <f>IFERROR(VLOOKUP(K631,'G6'!$A$2:$B$345,2,FALSE),"")</f>
        <v/>
      </c>
      <c r="M631" s="25" t="s">
        <v>689</v>
      </c>
      <c r="N631" s="8" t="str">
        <f>IFERROR(VLOOKUP(M631,SUPPLIERS!$A$2:$B$45,2,FALSE),"")</f>
        <v>Seuwandi </v>
      </c>
      <c r="O631" s="19" t="s">
        <v>42</v>
      </c>
      <c r="P631" s="13" t="str">
        <f>IFERROR(VLOOKUP(O631,UOM_GROUP!$A$2:$B$45,2,FALSE),"")</f>
        <v>Default</v>
      </c>
      <c r="Q631" s="11" t="str">
        <f t="array" ref="Q631">TEXTJOIN(",",TRUE,IF(UOM_MAPPING!A$2:A$16=O631,UOM_MAPPING!B$2:B$100,""))</f>
        <v>000</v>
      </c>
      <c r="R631" s="11" t="str">
        <f>IFERROR(__xludf.DUMMYFUNCTION("ArrayFormula(JOIN("", "", IFERROR(VLOOKUP(BASE(SPLIT(Q631,"",""),10,3),UOM!$A$2:$B$46,2,FALSE),"""")))"),"NUMBER")</f>
        <v>NUMBER</v>
      </c>
      <c r="S631" s="11" t="s">
        <v>1526</v>
      </c>
      <c r="T631" s="8"/>
      <c r="U631" s="8" t="str">
        <f t="shared" si="1"/>
        <v>Plumbing  Fitting  Bend 4" Samson </v>
      </c>
      <c r="V631" s="8" t="str">
        <f t="shared" si="2"/>
        <v>Plumbing  &gt; Fitting  &gt; Bend &gt; 4" &gt; Samson &gt; [ N/A ]</v>
      </c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ht="12.75" customHeight="1">
      <c r="A632" s="22" t="s">
        <v>1260</v>
      </c>
      <c r="B632" s="17" t="str">
        <f>IFERROR(VLOOKUP(A632,'G1'!$A$2:$B$45,2,FALSE),"")</f>
        <v>Plumbing </v>
      </c>
      <c r="C632" s="28" t="s">
        <v>1219</v>
      </c>
      <c r="D632" s="8" t="str">
        <f>IFERROR(VLOOKUP(C632,'G2'!$A$2:$B$45,2,FALSE),"")</f>
        <v>Fitting </v>
      </c>
      <c r="E632" s="23" t="s">
        <v>1353</v>
      </c>
      <c r="F632" s="8" t="str">
        <f>IFERROR(VLOOKUP(E632,'G3'!$A$2:$B$195,2,FALSE),"")</f>
        <v>End Cap</v>
      </c>
      <c r="G632" s="23" t="s">
        <v>679</v>
      </c>
      <c r="H632" s="8" t="str">
        <f>IFERROR(VLOOKUP(G632,'G4'!$A$2:$B$195,2,FALSE),"")</f>
        <v>1/2 "</v>
      </c>
      <c r="I632" s="22" t="s">
        <v>688</v>
      </c>
      <c r="J632" s="8" t="str">
        <f>IFERROR(VLOOKUP(I632,'G5'!$A$2:$B$45,2,FALSE),"")</f>
        <v>Samson</v>
      </c>
      <c r="K632" s="23" t="s">
        <v>27</v>
      </c>
      <c r="L632" s="11" t="str">
        <f>IFERROR(VLOOKUP(K632,'G6'!$A$2:$B$345,2,FALSE),"")</f>
        <v/>
      </c>
      <c r="M632" s="25" t="s">
        <v>689</v>
      </c>
      <c r="N632" s="8" t="str">
        <f>IFERROR(VLOOKUP(M632,SUPPLIERS!$A$2:$B$45,2,FALSE),"")</f>
        <v>Seuwandi </v>
      </c>
      <c r="O632" s="19" t="s">
        <v>42</v>
      </c>
      <c r="P632" s="13" t="str">
        <f>IFERROR(VLOOKUP(O632,UOM_GROUP!$A$2:$B$45,2,FALSE),"")</f>
        <v>Default</v>
      </c>
      <c r="Q632" s="11" t="str">
        <f t="array" ref="Q632">TEXTJOIN(",",TRUE,IF(UOM_MAPPING!A$2:A$16=O632,UOM_MAPPING!B$2:B$100,""))</f>
        <v>000</v>
      </c>
      <c r="R632" s="11" t="str">
        <f>IFERROR(__xludf.DUMMYFUNCTION("ArrayFormula(JOIN("", "", IFERROR(VLOOKUP(BASE(SPLIT(Q632,"",""),10,3),UOM!$A$2:$B$46,2,FALSE),"""")))"),"NUMBER")</f>
        <v>NUMBER</v>
      </c>
      <c r="S632" s="11" t="s">
        <v>1527</v>
      </c>
      <c r="T632" s="8"/>
      <c r="U632" s="8" t="str">
        <f t="shared" si="1"/>
        <v>Plumbing  Fitting  End Cap 1/2 " Samson </v>
      </c>
      <c r="V632" s="8" t="str">
        <f t="shared" si="2"/>
        <v>Plumbing  &gt; Fitting  &gt; End Cap &gt; 1/2 " &gt; Samson &gt; [ N/A ]</v>
      </c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ht="12.75" customHeight="1">
      <c r="A633" s="22" t="s">
        <v>1260</v>
      </c>
      <c r="B633" s="17" t="str">
        <f>IFERROR(VLOOKUP(A633,'G1'!$A$2:$B$45,2,FALSE),"")</f>
        <v>Plumbing </v>
      </c>
      <c r="C633" s="28" t="s">
        <v>1219</v>
      </c>
      <c r="D633" s="8" t="str">
        <f>IFERROR(VLOOKUP(C633,'G2'!$A$2:$B$45,2,FALSE),"")</f>
        <v>Fitting </v>
      </c>
      <c r="E633" s="23" t="s">
        <v>1353</v>
      </c>
      <c r="F633" s="8" t="str">
        <f>IFERROR(VLOOKUP(E633,'G3'!$A$2:$B$195,2,FALSE),"")</f>
        <v>End Cap</v>
      </c>
      <c r="G633" s="23" t="s">
        <v>682</v>
      </c>
      <c r="H633" s="8" t="str">
        <f>IFERROR(VLOOKUP(G633,'G4'!$A$2:$B$195,2,FALSE),"")</f>
        <v>3/4 " </v>
      </c>
      <c r="I633" s="22" t="s">
        <v>688</v>
      </c>
      <c r="J633" s="8" t="str">
        <f>IFERROR(VLOOKUP(I633,'G5'!$A$2:$B$45,2,FALSE),"")</f>
        <v>Samson</v>
      </c>
      <c r="K633" s="23" t="s">
        <v>27</v>
      </c>
      <c r="L633" s="11" t="str">
        <f>IFERROR(VLOOKUP(K633,'G6'!$A$2:$B$345,2,FALSE),"")</f>
        <v/>
      </c>
      <c r="M633" s="25" t="s">
        <v>689</v>
      </c>
      <c r="N633" s="8" t="str">
        <f>IFERROR(VLOOKUP(M633,SUPPLIERS!$A$2:$B$45,2,FALSE),"")</f>
        <v>Seuwandi </v>
      </c>
      <c r="O633" s="19" t="s">
        <v>42</v>
      </c>
      <c r="P633" s="13" t="str">
        <f>IFERROR(VLOOKUP(O633,UOM_GROUP!$A$2:$B$45,2,FALSE),"")</f>
        <v>Default</v>
      </c>
      <c r="Q633" s="11" t="str">
        <f t="array" ref="Q633">TEXTJOIN(",",TRUE,IF(UOM_MAPPING!A$2:A$16=O633,UOM_MAPPING!B$2:B$100,""))</f>
        <v>000</v>
      </c>
      <c r="R633" s="11" t="str">
        <f>IFERROR(__xludf.DUMMYFUNCTION("ArrayFormula(JOIN("", "", IFERROR(VLOOKUP(BASE(SPLIT(Q633,"",""),10,3),UOM!$A$2:$B$46,2,FALSE),"""")))"),"NUMBER")</f>
        <v>NUMBER</v>
      </c>
      <c r="S633" s="11" t="s">
        <v>1528</v>
      </c>
      <c r="T633" s="8"/>
      <c r="U633" s="8" t="str">
        <f t="shared" si="1"/>
        <v>Plumbing  Fitting  End Cap 3/4 "  Samson </v>
      </c>
      <c r="V633" s="8" t="str">
        <f t="shared" si="2"/>
        <v>Plumbing  &gt; Fitting  &gt; End Cap &gt; 3/4 "  &gt; Samson &gt; [ N/A ]</v>
      </c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ht="12.75" customHeight="1">
      <c r="A634" s="22" t="s">
        <v>1260</v>
      </c>
      <c r="B634" s="17" t="str">
        <f>IFERROR(VLOOKUP(A634,'G1'!$A$2:$B$45,2,FALSE),"")</f>
        <v>Plumbing </v>
      </c>
      <c r="C634" s="28" t="s">
        <v>1219</v>
      </c>
      <c r="D634" s="8" t="str">
        <f>IFERROR(VLOOKUP(C634,'G2'!$A$2:$B$45,2,FALSE),"")</f>
        <v>Fitting </v>
      </c>
      <c r="E634" s="23" t="s">
        <v>1353</v>
      </c>
      <c r="F634" s="8" t="str">
        <f>IFERROR(VLOOKUP(E634,'G3'!$A$2:$B$195,2,FALSE),"")</f>
        <v>End Cap</v>
      </c>
      <c r="G634" s="23" t="s">
        <v>685</v>
      </c>
      <c r="H634" s="8" t="str">
        <f>IFERROR(VLOOKUP(G634,'G4'!$A$2:$B$195,2,FALSE),"")</f>
        <v>1" </v>
      </c>
      <c r="I634" s="22" t="s">
        <v>688</v>
      </c>
      <c r="J634" s="8" t="str">
        <f>IFERROR(VLOOKUP(I634,'G5'!$A$2:$B$45,2,FALSE),"")</f>
        <v>Samson</v>
      </c>
      <c r="K634" s="23" t="s">
        <v>27</v>
      </c>
      <c r="L634" s="11" t="str">
        <f>IFERROR(VLOOKUP(K634,'G6'!$A$2:$B$345,2,FALSE),"")</f>
        <v/>
      </c>
      <c r="M634" s="25" t="s">
        <v>689</v>
      </c>
      <c r="N634" s="8" t="str">
        <f>IFERROR(VLOOKUP(M634,SUPPLIERS!$A$2:$B$45,2,FALSE),"")</f>
        <v>Seuwandi </v>
      </c>
      <c r="O634" s="19" t="s">
        <v>42</v>
      </c>
      <c r="P634" s="13" t="str">
        <f>IFERROR(VLOOKUP(O634,UOM_GROUP!$A$2:$B$45,2,FALSE),"")</f>
        <v>Default</v>
      </c>
      <c r="Q634" s="11" t="str">
        <f t="array" ref="Q634">TEXTJOIN(",",TRUE,IF(UOM_MAPPING!A$2:A$16=O634,UOM_MAPPING!B$2:B$100,""))</f>
        <v>000</v>
      </c>
      <c r="R634" s="11" t="str">
        <f>IFERROR(__xludf.DUMMYFUNCTION("ArrayFormula(JOIN("", "", IFERROR(VLOOKUP(BASE(SPLIT(Q634,"",""),10,3),UOM!$A$2:$B$46,2,FALSE),"""")))"),"NUMBER")</f>
        <v>NUMBER</v>
      </c>
      <c r="S634" s="11" t="s">
        <v>1529</v>
      </c>
      <c r="T634" s="8"/>
      <c r="U634" s="8" t="str">
        <f t="shared" si="1"/>
        <v>Plumbing  Fitting  End Cap 1"  Samson </v>
      </c>
      <c r="V634" s="8" t="str">
        <f t="shared" si="2"/>
        <v>Plumbing  &gt; Fitting  &gt; End Cap &gt; 1"  &gt; Samson &gt; [ N/A ]</v>
      </c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ht="12.75" customHeight="1">
      <c r="A635" s="22" t="s">
        <v>1260</v>
      </c>
      <c r="B635" s="17" t="str">
        <f>IFERROR(VLOOKUP(A635,'G1'!$A$2:$B$45,2,FALSE),"")</f>
        <v>Plumbing </v>
      </c>
      <c r="C635" s="28" t="s">
        <v>1219</v>
      </c>
      <c r="D635" s="8" t="str">
        <f>IFERROR(VLOOKUP(C635,'G2'!$A$2:$B$45,2,FALSE),"")</f>
        <v>Fitting </v>
      </c>
      <c r="E635" s="23" t="s">
        <v>1353</v>
      </c>
      <c r="F635" s="8" t="str">
        <f>IFERROR(VLOOKUP(E635,'G3'!$A$2:$B$195,2,FALSE),"")</f>
        <v>End Cap</v>
      </c>
      <c r="G635" s="23" t="s">
        <v>1278</v>
      </c>
      <c r="H635" s="8" t="str">
        <f>IFERROR(VLOOKUP(G635,'G4'!$A$2:$B$195,2,FALSE),"")</f>
        <v>1.1/4"</v>
      </c>
      <c r="I635" s="22" t="s">
        <v>688</v>
      </c>
      <c r="J635" s="8" t="str">
        <f>IFERROR(VLOOKUP(I635,'G5'!$A$2:$B$45,2,FALSE),"")</f>
        <v>Samson</v>
      </c>
      <c r="K635" s="23" t="s">
        <v>27</v>
      </c>
      <c r="L635" s="11" t="str">
        <f>IFERROR(VLOOKUP(K635,'G6'!$A$2:$B$345,2,FALSE),"")</f>
        <v/>
      </c>
      <c r="M635" s="25" t="s">
        <v>689</v>
      </c>
      <c r="N635" s="8" t="str">
        <f>IFERROR(VLOOKUP(M635,SUPPLIERS!$A$2:$B$45,2,FALSE),"")</f>
        <v>Seuwandi </v>
      </c>
      <c r="O635" s="19" t="s">
        <v>42</v>
      </c>
      <c r="P635" s="13" t="str">
        <f>IFERROR(VLOOKUP(O635,UOM_GROUP!$A$2:$B$45,2,FALSE),"")</f>
        <v>Default</v>
      </c>
      <c r="Q635" s="11" t="str">
        <f t="array" ref="Q635">TEXTJOIN(",",TRUE,IF(UOM_MAPPING!A$2:A$16=O635,UOM_MAPPING!B$2:B$100,""))</f>
        <v>000</v>
      </c>
      <c r="R635" s="11" t="str">
        <f>IFERROR(__xludf.DUMMYFUNCTION("ArrayFormula(JOIN("", "", IFERROR(VLOOKUP(BASE(SPLIT(Q635,"",""),10,3),UOM!$A$2:$B$46,2,FALSE),"""")))"),"NUMBER")</f>
        <v>NUMBER</v>
      </c>
      <c r="S635" s="11" t="s">
        <v>1530</v>
      </c>
      <c r="T635" s="8"/>
      <c r="U635" s="8" t="str">
        <f t="shared" si="1"/>
        <v>Plumbing  Fitting  End Cap 1.1/4" Samson </v>
      </c>
      <c r="V635" s="8" t="str">
        <f t="shared" si="2"/>
        <v>Plumbing  &gt; Fitting  &gt; End Cap &gt; 1.1/4" &gt; Samson &gt; [ N/A ]</v>
      </c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ht="12.75" customHeight="1">
      <c r="A636" s="22" t="s">
        <v>1260</v>
      </c>
      <c r="B636" s="17" t="str">
        <f>IFERROR(VLOOKUP(A636,'G1'!$A$2:$B$45,2,FALSE),"")</f>
        <v>Plumbing </v>
      </c>
      <c r="C636" s="28" t="s">
        <v>1219</v>
      </c>
      <c r="D636" s="8" t="str">
        <f>IFERROR(VLOOKUP(C636,'G2'!$A$2:$B$45,2,FALSE),"")</f>
        <v>Fitting </v>
      </c>
      <c r="E636" s="23" t="s">
        <v>1353</v>
      </c>
      <c r="F636" s="8" t="str">
        <f>IFERROR(VLOOKUP(E636,'G3'!$A$2:$B$195,2,FALSE),"")</f>
        <v>End Cap</v>
      </c>
      <c r="G636" s="23" t="s">
        <v>1265</v>
      </c>
      <c r="H636" s="8" t="str">
        <f>IFERROR(VLOOKUP(G636,'G4'!$A$2:$B$195,2,FALSE),"")</f>
        <v>1.5"</v>
      </c>
      <c r="I636" s="22" t="s">
        <v>688</v>
      </c>
      <c r="J636" s="8" t="str">
        <f>IFERROR(VLOOKUP(I636,'G5'!$A$2:$B$45,2,FALSE),"")</f>
        <v>Samson</v>
      </c>
      <c r="K636" s="23" t="s">
        <v>27</v>
      </c>
      <c r="L636" s="11" t="str">
        <f>IFERROR(VLOOKUP(K636,'G6'!$A$2:$B$345,2,FALSE),"")</f>
        <v/>
      </c>
      <c r="M636" s="25" t="s">
        <v>689</v>
      </c>
      <c r="N636" s="8" t="str">
        <f>IFERROR(VLOOKUP(M636,SUPPLIERS!$A$2:$B$45,2,FALSE),"")</f>
        <v>Seuwandi </v>
      </c>
      <c r="O636" s="19" t="s">
        <v>42</v>
      </c>
      <c r="P636" s="13" t="str">
        <f>IFERROR(VLOOKUP(O636,UOM_GROUP!$A$2:$B$45,2,FALSE),"")</f>
        <v>Default</v>
      </c>
      <c r="Q636" s="11" t="str">
        <f t="array" ref="Q636">TEXTJOIN(",",TRUE,IF(UOM_MAPPING!A$2:A$16=O636,UOM_MAPPING!B$2:B$100,""))</f>
        <v>000</v>
      </c>
      <c r="R636" s="11" t="str">
        <f>IFERROR(__xludf.DUMMYFUNCTION("ArrayFormula(JOIN("", "", IFERROR(VLOOKUP(BASE(SPLIT(Q636,"",""),10,3),UOM!$A$2:$B$46,2,FALSE),"""")))"),"NUMBER")</f>
        <v>NUMBER</v>
      </c>
      <c r="S636" s="11" t="s">
        <v>1531</v>
      </c>
      <c r="T636" s="8"/>
      <c r="U636" s="8" t="str">
        <f t="shared" si="1"/>
        <v>Plumbing  Fitting  End Cap 1.5" Samson </v>
      </c>
      <c r="V636" s="8" t="str">
        <f t="shared" si="2"/>
        <v>Plumbing  &gt; Fitting  &gt; End Cap &gt; 1.5" &gt; Samson &gt; [ N/A ]</v>
      </c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ht="12.75" customHeight="1">
      <c r="A637" s="22" t="s">
        <v>1260</v>
      </c>
      <c r="B637" s="17" t="str">
        <f>IFERROR(VLOOKUP(A637,'G1'!$A$2:$B$45,2,FALSE),"")</f>
        <v>Plumbing </v>
      </c>
      <c r="C637" s="28" t="s">
        <v>1219</v>
      </c>
      <c r="D637" s="8" t="str">
        <f>IFERROR(VLOOKUP(C637,'G2'!$A$2:$B$45,2,FALSE),"")</f>
        <v>Fitting </v>
      </c>
      <c r="E637" s="23" t="s">
        <v>1353</v>
      </c>
      <c r="F637" s="8" t="str">
        <f>IFERROR(VLOOKUP(E637,'G3'!$A$2:$B$195,2,FALSE),"")</f>
        <v>End Cap</v>
      </c>
      <c r="G637" s="23" t="s">
        <v>793</v>
      </c>
      <c r="H637" s="8" t="str">
        <f>IFERROR(VLOOKUP(G637,'G4'!$A$2:$B$195,2,FALSE),"")</f>
        <v>2"</v>
      </c>
      <c r="I637" s="22" t="s">
        <v>688</v>
      </c>
      <c r="J637" s="8" t="str">
        <f>IFERROR(VLOOKUP(I637,'G5'!$A$2:$B$45,2,FALSE),"")</f>
        <v>Samson</v>
      </c>
      <c r="K637" s="23" t="s">
        <v>27</v>
      </c>
      <c r="L637" s="11" t="str">
        <f>IFERROR(VLOOKUP(K637,'G6'!$A$2:$B$345,2,FALSE),"")</f>
        <v/>
      </c>
      <c r="M637" s="25" t="s">
        <v>689</v>
      </c>
      <c r="N637" s="8" t="str">
        <f>IFERROR(VLOOKUP(M637,SUPPLIERS!$A$2:$B$45,2,FALSE),"")</f>
        <v>Seuwandi </v>
      </c>
      <c r="O637" s="19" t="s">
        <v>42</v>
      </c>
      <c r="P637" s="13" t="str">
        <f>IFERROR(VLOOKUP(O637,UOM_GROUP!$A$2:$B$45,2,FALSE),"")</f>
        <v>Default</v>
      </c>
      <c r="Q637" s="11" t="str">
        <f t="array" ref="Q637">TEXTJOIN(",",TRUE,IF(UOM_MAPPING!A$2:A$16=O637,UOM_MAPPING!B$2:B$100,""))</f>
        <v>000</v>
      </c>
      <c r="R637" s="11" t="str">
        <f>IFERROR(__xludf.DUMMYFUNCTION("ArrayFormula(JOIN("", "", IFERROR(VLOOKUP(BASE(SPLIT(Q637,"",""),10,3),UOM!$A$2:$B$46,2,FALSE),"""")))"),"NUMBER")</f>
        <v>NUMBER</v>
      </c>
      <c r="S637" s="11" t="s">
        <v>1532</v>
      </c>
      <c r="T637" s="8"/>
      <c r="U637" s="8" t="str">
        <f t="shared" si="1"/>
        <v>Plumbing  Fitting  End Cap 2" Samson </v>
      </c>
      <c r="V637" s="8" t="str">
        <f t="shared" si="2"/>
        <v>Plumbing  &gt; Fitting  &gt; End Cap &gt; 2" &gt; Samson &gt; [ N/A ]</v>
      </c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ht="12.75" customHeight="1">
      <c r="A638" s="22" t="s">
        <v>1260</v>
      </c>
      <c r="B638" s="17" t="str">
        <f>IFERROR(VLOOKUP(A638,'G1'!$A$2:$B$45,2,FALSE),"")</f>
        <v>Plumbing </v>
      </c>
      <c r="C638" s="28" t="s">
        <v>1219</v>
      </c>
      <c r="D638" s="8" t="str">
        <f>IFERROR(VLOOKUP(C638,'G2'!$A$2:$B$45,2,FALSE),"")</f>
        <v>Fitting </v>
      </c>
      <c r="E638" s="23" t="s">
        <v>1353</v>
      </c>
      <c r="F638" s="8" t="str">
        <f>IFERROR(VLOOKUP(E638,'G3'!$A$2:$B$195,2,FALSE),"")</f>
        <v>End Cap</v>
      </c>
      <c r="G638" s="23" t="s">
        <v>1267</v>
      </c>
      <c r="H638" s="8" t="str">
        <f>IFERROR(VLOOKUP(G638,'G4'!$A$2:$B$195,2,FALSE),"")</f>
        <v>4"</v>
      </c>
      <c r="I638" s="22" t="s">
        <v>688</v>
      </c>
      <c r="J638" s="8" t="str">
        <f>IFERROR(VLOOKUP(I638,'G5'!$A$2:$B$45,2,FALSE),"")</f>
        <v>Samson</v>
      </c>
      <c r="K638" s="23" t="s">
        <v>27</v>
      </c>
      <c r="L638" s="11" t="str">
        <f>IFERROR(VLOOKUP(K638,'G6'!$A$2:$B$345,2,FALSE),"")</f>
        <v/>
      </c>
      <c r="M638" s="25" t="s">
        <v>689</v>
      </c>
      <c r="N638" s="8" t="str">
        <f>IFERROR(VLOOKUP(M638,SUPPLIERS!$A$2:$B$45,2,FALSE),"")</f>
        <v>Seuwandi </v>
      </c>
      <c r="O638" s="19" t="s">
        <v>42</v>
      </c>
      <c r="P638" s="13" t="str">
        <f>IFERROR(VLOOKUP(O638,UOM_GROUP!$A$2:$B$45,2,FALSE),"")</f>
        <v>Default</v>
      </c>
      <c r="Q638" s="11" t="str">
        <f t="array" ref="Q638">TEXTJOIN(",",TRUE,IF(UOM_MAPPING!A$2:A$16=O638,UOM_MAPPING!B$2:B$100,""))</f>
        <v>000</v>
      </c>
      <c r="R638" s="11" t="str">
        <f>IFERROR(__xludf.DUMMYFUNCTION("ArrayFormula(JOIN("", "", IFERROR(VLOOKUP(BASE(SPLIT(Q638,"",""),10,3),UOM!$A$2:$B$46,2,FALSE),"""")))"),"NUMBER")</f>
        <v>NUMBER</v>
      </c>
      <c r="S638" s="11" t="s">
        <v>1533</v>
      </c>
      <c r="T638" s="8"/>
      <c r="U638" s="8" t="str">
        <f t="shared" si="1"/>
        <v>Plumbing  Fitting  End Cap 4" Samson </v>
      </c>
      <c r="V638" s="8" t="str">
        <f t="shared" si="2"/>
        <v>Plumbing  &gt; Fitting  &gt; End Cap &gt; 4" &gt; Samson &gt; [ N/A ]</v>
      </c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ht="12.75" customHeight="1">
      <c r="A639" s="22" t="s">
        <v>1260</v>
      </c>
      <c r="B639" s="17" t="str">
        <f>IFERROR(VLOOKUP(A639,'G1'!$A$2:$B$45,2,FALSE),"")</f>
        <v>Plumbing </v>
      </c>
      <c r="C639" s="28" t="s">
        <v>1219</v>
      </c>
      <c r="D639" s="8" t="str">
        <f>IFERROR(VLOOKUP(C639,'G2'!$A$2:$B$45,2,FALSE),"")</f>
        <v>Fitting </v>
      </c>
      <c r="E639" s="23" t="s">
        <v>1361</v>
      </c>
      <c r="F639" s="8" t="str">
        <f>IFERROR(VLOOKUP(E639,'G3'!$A$2:$B$195,2,FALSE),"")</f>
        <v>Saddle (Clip)</v>
      </c>
      <c r="G639" s="23" t="s">
        <v>679</v>
      </c>
      <c r="H639" s="8" t="str">
        <f>IFERROR(VLOOKUP(G639,'G4'!$A$2:$B$195,2,FALSE),"")</f>
        <v>1/2 "</v>
      </c>
      <c r="I639" s="22" t="s">
        <v>688</v>
      </c>
      <c r="J639" s="8" t="str">
        <f>IFERROR(VLOOKUP(I639,'G5'!$A$2:$B$45,2,FALSE),"")</f>
        <v>Samson</v>
      </c>
      <c r="K639" s="23" t="s">
        <v>27</v>
      </c>
      <c r="L639" s="11" t="str">
        <f>IFERROR(VLOOKUP(K639,'G6'!$A$2:$B$345,2,FALSE),"")</f>
        <v/>
      </c>
      <c r="M639" s="25" t="s">
        <v>689</v>
      </c>
      <c r="N639" s="8" t="str">
        <f>IFERROR(VLOOKUP(M639,SUPPLIERS!$A$2:$B$45,2,FALSE),"")</f>
        <v>Seuwandi </v>
      </c>
      <c r="O639" s="19" t="s">
        <v>42</v>
      </c>
      <c r="P639" s="13" t="str">
        <f>IFERROR(VLOOKUP(O639,UOM_GROUP!$A$2:$B$45,2,FALSE),"")</f>
        <v>Default</v>
      </c>
      <c r="Q639" s="11" t="str">
        <f t="array" ref="Q639">TEXTJOIN(",",TRUE,IF(UOM_MAPPING!A$2:A$16=O639,UOM_MAPPING!B$2:B$100,""))</f>
        <v>000</v>
      </c>
      <c r="R639" s="11" t="str">
        <f>IFERROR(__xludf.DUMMYFUNCTION("ArrayFormula(JOIN("", "", IFERROR(VLOOKUP(BASE(SPLIT(Q639,"",""),10,3),UOM!$A$2:$B$46,2,FALSE),"""")))"),"NUMBER")</f>
        <v>NUMBER</v>
      </c>
      <c r="S639" s="11" t="s">
        <v>1534</v>
      </c>
      <c r="T639" s="8"/>
      <c r="U639" s="8" t="str">
        <f t="shared" si="1"/>
        <v>Plumbing  Fitting  Saddle (Clip) 1/2 " Samson </v>
      </c>
      <c r="V639" s="8" t="str">
        <f t="shared" si="2"/>
        <v>Plumbing  &gt; Fitting  &gt; Saddle (Clip) &gt; 1/2 " &gt; Samson &gt; [ N/A ]</v>
      </c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ht="12.75" customHeight="1">
      <c r="A640" s="22" t="s">
        <v>1260</v>
      </c>
      <c r="B640" s="17" t="str">
        <f>IFERROR(VLOOKUP(A640,'G1'!$A$2:$B$45,2,FALSE),"")</f>
        <v>Plumbing </v>
      </c>
      <c r="C640" s="28" t="s">
        <v>1219</v>
      </c>
      <c r="D640" s="8" t="str">
        <f>IFERROR(VLOOKUP(C640,'G2'!$A$2:$B$45,2,FALSE),"")</f>
        <v>Fitting </v>
      </c>
      <c r="E640" s="23" t="s">
        <v>1361</v>
      </c>
      <c r="F640" s="8" t="str">
        <f>IFERROR(VLOOKUP(E640,'G3'!$A$2:$B$195,2,FALSE),"")</f>
        <v>Saddle (Clip)</v>
      </c>
      <c r="G640" s="23" t="s">
        <v>682</v>
      </c>
      <c r="H640" s="8" t="str">
        <f>IFERROR(VLOOKUP(G640,'G4'!$A$2:$B$195,2,FALSE),"")</f>
        <v>3/4 " </v>
      </c>
      <c r="I640" s="22" t="s">
        <v>688</v>
      </c>
      <c r="J640" s="8" t="str">
        <f>IFERROR(VLOOKUP(I640,'G5'!$A$2:$B$45,2,FALSE),"")</f>
        <v>Samson</v>
      </c>
      <c r="K640" s="23" t="s">
        <v>27</v>
      </c>
      <c r="L640" s="11" t="str">
        <f>IFERROR(VLOOKUP(K640,'G6'!$A$2:$B$345,2,FALSE),"")</f>
        <v/>
      </c>
      <c r="M640" s="25" t="s">
        <v>689</v>
      </c>
      <c r="N640" s="8" t="str">
        <f>IFERROR(VLOOKUP(M640,SUPPLIERS!$A$2:$B$45,2,FALSE),"")</f>
        <v>Seuwandi </v>
      </c>
      <c r="O640" s="19" t="s">
        <v>42</v>
      </c>
      <c r="P640" s="13" t="str">
        <f>IFERROR(VLOOKUP(O640,UOM_GROUP!$A$2:$B$45,2,FALSE),"")</f>
        <v>Default</v>
      </c>
      <c r="Q640" s="11" t="str">
        <f t="array" ref="Q640">TEXTJOIN(",",TRUE,IF(UOM_MAPPING!A$2:A$16=O640,UOM_MAPPING!B$2:B$100,""))</f>
        <v>000</v>
      </c>
      <c r="R640" s="11" t="str">
        <f>IFERROR(__xludf.DUMMYFUNCTION("ArrayFormula(JOIN("", "", IFERROR(VLOOKUP(BASE(SPLIT(Q640,"",""),10,3),UOM!$A$2:$B$46,2,FALSE),"""")))"),"NUMBER")</f>
        <v>NUMBER</v>
      </c>
      <c r="S640" s="11" t="s">
        <v>1535</v>
      </c>
      <c r="T640" s="8"/>
      <c r="U640" s="8" t="str">
        <f t="shared" si="1"/>
        <v>Plumbing  Fitting  Saddle (Clip) 3/4 "  Samson </v>
      </c>
      <c r="V640" s="8" t="str">
        <f t="shared" si="2"/>
        <v>Plumbing  &gt; Fitting  &gt; Saddle (Clip) &gt; 3/4 "  &gt; Samson &gt; [ N/A ]</v>
      </c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ht="12.75" customHeight="1">
      <c r="A641" s="22" t="s">
        <v>1260</v>
      </c>
      <c r="B641" s="17" t="str">
        <f>IFERROR(VLOOKUP(A641,'G1'!$A$2:$B$45,2,FALSE),"")</f>
        <v>Plumbing </v>
      </c>
      <c r="C641" s="28" t="s">
        <v>1219</v>
      </c>
      <c r="D641" s="8" t="str">
        <f>IFERROR(VLOOKUP(C641,'G2'!$A$2:$B$45,2,FALSE),"")</f>
        <v>Fitting </v>
      </c>
      <c r="E641" s="23" t="s">
        <v>1361</v>
      </c>
      <c r="F641" s="8" t="str">
        <f>IFERROR(VLOOKUP(E641,'G3'!$A$2:$B$195,2,FALSE),"")</f>
        <v>Saddle (Clip)</v>
      </c>
      <c r="G641" s="23" t="s">
        <v>685</v>
      </c>
      <c r="H641" s="8" t="str">
        <f>IFERROR(VLOOKUP(G641,'G4'!$A$2:$B$195,2,FALSE),"")</f>
        <v>1" </v>
      </c>
      <c r="I641" s="22" t="s">
        <v>688</v>
      </c>
      <c r="J641" s="8" t="str">
        <f>IFERROR(VLOOKUP(I641,'G5'!$A$2:$B$45,2,FALSE),"")</f>
        <v>Samson</v>
      </c>
      <c r="K641" s="23" t="s">
        <v>27</v>
      </c>
      <c r="L641" s="11" t="str">
        <f>IFERROR(VLOOKUP(K641,'G6'!$A$2:$B$345,2,FALSE),"")</f>
        <v/>
      </c>
      <c r="M641" s="25" t="s">
        <v>689</v>
      </c>
      <c r="N641" s="8" t="str">
        <f>IFERROR(VLOOKUP(M641,SUPPLIERS!$A$2:$B$45,2,FALSE),"")</f>
        <v>Seuwandi </v>
      </c>
      <c r="O641" s="19" t="s">
        <v>42</v>
      </c>
      <c r="P641" s="13" t="str">
        <f>IFERROR(VLOOKUP(O641,UOM_GROUP!$A$2:$B$45,2,FALSE),"")</f>
        <v>Default</v>
      </c>
      <c r="Q641" s="11" t="str">
        <f t="array" ref="Q641">TEXTJOIN(",",TRUE,IF(UOM_MAPPING!A$2:A$16=O641,UOM_MAPPING!B$2:B$100,""))</f>
        <v>000</v>
      </c>
      <c r="R641" s="11" t="str">
        <f>IFERROR(__xludf.DUMMYFUNCTION("ArrayFormula(JOIN("", "", IFERROR(VLOOKUP(BASE(SPLIT(Q641,"",""),10,3),UOM!$A$2:$B$46,2,FALSE),"""")))"),"NUMBER")</f>
        <v>NUMBER</v>
      </c>
      <c r="S641" s="11" t="s">
        <v>1536</v>
      </c>
      <c r="T641" s="8"/>
      <c r="U641" s="8" t="str">
        <f t="shared" si="1"/>
        <v>Plumbing  Fitting  Saddle (Clip) 1"  Samson </v>
      </c>
      <c r="V641" s="8" t="str">
        <f t="shared" si="2"/>
        <v>Plumbing  &gt; Fitting  &gt; Saddle (Clip) &gt; 1"  &gt; Samson &gt; [ N/A ]</v>
      </c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ht="12.75" customHeight="1">
      <c r="A642" s="22" t="s">
        <v>1260</v>
      </c>
      <c r="B642" s="17" t="str">
        <f>IFERROR(VLOOKUP(A642,'G1'!$A$2:$B$45,2,FALSE),"")</f>
        <v>Plumbing </v>
      </c>
      <c r="C642" s="28" t="s">
        <v>1219</v>
      </c>
      <c r="D642" s="8" t="str">
        <f>IFERROR(VLOOKUP(C642,'G2'!$A$2:$B$45,2,FALSE),"")</f>
        <v>Fitting </v>
      </c>
      <c r="E642" s="23" t="s">
        <v>1365</v>
      </c>
      <c r="F642" s="8" t="str">
        <f>IFERROR(VLOOKUP(E642,'G3'!$A$2:$B$195,2,FALSE),"")</f>
        <v>45 Elbow</v>
      </c>
      <c r="G642" s="23" t="s">
        <v>679</v>
      </c>
      <c r="H642" s="8" t="str">
        <f>IFERROR(VLOOKUP(G642,'G4'!$A$2:$B$195,2,FALSE),"")</f>
        <v>1/2 "</v>
      </c>
      <c r="I642" s="22" t="s">
        <v>688</v>
      </c>
      <c r="J642" s="8" t="str">
        <f>IFERROR(VLOOKUP(I642,'G5'!$A$2:$B$45,2,FALSE),"")</f>
        <v>Samson</v>
      </c>
      <c r="K642" s="23" t="s">
        <v>27</v>
      </c>
      <c r="L642" s="11" t="str">
        <f>IFERROR(VLOOKUP(K642,'G6'!$A$2:$B$345,2,FALSE),"")</f>
        <v/>
      </c>
      <c r="M642" s="25" t="s">
        <v>689</v>
      </c>
      <c r="N642" s="8" t="str">
        <f>IFERROR(VLOOKUP(M642,SUPPLIERS!$A$2:$B$45,2,FALSE),"")</f>
        <v>Seuwandi </v>
      </c>
      <c r="O642" s="19" t="s">
        <v>42</v>
      </c>
      <c r="P642" s="13" t="str">
        <f>IFERROR(VLOOKUP(O642,UOM_GROUP!$A$2:$B$45,2,FALSE),"")</f>
        <v>Default</v>
      </c>
      <c r="Q642" s="11" t="str">
        <f t="array" ref="Q642">TEXTJOIN(",",TRUE,IF(UOM_MAPPING!A$2:A$16=O642,UOM_MAPPING!B$2:B$100,""))</f>
        <v>000</v>
      </c>
      <c r="R642" s="11" t="str">
        <f>IFERROR(__xludf.DUMMYFUNCTION("ArrayFormula(JOIN("", "", IFERROR(VLOOKUP(BASE(SPLIT(Q642,"",""),10,3),UOM!$A$2:$B$46,2,FALSE),"""")))"),"NUMBER")</f>
        <v>NUMBER</v>
      </c>
      <c r="S642" s="11" t="s">
        <v>1537</v>
      </c>
      <c r="T642" s="8"/>
      <c r="U642" s="8" t="str">
        <f t="shared" si="1"/>
        <v>Plumbing  Fitting  45 Elbow 1/2 " Samson </v>
      </c>
      <c r="V642" s="8" t="str">
        <f t="shared" si="2"/>
        <v>Plumbing  &gt; Fitting  &gt; 45 Elbow &gt; 1/2 " &gt; Samson &gt; [ N/A ]</v>
      </c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ht="12.75" customHeight="1">
      <c r="A643" s="22" t="s">
        <v>1260</v>
      </c>
      <c r="B643" s="17" t="str">
        <f>IFERROR(VLOOKUP(A643,'G1'!$A$2:$B$45,2,FALSE),"")</f>
        <v>Plumbing </v>
      </c>
      <c r="C643" s="28" t="s">
        <v>1219</v>
      </c>
      <c r="D643" s="8" t="str">
        <f>IFERROR(VLOOKUP(C643,'G2'!$A$2:$B$45,2,FALSE),"")</f>
        <v>Fitting </v>
      </c>
      <c r="E643" s="23" t="s">
        <v>1365</v>
      </c>
      <c r="F643" s="8" t="str">
        <f>IFERROR(VLOOKUP(E643,'G3'!$A$2:$B$195,2,FALSE),"")</f>
        <v>45 Elbow</v>
      </c>
      <c r="G643" s="23" t="s">
        <v>682</v>
      </c>
      <c r="H643" s="8" t="str">
        <f>IFERROR(VLOOKUP(G643,'G4'!$A$2:$B$195,2,FALSE),"")</f>
        <v>3/4 " </v>
      </c>
      <c r="I643" s="22" t="s">
        <v>688</v>
      </c>
      <c r="J643" s="8" t="str">
        <f>IFERROR(VLOOKUP(I643,'G5'!$A$2:$B$45,2,FALSE),"")</f>
        <v>Samson</v>
      </c>
      <c r="K643" s="23" t="s">
        <v>27</v>
      </c>
      <c r="L643" s="11" t="str">
        <f>IFERROR(VLOOKUP(K643,'G6'!$A$2:$B$345,2,FALSE),"")</f>
        <v/>
      </c>
      <c r="M643" s="25" t="s">
        <v>689</v>
      </c>
      <c r="N643" s="8" t="str">
        <f>IFERROR(VLOOKUP(M643,SUPPLIERS!$A$2:$B$45,2,FALSE),"")</f>
        <v>Seuwandi </v>
      </c>
      <c r="O643" s="19" t="s">
        <v>42</v>
      </c>
      <c r="P643" s="13" t="str">
        <f>IFERROR(VLOOKUP(O643,UOM_GROUP!$A$2:$B$45,2,FALSE),"")</f>
        <v>Default</v>
      </c>
      <c r="Q643" s="11" t="str">
        <f t="array" ref="Q643">TEXTJOIN(",",TRUE,IF(UOM_MAPPING!A$2:A$16=O643,UOM_MAPPING!B$2:B$100,""))</f>
        <v>000</v>
      </c>
      <c r="R643" s="11" t="str">
        <f>IFERROR(__xludf.DUMMYFUNCTION("ArrayFormula(JOIN("", "", IFERROR(VLOOKUP(BASE(SPLIT(Q643,"",""),10,3),UOM!$A$2:$B$46,2,FALSE),"""")))"),"NUMBER")</f>
        <v>NUMBER</v>
      </c>
      <c r="S643" s="11" t="s">
        <v>1538</v>
      </c>
      <c r="T643" s="8"/>
      <c r="U643" s="8" t="str">
        <f t="shared" si="1"/>
        <v>Plumbing  Fitting  45 Elbow 3/4 "  Samson </v>
      </c>
      <c r="V643" s="8" t="str">
        <f t="shared" si="2"/>
        <v>Plumbing  &gt; Fitting  &gt; 45 Elbow &gt; 3/4 "  &gt; Samson &gt; [ N/A ]</v>
      </c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ht="12.75" customHeight="1">
      <c r="A644" s="22" t="s">
        <v>1260</v>
      </c>
      <c r="B644" s="17" t="str">
        <f>IFERROR(VLOOKUP(A644,'G1'!$A$2:$B$45,2,FALSE),"")</f>
        <v>Plumbing </v>
      </c>
      <c r="C644" s="28" t="s">
        <v>1219</v>
      </c>
      <c r="D644" s="8" t="str">
        <f>IFERROR(VLOOKUP(C644,'G2'!$A$2:$B$45,2,FALSE),"")</f>
        <v>Fitting </v>
      </c>
      <c r="E644" s="23" t="s">
        <v>1365</v>
      </c>
      <c r="F644" s="8" t="str">
        <f>IFERROR(VLOOKUP(E644,'G3'!$A$2:$B$195,2,FALSE),"")</f>
        <v>45 Elbow</v>
      </c>
      <c r="G644" s="23" t="s">
        <v>685</v>
      </c>
      <c r="H644" s="8" t="str">
        <f>IFERROR(VLOOKUP(G644,'G4'!$A$2:$B$195,2,FALSE),"")</f>
        <v>1" </v>
      </c>
      <c r="I644" s="22" t="s">
        <v>688</v>
      </c>
      <c r="J644" s="8" t="str">
        <f>IFERROR(VLOOKUP(I644,'G5'!$A$2:$B$45,2,FALSE),"")</f>
        <v>Samson</v>
      </c>
      <c r="K644" s="23" t="s">
        <v>27</v>
      </c>
      <c r="L644" s="11" t="str">
        <f>IFERROR(VLOOKUP(K644,'G6'!$A$2:$B$345,2,FALSE),"")</f>
        <v/>
      </c>
      <c r="M644" s="25" t="s">
        <v>689</v>
      </c>
      <c r="N644" s="8" t="str">
        <f>IFERROR(VLOOKUP(M644,SUPPLIERS!$A$2:$B$45,2,FALSE),"")</f>
        <v>Seuwandi </v>
      </c>
      <c r="O644" s="19" t="s">
        <v>42</v>
      </c>
      <c r="P644" s="13" t="str">
        <f>IFERROR(VLOOKUP(O644,UOM_GROUP!$A$2:$B$45,2,FALSE),"")</f>
        <v>Default</v>
      </c>
      <c r="Q644" s="11" t="str">
        <f t="array" ref="Q644">TEXTJOIN(",",TRUE,IF(UOM_MAPPING!A$2:A$16=O644,UOM_MAPPING!B$2:B$100,""))</f>
        <v>000</v>
      </c>
      <c r="R644" s="11" t="str">
        <f>IFERROR(__xludf.DUMMYFUNCTION("ArrayFormula(JOIN("", "", IFERROR(VLOOKUP(BASE(SPLIT(Q644,"",""),10,3),UOM!$A$2:$B$46,2,FALSE),"""")))"),"NUMBER")</f>
        <v>NUMBER</v>
      </c>
      <c r="S644" s="11" t="s">
        <v>1539</v>
      </c>
      <c r="T644" s="8"/>
      <c r="U644" s="8" t="str">
        <f t="shared" si="1"/>
        <v>Plumbing  Fitting  45 Elbow 1"  Samson </v>
      </c>
      <c r="V644" s="8" t="str">
        <f t="shared" si="2"/>
        <v>Plumbing  &gt; Fitting  &gt; 45 Elbow &gt; 1"  &gt; Samson &gt; [ N/A ]</v>
      </c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ht="12.75" customHeight="1">
      <c r="A645" s="22" t="s">
        <v>1260</v>
      </c>
      <c r="B645" s="17" t="str">
        <f>IFERROR(VLOOKUP(A645,'G1'!$A$2:$B$45,2,FALSE),"")</f>
        <v>Plumbing </v>
      </c>
      <c r="C645" s="28" t="s">
        <v>1219</v>
      </c>
      <c r="D645" s="8" t="str">
        <f>IFERROR(VLOOKUP(C645,'G2'!$A$2:$B$45,2,FALSE),"")</f>
        <v>Fitting </v>
      </c>
      <c r="E645" s="23" t="s">
        <v>1365</v>
      </c>
      <c r="F645" s="8" t="str">
        <f>IFERROR(VLOOKUP(E645,'G3'!$A$2:$B$195,2,FALSE),"")</f>
        <v>45 Elbow</v>
      </c>
      <c r="G645" s="23" t="s">
        <v>1278</v>
      </c>
      <c r="H645" s="8" t="str">
        <f>IFERROR(VLOOKUP(G645,'G4'!$A$2:$B$195,2,FALSE),"")</f>
        <v>1.1/4"</v>
      </c>
      <c r="I645" s="22" t="s">
        <v>688</v>
      </c>
      <c r="J645" s="8" t="str">
        <f>IFERROR(VLOOKUP(I645,'G5'!$A$2:$B$45,2,FALSE),"")</f>
        <v>Samson</v>
      </c>
      <c r="K645" s="23" t="s">
        <v>27</v>
      </c>
      <c r="L645" s="11" t="str">
        <f>IFERROR(VLOOKUP(K645,'G6'!$A$2:$B$345,2,FALSE),"")</f>
        <v/>
      </c>
      <c r="M645" s="25" t="s">
        <v>689</v>
      </c>
      <c r="N645" s="8" t="str">
        <f>IFERROR(VLOOKUP(M645,SUPPLIERS!$A$2:$B$45,2,FALSE),"")</f>
        <v>Seuwandi </v>
      </c>
      <c r="O645" s="19" t="s">
        <v>42</v>
      </c>
      <c r="P645" s="13" t="str">
        <f>IFERROR(VLOOKUP(O645,UOM_GROUP!$A$2:$B$45,2,FALSE),"")</f>
        <v>Default</v>
      </c>
      <c r="Q645" s="11" t="str">
        <f t="array" ref="Q645">TEXTJOIN(",",TRUE,IF(UOM_MAPPING!A$2:A$16=O645,UOM_MAPPING!B$2:B$100,""))</f>
        <v>000</v>
      </c>
      <c r="R645" s="11" t="str">
        <f>IFERROR(__xludf.DUMMYFUNCTION("ArrayFormula(JOIN("", "", IFERROR(VLOOKUP(BASE(SPLIT(Q645,"",""),10,3),UOM!$A$2:$B$46,2,FALSE),"""")))"),"NUMBER")</f>
        <v>NUMBER</v>
      </c>
      <c r="S645" s="11" t="s">
        <v>1540</v>
      </c>
      <c r="T645" s="8"/>
      <c r="U645" s="8" t="str">
        <f t="shared" si="1"/>
        <v>Plumbing  Fitting  45 Elbow 1.1/4" Samson </v>
      </c>
      <c r="V645" s="8" t="str">
        <f t="shared" si="2"/>
        <v>Plumbing  &gt; Fitting  &gt; 45 Elbow &gt; 1.1/4" &gt; Samson &gt; [ N/A ]</v>
      </c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ht="12.75" customHeight="1">
      <c r="A646" s="22" t="s">
        <v>1260</v>
      </c>
      <c r="B646" s="17" t="str">
        <f>IFERROR(VLOOKUP(A646,'G1'!$A$2:$B$45,2,FALSE),"")</f>
        <v>Plumbing </v>
      </c>
      <c r="C646" s="28" t="s">
        <v>1219</v>
      </c>
      <c r="D646" s="8" t="str">
        <f>IFERROR(VLOOKUP(C646,'G2'!$A$2:$B$45,2,FALSE),"")</f>
        <v>Fitting </v>
      </c>
      <c r="E646" s="23" t="s">
        <v>1365</v>
      </c>
      <c r="F646" s="8" t="str">
        <f>IFERROR(VLOOKUP(E646,'G3'!$A$2:$B$195,2,FALSE),"")</f>
        <v>45 Elbow</v>
      </c>
      <c r="G646" s="23" t="s">
        <v>1265</v>
      </c>
      <c r="H646" s="8" t="str">
        <f>IFERROR(VLOOKUP(G646,'G4'!$A$2:$B$195,2,FALSE),"")</f>
        <v>1.5"</v>
      </c>
      <c r="I646" s="22" t="s">
        <v>688</v>
      </c>
      <c r="J646" s="8" t="str">
        <f>IFERROR(VLOOKUP(I646,'G5'!$A$2:$B$45,2,FALSE),"")</f>
        <v>Samson</v>
      </c>
      <c r="K646" s="23" t="s">
        <v>27</v>
      </c>
      <c r="L646" s="11" t="str">
        <f>IFERROR(VLOOKUP(K646,'G6'!$A$2:$B$345,2,FALSE),"")</f>
        <v/>
      </c>
      <c r="M646" s="25" t="s">
        <v>689</v>
      </c>
      <c r="N646" s="8" t="str">
        <f>IFERROR(VLOOKUP(M646,SUPPLIERS!$A$2:$B$45,2,FALSE),"")</f>
        <v>Seuwandi </v>
      </c>
      <c r="O646" s="19" t="s">
        <v>42</v>
      </c>
      <c r="P646" s="13" t="str">
        <f>IFERROR(VLOOKUP(O646,UOM_GROUP!$A$2:$B$45,2,FALSE),"")</f>
        <v>Default</v>
      </c>
      <c r="Q646" s="11" t="str">
        <f t="array" ref="Q646">TEXTJOIN(",",TRUE,IF(UOM_MAPPING!A$2:A$16=O646,UOM_MAPPING!B$2:B$100,""))</f>
        <v>000</v>
      </c>
      <c r="R646" s="11" t="str">
        <f>IFERROR(__xludf.DUMMYFUNCTION("ArrayFormula(JOIN("", "", IFERROR(VLOOKUP(BASE(SPLIT(Q646,"",""),10,3),UOM!$A$2:$B$46,2,FALSE),"""")))"),"NUMBER")</f>
        <v>NUMBER</v>
      </c>
      <c r="S646" s="11" t="s">
        <v>1541</v>
      </c>
      <c r="T646" s="8"/>
      <c r="U646" s="8" t="str">
        <f t="shared" si="1"/>
        <v>Plumbing  Fitting  45 Elbow 1.5" Samson </v>
      </c>
      <c r="V646" s="8" t="str">
        <f t="shared" si="2"/>
        <v>Plumbing  &gt; Fitting  &gt; 45 Elbow &gt; 1.5" &gt; Samson &gt; [ N/A ]</v>
      </c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ht="12.75" customHeight="1">
      <c r="A647" s="22" t="s">
        <v>1260</v>
      </c>
      <c r="B647" s="17" t="str">
        <f>IFERROR(VLOOKUP(A647,'G1'!$A$2:$B$45,2,FALSE),"")</f>
        <v>Plumbing </v>
      </c>
      <c r="C647" s="28" t="s">
        <v>1219</v>
      </c>
      <c r="D647" s="8" t="str">
        <f>IFERROR(VLOOKUP(C647,'G2'!$A$2:$B$45,2,FALSE),"")</f>
        <v>Fitting </v>
      </c>
      <c r="E647" s="23" t="s">
        <v>1365</v>
      </c>
      <c r="F647" s="8" t="str">
        <f>IFERROR(VLOOKUP(E647,'G3'!$A$2:$B$195,2,FALSE),"")</f>
        <v>45 Elbow</v>
      </c>
      <c r="G647" s="23" t="s">
        <v>793</v>
      </c>
      <c r="H647" s="8" t="str">
        <f>IFERROR(VLOOKUP(G647,'G4'!$A$2:$B$195,2,FALSE),"")</f>
        <v>2"</v>
      </c>
      <c r="I647" s="22" t="s">
        <v>688</v>
      </c>
      <c r="J647" s="8" t="str">
        <f>IFERROR(VLOOKUP(I647,'G5'!$A$2:$B$45,2,FALSE),"")</f>
        <v>Samson</v>
      </c>
      <c r="K647" s="23" t="s">
        <v>27</v>
      </c>
      <c r="L647" s="11" t="str">
        <f>IFERROR(VLOOKUP(K647,'G6'!$A$2:$B$345,2,FALSE),"")</f>
        <v/>
      </c>
      <c r="M647" s="25" t="s">
        <v>689</v>
      </c>
      <c r="N647" s="8" t="str">
        <f>IFERROR(VLOOKUP(M647,SUPPLIERS!$A$2:$B$45,2,FALSE),"")</f>
        <v>Seuwandi </v>
      </c>
      <c r="O647" s="19" t="s">
        <v>42</v>
      </c>
      <c r="P647" s="13" t="str">
        <f>IFERROR(VLOOKUP(O647,UOM_GROUP!$A$2:$B$45,2,FALSE),"")</f>
        <v>Default</v>
      </c>
      <c r="Q647" s="11" t="str">
        <f t="array" ref="Q647">TEXTJOIN(",",TRUE,IF(UOM_MAPPING!A$2:A$16=O647,UOM_MAPPING!B$2:B$100,""))</f>
        <v>000</v>
      </c>
      <c r="R647" s="11" t="str">
        <f>IFERROR(__xludf.DUMMYFUNCTION("ArrayFormula(JOIN("", "", IFERROR(VLOOKUP(BASE(SPLIT(Q647,"",""),10,3),UOM!$A$2:$B$46,2,FALSE),"""")))"),"NUMBER")</f>
        <v>NUMBER</v>
      </c>
      <c r="S647" s="11" t="s">
        <v>1542</v>
      </c>
      <c r="T647" s="8"/>
      <c r="U647" s="8" t="str">
        <f t="shared" si="1"/>
        <v>Plumbing  Fitting  45 Elbow 2" Samson </v>
      </c>
      <c r="V647" s="8" t="str">
        <f t="shared" si="2"/>
        <v>Plumbing  &gt; Fitting  &gt; 45 Elbow &gt; 2" &gt; Samson &gt; [ N/A ]</v>
      </c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ht="12.75" customHeight="1">
      <c r="A648" s="22" t="s">
        <v>1260</v>
      </c>
      <c r="B648" s="17" t="str">
        <f>IFERROR(VLOOKUP(A648,'G1'!$A$2:$B$45,2,FALSE),"")</f>
        <v>Plumbing </v>
      </c>
      <c r="C648" s="28" t="s">
        <v>1219</v>
      </c>
      <c r="D648" s="8" t="str">
        <f>IFERROR(VLOOKUP(C648,'G2'!$A$2:$B$45,2,FALSE),"")</f>
        <v>Fitting </v>
      </c>
      <c r="E648" s="23" t="s">
        <v>1365</v>
      </c>
      <c r="F648" s="8" t="str">
        <f>IFERROR(VLOOKUP(E648,'G3'!$A$2:$B$195,2,FALSE),"")</f>
        <v>45 Elbow</v>
      </c>
      <c r="G648" s="23" t="s">
        <v>1267</v>
      </c>
      <c r="H648" s="8" t="str">
        <f>IFERROR(VLOOKUP(G648,'G4'!$A$2:$B$195,2,FALSE),"")</f>
        <v>4"</v>
      </c>
      <c r="I648" s="22" t="s">
        <v>688</v>
      </c>
      <c r="J648" s="8" t="str">
        <f>IFERROR(VLOOKUP(I648,'G5'!$A$2:$B$45,2,FALSE),"")</f>
        <v>Samson</v>
      </c>
      <c r="K648" s="23" t="s">
        <v>27</v>
      </c>
      <c r="L648" s="11" t="str">
        <f>IFERROR(VLOOKUP(K648,'G6'!$A$2:$B$345,2,FALSE),"")</f>
        <v/>
      </c>
      <c r="M648" s="25" t="s">
        <v>689</v>
      </c>
      <c r="N648" s="8" t="str">
        <f>IFERROR(VLOOKUP(M648,SUPPLIERS!$A$2:$B$45,2,FALSE),"")</f>
        <v>Seuwandi </v>
      </c>
      <c r="O648" s="19" t="s">
        <v>42</v>
      </c>
      <c r="P648" s="13" t="str">
        <f>IFERROR(VLOOKUP(O648,UOM_GROUP!$A$2:$B$45,2,FALSE),"")</f>
        <v>Default</v>
      </c>
      <c r="Q648" s="11" t="str">
        <f t="array" ref="Q648">TEXTJOIN(",",TRUE,IF(UOM_MAPPING!A$2:A$16=O648,UOM_MAPPING!B$2:B$100,""))</f>
        <v>000</v>
      </c>
      <c r="R648" s="11" t="str">
        <f>IFERROR(__xludf.DUMMYFUNCTION("ArrayFormula(JOIN("", "", IFERROR(VLOOKUP(BASE(SPLIT(Q648,"",""),10,3),UOM!$A$2:$B$46,2,FALSE),"""")))"),"NUMBER")</f>
        <v>NUMBER</v>
      </c>
      <c r="S648" s="11" t="s">
        <v>1543</v>
      </c>
      <c r="T648" s="8"/>
      <c r="U648" s="8" t="str">
        <f t="shared" si="1"/>
        <v>Plumbing  Fitting  45 Elbow 4" Samson </v>
      </c>
      <c r="V648" s="8" t="str">
        <f t="shared" si="2"/>
        <v>Plumbing  &gt; Fitting  &gt; 45 Elbow &gt; 4" &gt; Samson &gt; [ N/A ]</v>
      </c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ht="12.75" customHeight="1">
      <c r="A649" s="22" t="s">
        <v>1260</v>
      </c>
      <c r="B649" s="17" t="str">
        <f>IFERROR(VLOOKUP(A649,'G1'!$A$2:$B$45,2,FALSE),"")</f>
        <v>Plumbing </v>
      </c>
      <c r="C649" s="28" t="s">
        <v>1219</v>
      </c>
      <c r="D649" s="8" t="str">
        <f>IFERROR(VLOOKUP(C649,'G2'!$A$2:$B$45,2,FALSE),"")</f>
        <v>Fitting </v>
      </c>
      <c r="E649" s="23" t="s">
        <v>1373</v>
      </c>
      <c r="F649" s="8" t="str">
        <f>IFERROR(VLOOKUP(E649,'G3'!$A$2:$B$195,2,FALSE),"")</f>
        <v>45 Door Elbow</v>
      </c>
      <c r="G649" s="23" t="s">
        <v>1278</v>
      </c>
      <c r="H649" s="8" t="str">
        <f>IFERROR(VLOOKUP(G649,'G4'!$A$2:$B$195,2,FALSE),"")</f>
        <v>1.1/4"</v>
      </c>
      <c r="I649" s="22" t="s">
        <v>688</v>
      </c>
      <c r="J649" s="8" t="str">
        <f>IFERROR(VLOOKUP(I649,'G5'!$A$2:$B$45,2,FALSE),"")</f>
        <v>Samson</v>
      </c>
      <c r="K649" s="23" t="s">
        <v>27</v>
      </c>
      <c r="L649" s="11" t="str">
        <f>IFERROR(VLOOKUP(K649,'G6'!$A$2:$B$345,2,FALSE),"")</f>
        <v/>
      </c>
      <c r="M649" s="25" t="s">
        <v>689</v>
      </c>
      <c r="N649" s="8" t="str">
        <f>IFERROR(VLOOKUP(M649,SUPPLIERS!$A$2:$B$45,2,FALSE),"")</f>
        <v>Seuwandi </v>
      </c>
      <c r="O649" s="19" t="s">
        <v>42</v>
      </c>
      <c r="P649" s="13" t="str">
        <f>IFERROR(VLOOKUP(O649,UOM_GROUP!$A$2:$B$45,2,FALSE),"")</f>
        <v>Default</v>
      </c>
      <c r="Q649" s="11" t="str">
        <f t="array" ref="Q649">TEXTJOIN(",",TRUE,IF(UOM_MAPPING!A$2:A$16=O649,UOM_MAPPING!B$2:B$100,""))</f>
        <v>000</v>
      </c>
      <c r="R649" s="11" t="str">
        <f>IFERROR(__xludf.DUMMYFUNCTION("ArrayFormula(JOIN("", "", IFERROR(VLOOKUP(BASE(SPLIT(Q649,"",""),10,3),UOM!$A$2:$B$46,2,FALSE),"""")))"),"NUMBER")</f>
        <v>NUMBER</v>
      </c>
      <c r="S649" s="11" t="s">
        <v>1544</v>
      </c>
      <c r="T649" s="8"/>
      <c r="U649" s="8" t="str">
        <f t="shared" si="1"/>
        <v>Plumbing  Fitting  45 Door Elbow 1.1/4" Samson </v>
      </c>
      <c r="V649" s="8" t="str">
        <f t="shared" si="2"/>
        <v>Plumbing  &gt; Fitting  &gt; 45 Door Elbow &gt; 1.1/4" &gt; Samson &gt; [ N/A ]</v>
      </c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ht="12.75" customHeight="1">
      <c r="A650" s="22" t="s">
        <v>1260</v>
      </c>
      <c r="B650" s="17" t="str">
        <f>IFERROR(VLOOKUP(A650,'G1'!$A$2:$B$45,2,FALSE),"")</f>
        <v>Plumbing </v>
      </c>
      <c r="C650" s="28" t="s">
        <v>1219</v>
      </c>
      <c r="D650" s="8" t="str">
        <f>IFERROR(VLOOKUP(C650,'G2'!$A$2:$B$45,2,FALSE),"")</f>
        <v>Fitting </v>
      </c>
      <c r="E650" s="23" t="s">
        <v>1373</v>
      </c>
      <c r="F650" s="8" t="str">
        <f>IFERROR(VLOOKUP(E650,'G3'!$A$2:$B$195,2,FALSE),"")</f>
        <v>45 Door Elbow</v>
      </c>
      <c r="G650" s="23" t="s">
        <v>1265</v>
      </c>
      <c r="H650" s="8" t="str">
        <f>IFERROR(VLOOKUP(G650,'G4'!$A$2:$B$195,2,FALSE),"")</f>
        <v>1.5"</v>
      </c>
      <c r="I650" s="22" t="s">
        <v>688</v>
      </c>
      <c r="J650" s="8" t="str">
        <f>IFERROR(VLOOKUP(I650,'G5'!$A$2:$B$45,2,FALSE),"")</f>
        <v>Samson</v>
      </c>
      <c r="K650" s="23" t="s">
        <v>27</v>
      </c>
      <c r="L650" s="11" t="str">
        <f>IFERROR(VLOOKUP(K650,'G6'!$A$2:$B$345,2,FALSE),"")</f>
        <v/>
      </c>
      <c r="M650" s="25" t="s">
        <v>689</v>
      </c>
      <c r="N650" s="8" t="str">
        <f>IFERROR(VLOOKUP(M650,SUPPLIERS!$A$2:$B$45,2,FALSE),"")</f>
        <v>Seuwandi </v>
      </c>
      <c r="O650" s="19" t="s">
        <v>42</v>
      </c>
      <c r="P650" s="13" t="str">
        <f>IFERROR(VLOOKUP(O650,UOM_GROUP!$A$2:$B$45,2,FALSE),"")</f>
        <v>Default</v>
      </c>
      <c r="Q650" s="11" t="str">
        <f t="array" ref="Q650">TEXTJOIN(",",TRUE,IF(UOM_MAPPING!A$2:A$16=O650,UOM_MAPPING!B$2:B$100,""))</f>
        <v>000</v>
      </c>
      <c r="R650" s="11" t="str">
        <f>IFERROR(__xludf.DUMMYFUNCTION("ArrayFormula(JOIN("", "", IFERROR(VLOOKUP(BASE(SPLIT(Q650,"",""),10,3),UOM!$A$2:$B$46,2,FALSE),"""")))"),"NUMBER")</f>
        <v>NUMBER</v>
      </c>
      <c r="S650" s="11" t="s">
        <v>1545</v>
      </c>
      <c r="T650" s="8"/>
      <c r="U650" s="8" t="str">
        <f t="shared" si="1"/>
        <v>Plumbing  Fitting  45 Door Elbow 1.5" Samson </v>
      </c>
      <c r="V650" s="8" t="str">
        <f t="shared" si="2"/>
        <v>Plumbing  &gt; Fitting  &gt; 45 Door Elbow &gt; 1.5" &gt; Samson &gt; [ N/A ]</v>
      </c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ht="12.75" customHeight="1">
      <c r="A651" s="22" t="s">
        <v>1260</v>
      </c>
      <c r="B651" s="17" t="str">
        <f>IFERROR(VLOOKUP(A651,'G1'!$A$2:$B$45,2,FALSE),"")</f>
        <v>Plumbing </v>
      </c>
      <c r="C651" s="28" t="s">
        <v>1219</v>
      </c>
      <c r="D651" s="8" t="str">
        <f>IFERROR(VLOOKUP(C651,'G2'!$A$2:$B$45,2,FALSE),"")</f>
        <v>Fitting </v>
      </c>
      <c r="E651" s="23" t="s">
        <v>1373</v>
      </c>
      <c r="F651" s="8" t="str">
        <f>IFERROR(VLOOKUP(E651,'G3'!$A$2:$B$195,2,FALSE),"")</f>
        <v>45 Door Elbow</v>
      </c>
      <c r="G651" s="23" t="s">
        <v>793</v>
      </c>
      <c r="H651" s="8" t="str">
        <f>IFERROR(VLOOKUP(G651,'G4'!$A$2:$B$195,2,FALSE),"")</f>
        <v>2"</v>
      </c>
      <c r="I651" s="22" t="s">
        <v>688</v>
      </c>
      <c r="J651" s="8" t="str">
        <f>IFERROR(VLOOKUP(I651,'G5'!$A$2:$B$45,2,FALSE),"")</f>
        <v>Samson</v>
      </c>
      <c r="K651" s="23" t="s">
        <v>27</v>
      </c>
      <c r="L651" s="11" t="str">
        <f>IFERROR(VLOOKUP(K651,'G6'!$A$2:$B$345,2,FALSE),"")</f>
        <v/>
      </c>
      <c r="M651" s="25" t="s">
        <v>689</v>
      </c>
      <c r="N651" s="8" t="str">
        <f>IFERROR(VLOOKUP(M651,SUPPLIERS!$A$2:$B$45,2,FALSE),"")</f>
        <v>Seuwandi </v>
      </c>
      <c r="O651" s="19" t="s">
        <v>42</v>
      </c>
      <c r="P651" s="13" t="str">
        <f>IFERROR(VLOOKUP(O651,UOM_GROUP!$A$2:$B$45,2,FALSE),"")</f>
        <v>Default</v>
      </c>
      <c r="Q651" s="11" t="str">
        <f t="array" ref="Q651">TEXTJOIN(",",TRUE,IF(UOM_MAPPING!A$2:A$16=O651,UOM_MAPPING!B$2:B$100,""))</f>
        <v>000</v>
      </c>
      <c r="R651" s="11" t="str">
        <f>IFERROR(__xludf.DUMMYFUNCTION("ArrayFormula(JOIN("", "", IFERROR(VLOOKUP(BASE(SPLIT(Q651,"",""),10,3),UOM!$A$2:$B$46,2,FALSE),"""")))"),"NUMBER")</f>
        <v>NUMBER</v>
      </c>
      <c r="S651" s="11" t="s">
        <v>1546</v>
      </c>
      <c r="T651" s="8"/>
      <c r="U651" s="8" t="str">
        <f t="shared" si="1"/>
        <v>Plumbing  Fitting  45 Door Elbow 2" Samson </v>
      </c>
      <c r="V651" s="8" t="str">
        <f t="shared" si="2"/>
        <v>Plumbing  &gt; Fitting  &gt; 45 Door Elbow &gt; 2" &gt; Samson &gt; [ N/A ]</v>
      </c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ht="12.75" customHeight="1">
      <c r="A652" s="22" t="s">
        <v>1260</v>
      </c>
      <c r="B652" s="17" t="str">
        <f>IFERROR(VLOOKUP(A652,'G1'!$A$2:$B$45,2,FALSE),"")</f>
        <v>Plumbing </v>
      </c>
      <c r="C652" s="28" t="s">
        <v>1219</v>
      </c>
      <c r="D652" s="8" t="str">
        <f>IFERROR(VLOOKUP(C652,'G2'!$A$2:$B$45,2,FALSE),"")</f>
        <v>Fitting </v>
      </c>
      <c r="E652" s="23" t="s">
        <v>1373</v>
      </c>
      <c r="F652" s="8" t="str">
        <f>IFERROR(VLOOKUP(E652,'G3'!$A$2:$B$195,2,FALSE),"")</f>
        <v>45 Door Elbow</v>
      </c>
      <c r="G652" s="23" t="s">
        <v>1267</v>
      </c>
      <c r="H652" s="8" t="str">
        <f>IFERROR(VLOOKUP(G652,'G4'!$A$2:$B$195,2,FALSE),"")</f>
        <v>4"</v>
      </c>
      <c r="I652" s="22" t="s">
        <v>688</v>
      </c>
      <c r="J652" s="8" t="str">
        <f>IFERROR(VLOOKUP(I652,'G5'!$A$2:$B$45,2,FALSE),"")</f>
        <v>Samson</v>
      </c>
      <c r="K652" s="23" t="s">
        <v>27</v>
      </c>
      <c r="L652" s="11" t="str">
        <f>IFERROR(VLOOKUP(K652,'G6'!$A$2:$B$345,2,FALSE),"")</f>
        <v/>
      </c>
      <c r="M652" s="25" t="s">
        <v>689</v>
      </c>
      <c r="N652" s="8" t="str">
        <f>IFERROR(VLOOKUP(M652,SUPPLIERS!$A$2:$B$45,2,FALSE),"")</f>
        <v>Seuwandi </v>
      </c>
      <c r="O652" s="19" t="s">
        <v>42</v>
      </c>
      <c r="P652" s="13" t="str">
        <f>IFERROR(VLOOKUP(O652,UOM_GROUP!$A$2:$B$45,2,FALSE),"")</f>
        <v>Default</v>
      </c>
      <c r="Q652" s="11" t="str">
        <f t="array" ref="Q652">TEXTJOIN(",",TRUE,IF(UOM_MAPPING!A$2:A$16=O652,UOM_MAPPING!B$2:B$100,""))</f>
        <v>000</v>
      </c>
      <c r="R652" s="11" t="str">
        <f>IFERROR(__xludf.DUMMYFUNCTION("ArrayFormula(JOIN("", "", IFERROR(VLOOKUP(BASE(SPLIT(Q652,"",""),10,3),UOM!$A$2:$B$46,2,FALSE),"""")))"),"NUMBER")</f>
        <v>NUMBER</v>
      </c>
      <c r="S652" s="11" t="s">
        <v>1547</v>
      </c>
      <c r="T652" s="8"/>
      <c r="U652" s="8" t="str">
        <f t="shared" si="1"/>
        <v>Plumbing  Fitting  45 Door Elbow 4" Samson </v>
      </c>
      <c r="V652" s="8" t="str">
        <f t="shared" si="2"/>
        <v>Plumbing  &gt; Fitting  &gt; 45 Door Elbow &gt; 4" &gt; Samson &gt; [ N/A ]</v>
      </c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ht="12.75" customHeight="1">
      <c r="A653" s="22" t="s">
        <v>1260</v>
      </c>
      <c r="B653" s="17" t="str">
        <f>IFERROR(VLOOKUP(A653,'G1'!$A$2:$B$45,2,FALSE),"")</f>
        <v>Plumbing </v>
      </c>
      <c r="C653" s="28" t="s">
        <v>1219</v>
      </c>
      <c r="D653" s="8" t="str">
        <f>IFERROR(VLOOKUP(C653,'G2'!$A$2:$B$45,2,FALSE),"")</f>
        <v>Fitting </v>
      </c>
      <c r="E653" s="23" t="s">
        <v>1378</v>
      </c>
      <c r="F653" s="8" t="str">
        <f>IFERROR(VLOOKUP(E653,'G3'!$A$2:$B$195,2,FALSE),"")</f>
        <v>90 Door Elbow</v>
      </c>
      <c r="G653" s="23" t="s">
        <v>1278</v>
      </c>
      <c r="H653" s="8" t="str">
        <f>IFERROR(VLOOKUP(G653,'G4'!$A$2:$B$195,2,FALSE),"")</f>
        <v>1.1/4"</v>
      </c>
      <c r="I653" s="22" t="s">
        <v>688</v>
      </c>
      <c r="J653" s="8" t="str">
        <f>IFERROR(VLOOKUP(I653,'G5'!$A$2:$B$45,2,FALSE),"")</f>
        <v>Samson</v>
      </c>
      <c r="K653" s="23" t="s">
        <v>27</v>
      </c>
      <c r="L653" s="11" t="str">
        <f>IFERROR(VLOOKUP(K653,'G6'!$A$2:$B$345,2,FALSE),"")</f>
        <v/>
      </c>
      <c r="M653" s="25" t="s">
        <v>689</v>
      </c>
      <c r="N653" s="8" t="str">
        <f>IFERROR(VLOOKUP(M653,SUPPLIERS!$A$2:$B$45,2,FALSE),"")</f>
        <v>Seuwandi </v>
      </c>
      <c r="O653" s="19" t="s">
        <v>42</v>
      </c>
      <c r="P653" s="13" t="str">
        <f>IFERROR(VLOOKUP(O653,UOM_GROUP!$A$2:$B$45,2,FALSE),"")</f>
        <v>Default</v>
      </c>
      <c r="Q653" s="11" t="str">
        <f t="array" ref="Q653">TEXTJOIN(",",TRUE,IF(UOM_MAPPING!A$2:A$16=O653,UOM_MAPPING!B$2:B$100,""))</f>
        <v>000</v>
      </c>
      <c r="R653" s="11" t="str">
        <f>IFERROR(__xludf.DUMMYFUNCTION("ArrayFormula(JOIN("", "", IFERROR(VLOOKUP(BASE(SPLIT(Q653,"",""),10,3),UOM!$A$2:$B$46,2,FALSE),"""")))"),"NUMBER")</f>
        <v>NUMBER</v>
      </c>
      <c r="S653" s="11" t="s">
        <v>1548</v>
      </c>
      <c r="T653" s="8"/>
      <c r="U653" s="8" t="str">
        <f t="shared" si="1"/>
        <v>Plumbing  Fitting  90 Door Elbow 1.1/4" Samson </v>
      </c>
      <c r="V653" s="8" t="str">
        <f t="shared" si="2"/>
        <v>Plumbing  &gt; Fitting  &gt; 90 Door Elbow &gt; 1.1/4" &gt; Samson &gt; [ N/A ]</v>
      </c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ht="12.75" customHeight="1">
      <c r="A654" s="22" t="s">
        <v>1260</v>
      </c>
      <c r="B654" s="17" t="str">
        <f>IFERROR(VLOOKUP(A654,'G1'!$A$2:$B$45,2,FALSE),"")</f>
        <v>Plumbing </v>
      </c>
      <c r="C654" s="28" t="s">
        <v>1219</v>
      </c>
      <c r="D654" s="8" t="str">
        <f>IFERROR(VLOOKUP(C654,'G2'!$A$2:$B$45,2,FALSE),"")</f>
        <v>Fitting </v>
      </c>
      <c r="E654" s="23" t="s">
        <v>1378</v>
      </c>
      <c r="F654" s="8" t="str">
        <f>IFERROR(VLOOKUP(E654,'G3'!$A$2:$B$195,2,FALSE),"")</f>
        <v>90 Door Elbow</v>
      </c>
      <c r="G654" s="23" t="s">
        <v>1265</v>
      </c>
      <c r="H654" s="8" t="str">
        <f>IFERROR(VLOOKUP(G654,'G4'!$A$2:$B$195,2,FALSE),"")</f>
        <v>1.5"</v>
      </c>
      <c r="I654" s="22" t="s">
        <v>688</v>
      </c>
      <c r="J654" s="8" t="str">
        <f>IFERROR(VLOOKUP(I654,'G5'!$A$2:$B$45,2,FALSE),"")</f>
        <v>Samson</v>
      </c>
      <c r="K654" s="23" t="s">
        <v>27</v>
      </c>
      <c r="L654" s="11" t="str">
        <f>IFERROR(VLOOKUP(K654,'G6'!$A$2:$B$345,2,FALSE),"")</f>
        <v/>
      </c>
      <c r="M654" s="25" t="s">
        <v>689</v>
      </c>
      <c r="N654" s="8" t="str">
        <f>IFERROR(VLOOKUP(M654,SUPPLIERS!$A$2:$B$45,2,FALSE),"")</f>
        <v>Seuwandi </v>
      </c>
      <c r="O654" s="19" t="s">
        <v>42</v>
      </c>
      <c r="P654" s="13" t="str">
        <f>IFERROR(VLOOKUP(O654,UOM_GROUP!$A$2:$B$45,2,FALSE),"")</f>
        <v>Default</v>
      </c>
      <c r="Q654" s="11" t="str">
        <f t="array" ref="Q654">TEXTJOIN(",",TRUE,IF(UOM_MAPPING!A$2:A$16=O654,UOM_MAPPING!B$2:B$100,""))</f>
        <v>000</v>
      </c>
      <c r="R654" s="11" t="str">
        <f>IFERROR(__xludf.DUMMYFUNCTION("ArrayFormula(JOIN("", "", IFERROR(VLOOKUP(BASE(SPLIT(Q654,"",""),10,3),UOM!$A$2:$B$46,2,FALSE),"""")))"),"NUMBER")</f>
        <v>NUMBER</v>
      </c>
      <c r="S654" s="11" t="s">
        <v>1549</v>
      </c>
      <c r="T654" s="8"/>
      <c r="U654" s="8" t="str">
        <f t="shared" si="1"/>
        <v>Plumbing  Fitting  90 Door Elbow 1.5" Samson </v>
      </c>
      <c r="V654" s="8" t="str">
        <f t="shared" si="2"/>
        <v>Plumbing  &gt; Fitting  &gt; 90 Door Elbow &gt; 1.5" &gt; Samson &gt; [ N/A ]</v>
      </c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ht="12.75" customHeight="1">
      <c r="A655" s="22" t="s">
        <v>1260</v>
      </c>
      <c r="B655" s="17" t="str">
        <f>IFERROR(VLOOKUP(A655,'G1'!$A$2:$B$45,2,FALSE),"")</f>
        <v>Plumbing </v>
      </c>
      <c r="C655" s="28" t="s">
        <v>1219</v>
      </c>
      <c r="D655" s="8" t="str">
        <f>IFERROR(VLOOKUP(C655,'G2'!$A$2:$B$45,2,FALSE),"")</f>
        <v>Fitting </v>
      </c>
      <c r="E655" s="23" t="s">
        <v>1378</v>
      </c>
      <c r="F655" s="8" t="str">
        <f>IFERROR(VLOOKUP(E655,'G3'!$A$2:$B$195,2,FALSE),"")</f>
        <v>90 Door Elbow</v>
      </c>
      <c r="G655" s="23" t="s">
        <v>793</v>
      </c>
      <c r="H655" s="8" t="str">
        <f>IFERROR(VLOOKUP(G655,'G4'!$A$2:$B$195,2,FALSE),"")</f>
        <v>2"</v>
      </c>
      <c r="I655" s="22" t="s">
        <v>688</v>
      </c>
      <c r="J655" s="8" t="str">
        <f>IFERROR(VLOOKUP(I655,'G5'!$A$2:$B$45,2,FALSE),"")</f>
        <v>Samson</v>
      </c>
      <c r="K655" s="23" t="s">
        <v>27</v>
      </c>
      <c r="L655" s="11" t="str">
        <f>IFERROR(VLOOKUP(K655,'G6'!$A$2:$B$345,2,FALSE),"")</f>
        <v/>
      </c>
      <c r="M655" s="25" t="s">
        <v>689</v>
      </c>
      <c r="N655" s="8" t="str">
        <f>IFERROR(VLOOKUP(M655,SUPPLIERS!$A$2:$B$45,2,FALSE),"")</f>
        <v>Seuwandi </v>
      </c>
      <c r="O655" s="19" t="s">
        <v>42</v>
      </c>
      <c r="P655" s="13" t="str">
        <f>IFERROR(VLOOKUP(O655,UOM_GROUP!$A$2:$B$45,2,FALSE),"")</f>
        <v>Default</v>
      </c>
      <c r="Q655" s="11" t="str">
        <f t="array" ref="Q655">TEXTJOIN(",",TRUE,IF(UOM_MAPPING!A$2:A$16=O655,UOM_MAPPING!B$2:B$100,""))</f>
        <v>000</v>
      </c>
      <c r="R655" s="11" t="str">
        <f>IFERROR(__xludf.DUMMYFUNCTION("ArrayFormula(JOIN("", "", IFERROR(VLOOKUP(BASE(SPLIT(Q655,"",""),10,3),UOM!$A$2:$B$46,2,FALSE),"""")))"),"NUMBER")</f>
        <v>NUMBER</v>
      </c>
      <c r="S655" s="11" t="s">
        <v>1550</v>
      </c>
      <c r="T655" s="8"/>
      <c r="U655" s="8" t="str">
        <f t="shared" si="1"/>
        <v>Plumbing  Fitting  90 Door Elbow 2" Samson </v>
      </c>
      <c r="V655" s="8" t="str">
        <f t="shared" si="2"/>
        <v>Plumbing  &gt; Fitting  &gt; 90 Door Elbow &gt; 2" &gt; Samson &gt; [ N/A ]</v>
      </c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ht="12.75" customHeight="1">
      <c r="A656" s="22" t="s">
        <v>1260</v>
      </c>
      <c r="B656" s="17" t="str">
        <f>IFERROR(VLOOKUP(A656,'G1'!$A$2:$B$45,2,FALSE),"")</f>
        <v>Plumbing </v>
      </c>
      <c r="C656" s="28" t="s">
        <v>1219</v>
      </c>
      <c r="D656" s="8" t="str">
        <f>IFERROR(VLOOKUP(C656,'G2'!$A$2:$B$45,2,FALSE),"")</f>
        <v>Fitting </v>
      </c>
      <c r="E656" s="23" t="s">
        <v>1378</v>
      </c>
      <c r="F656" s="8" t="str">
        <f>IFERROR(VLOOKUP(E656,'G3'!$A$2:$B$195,2,FALSE),"")</f>
        <v>90 Door Elbow</v>
      </c>
      <c r="G656" s="23" t="s">
        <v>1267</v>
      </c>
      <c r="H656" s="8" t="str">
        <f>IFERROR(VLOOKUP(G656,'G4'!$A$2:$B$195,2,FALSE),"")</f>
        <v>4"</v>
      </c>
      <c r="I656" s="22" t="s">
        <v>688</v>
      </c>
      <c r="J656" s="8" t="str">
        <f>IFERROR(VLOOKUP(I656,'G5'!$A$2:$B$45,2,FALSE),"")</f>
        <v>Samson</v>
      </c>
      <c r="K656" s="23" t="s">
        <v>27</v>
      </c>
      <c r="L656" s="11" t="str">
        <f>IFERROR(VLOOKUP(K656,'G6'!$A$2:$B$345,2,FALSE),"")</f>
        <v/>
      </c>
      <c r="M656" s="25" t="s">
        <v>689</v>
      </c>
      <c r="N656" s="8" t="str">
        <f>IFERROR(VLOOKUP(M656,SUPPLIERS!$A$2:$B$45,2,FALSE),"")</f>
        <v>Seuwandi </v>
      </c>
      <c r="O656" s="19" t="s">
        <v>42</v>
      </c>
      <c r="P656" s="13" t="str">
        <f>IFERROR(VLOOKUP(O656,UOM_GROUP!$A$2:$B$45,2,FALSE),"")</f>
        <v>Default</v>
      </c>
      <c r="Q656" s="11" t="str">
        <f t="array" ref="Q656">TEXTJOIN(",",TRUE,IF(UOM_MAPPING!A$2:A$16=O656,UOM_MAPPING!B$2:B$100,""))</f>
        <v>000</v>
      </c>
      <c r="R656" s="11" t="str">
        <f>IFERROR(__xludf.DUMMYFUNCTION("ArrayFormula(JOIN("", "", IFERROR(VLOOKUP(BASE(SPLIT(Q656,"",""),10,3),UOM!$A$2:$B$46,2,FALSE),"""")))"),"NUMBER")</f>
        <v>NUMBER</v>
      </c>
      <c r="S656" s="11" t="s">
        <v>1551</v>
      </c>
      <c r="T656" s="8"/>
      <c r="U656" s="8" t="str">
        <f t="shared" si="1"/>
        <v>Plumbing  Fitting  90 Door Elbow 4" Samson </v>
      </c>
      <c r="V656" s="8" t="str">
        <f t="shared" si="2"/>
        <v>Plumbing  &gt; Fitting  &gt; 90 Door Elbow &gt; 4" &gt; Samson &gt; [ N/A ]</v>
      </c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ht="12.75" customHeight="1">
      <c r="A657" s="22" t="s">
        <v>1260</v>
      </c>
      <c r="B657" s="17" t="str">
        <f>IFERROR(VLOOKUP(A657,'G1'!$A$2:$B$45,2,FALSE),"")</f>
        <v>Plumbing </v>
      </c>
      <c r="C657" s="28" t="s">
        <v>1219</v>
      </c>
      <c r="D657" s="8" t="str">
        <f>IFERROR(VLOOKUP(C657,'G2'!$A$2:$B$45,2,FALSE),"")</f>
        <v>Fitting </v>
      </c>
      <c r="E657" s="23" t="s">
        <v>1383</v>
      </c>
      <c r="F657" s="8" t="str">
        <f>IFERROR(VLOOKUP(E657,'G3'!$A$2:$B$195,2,FALSE),"")</f>
        <v>Single Y</v>
      </c>
      <c r="G657" s="23" t="s">
        <v>1278</v>
      </c>
      <c r="H657" s="8" t="str">
        <f>IFERROR(VLOOKUP(G657,'G4'!$A$2:$B$195,2,FALSE),"")</f>
        <v>1.1/4"</v>
      </c>
      <c r="I657" s="22" t="s">
        <v>688</v>
      </c>
      <c r="J657" s="8" t="str">
        <f>IFERROR(VLOOKUP(I657,'G5'!$A$2:$B$45,2,FALSE),"")</f>
        <v>Samson</v>
      </c>
      <c r="K657" s="23" t="s">
        <v>27</v>
      </c>
      <c r="L657" s="11" t="str">
        <f>IFERROR(VLOOKUP(K657,'G6'!$A$2:$B$345,2,FALSE),"")</f>
        <v/>
      </c>
      <c r="M657" s="25" t="s">
        <v>689</v>
      </c>
      <c r="N657" s="8" t="str">
        <f>IFERROR(VLOOKUP(M657,SUPPLIERS!$A$2:$B$45,2,FALSE),"")</f>
        <v>Seuwandi </v>
      </c>
      <c r="O657" s="19" t="s">
        <v>42</v>
      </c>
      <c r="P657" s="13" t="str">
        <f>IFERROR(VLOOKUP(O657,UOM_GROUP!$A$2:$B$45,2,FALSE),"")</f>
        <v>Default</v>
      </c>
      <c r="Q657" s="11" t="str">
        <f t="array" ref="Q657">TEXTJOIN(",",TRUE,IF(UOM_MAPPING!A$2:A$16=O657,UOM_MAPPING!B$2:B$100,""))</f>
        <v>000</v>
      </c>
      <c r="R657" s="11" t="str">
        <f>IFERROR(__xludf.DUMMYFUNCTION("ArrayFormula(JOIN("", "", IFERROR(VLOOKUP(BASE(SPLIT(Q657,"",""),10,3),UOM!$A$2:$B$46,2,FALSE),"""")))"),"NUMBER")</f>
        <v>NUMBER</v>
      </c>
      <c r="S657" s="11" t="s">
        <v>1552</v>
      </c>
      <c r="T657" s="8"/>
      <c r="U657" s="8" t="str">
        <f t="shared" si="1"/>
        <v>Plumbing  Fitting  Single Y 1.1/4" Samson </v>
      </c>
      <c r="V657" s="8" t="str">
        <f t="shared" si="2"/>
        <v>Plumbing  &gt; Fitting  &gt; Single Y &gt; 1.1/4" &gt; Samson &gt; [ N/A ]</v>
      </c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ht="12.75" customHeight="1">
      <c r="A658" s="22" t="s">
        <v>1260</v>
      </c>
      <c r="B658" s="17" t="str">
        <f>IFERROR(VLOOKUP(A658,'G1'!$A$2:$B$45,2,FALSE),"")</f>
        <v>Plumbing </v>
      </c>
      <c r="C658" s="28" t="s">
        <v>1219</v>
      </c>
      <c r="D658" s="8" t="str">
        <f>IFERROR(VLOOKUP(C658,'G2'!$A$2:$B$45,2,FALSE),"")</f>
        <v>Fitting </v>
      </c>
      <c r="E658" s="23" t="s">
        <v>1383</v>
      </c>
      <c r="F658" s="8" t="str">
        <f>IFERROR(VLOOKUP(E658,'G3'!$A$2:$B$195,2,FALSE),"")</f>
        <v>Single Y</v>
      </c>
      <c r="G658" s="23" t="s">
        <v>1265</v>
      </c>
      <c r="H658" s="8" t="str">
        <f>IFERROR(VLOOKUP(G658,'G4'!$A$2:$B$195,2,FALSE),"")</f>
        <v>1.5"</v>
      </c>
      <c r="I658" s="22" t="s">
        <v>688</v>
      </c>
      <c r="J658" s="8" t="str">
        <f>IFERROR(VLOOKUP(I658,'G5'!$A$2:$B$45,2,FALSE),"")</f>
        <v>Samson</v>
      </c>
      <c r="K658" s="23" t="s">
        <v>27</v>
      </c>
      <c r="L658" s="11" t="str">
        <f>IFERROR(VLOOKUP(K658,'G6'!$A$2:$B$345,2,FALSE),"")</f>
        <v/>
      </c>
      <c r="M658" s="25" t="s">
        <v>689</v>
      </c>
      <c r="N658" s="8" t="str">
        <f>IFERROR(VLOOKUP(M658,SUPPLIERS!$A$2:$B$45,2,FALSE),"")</f>
        <v>Seuwandi </v>
      </c>
      <c r="O658" s="19" t="s">
        <v>42</v>
      </c>
      <c r="P658" s="13" t="str">
        <f>IFERROR(VLOOKUP(O658,UOM_GROUP!$A$2:$B$45,2,FALSE),"")</f>
        <v>Default</v>
      </c>
      <c r="Q658" s="11" t="str">
        <f t="array" ref="Q658">TEXTJOIN(",",TRUE,IF(UOM_MAPPING!A$2:A$16=O658,UOM_MAPPING!B$2:B$100,""))</f>
        <v>000</v>
      </c>
      <c r="R658" s="11" t="str">
        <f>IFERROR(__xludf.DUMMYFUNCTION("ArrayFormula(JOIN("", "", IFERROR(VLOOKUP(BASE(SPLIT(Q658,"",""),10,3),UOM!$A$2:$B$46,2,FALSE),"""")))"),"NUMBER")</f>
        <v>NUMBER</v>
      </c>
      <c r="S658" s="11" t="s">
        <v>1553</v>
      </c>
      <c r="T658" s="8"/>
      <c r="U658" s="8" t="str">
        <f t="shared" si="1"/>
        <v>Plumbing  Fitting  Single Y 1.5" Samson </v>
      </c>
      <c r="V658" s="8" t="str">
        <f t="shared" si="2"/>
        <v>Plumbing  &gt; Fitting  &gt; Single Y &gt; 1.5" &gt; Samson &gt; [ N/A ]</v>
      </c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ht="12.75" customHeight="1">
      <c r="A659" s="22" t="s">
        <v>1260</v>
      </c>
      <c r="B659" s="17" t="str">
        <f>IFERROR(VLOOKUP(A659,'G1'!$A$2:$B$45,2,FALSE),"")</f>
        <v>Plumbing </v>
      </c>
      <c r="C659" s="28" t="s">
        <v>1219</v>
      </c>
      <c r="D659" s="8" t="str">
        <f>IFERROR(VLOOKUP(C659,'G2'!$A$2:$B$45,2,FALSE),"")</f>
        <v>Fitting </v>
      </c>
      <c r="E659" s="23" t="s">
        <v>1383</v>
      </c>
      <c r="F659" s="8" t="str">
        <f>IFERROR(VLOOKUP(E659,'G3'!$A$2:$B$195,2,FALSE),"")</f>
        <v>Single Y</v>
      </c>
      <c r="G659" s="23" t="s">
        <v>793</v>
      </c>
      <c r="H659" s="8" t="str">
        <f>IFERROR(VLOOKUP(G659,'G4'!$A$2:$B$195,2,FALSE),"")</f>
        <v>2"</v>
      </c>
      <c r="I659" s="22" t="s">
        <v>688</v>
      </c>
      <c r="J659" s="8" t="str">
        <f>IFERROR(VLOOKUP(I659,'G5'!$A$2:$B$45,2,FALSE),"")</f>
        <v>Samson</v>
      </c>
      <c r="K659" s="23" t="s">
        <v>27</v>
      </c>
      <c r="L659" s="11" t="str">
        <f>IFERROR(VLOOKUP(K659,'G6'!$A$2:$B$345,2,FALSE),"")</f>
        <v/>
      </c>
      <c r="M659" s="25" t="s">
        <v>689</v>
      </c>
      <c r="N659" s="8" t="str">
        <f>IFERROR(VLOOKUP(M659,SUPPLIERS!$A$2:$B$45,2,FALSE),"")</f>
        <v>Seuwandi </v>
      </c>
      <c r="O659" s="19" t="s">
        <v>42</v>
      </c>
      <c r="P659" s="13" t="str">
        <f>IFERROR(VLOOKUP(O659,UOM_GROUP!$A$2:$B$45,2,FALSE),"")</f>
        <v>Default</v>
      </c>
      <c r="Q659" s="11" t="str">
        <f t="array" ref="Q659">TEXTJOIN(",",TRUE,IF(UOM_MAPPING!A$2:A$16=O659,UOM_MAPPING!B$2:B$100,""))</f>
        <v>000</v>
      </c>
      <c r="R659" s="11" t="str">
        <f>IFERROR(__xludf.DUMMYFUNCTION("ArrayFormula(JOIN("", "", IFERROR(VLOOKUP(BASE(SPLIT(Q659,"",""),10,3),UOM!$A$2:$B$46,2,FALSE),"""")))"),"NUMBER")</f>
        <v>NUMBER</v>
      </c>
      <c r="S659" s="11" t="s">
        <v>1554</v>
      </c>
      <c r="T659" s="8"/>
      <c r="U659" s="8" t="str">
        <f t="shared" si="1"/>
        <v>Plumbing  Fitting  Single Y 2" Samson </v>
      </c>
      <c r="V659" s="8" t="str">
        <f t="shared" si="2"/>
        <v>Plumbing  &gt; Fitting  &gt; Single Y &gt; 2" &gt; Samson &gt; [ N/A ]</v>
      </c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ht="12.75" customHeight="1">
      <c r="A660" s="22" t="s">
        <v>1260</v>
      </c>
      <c r="B660" s="17" t="str">
        <f>IFERROR(VLOOKUP(A660,'G1'!$A$2:$B$45,2,FALSE),"")</f>
        <v>Plumbing </v>
      </c>
      <c r="C660" s="28" t="s">
        <v>1219</v>
      </c>
      <c r="D660" s="8" t="str">
        <f>IFERROR(VLOOKUP(C660,'G2'!$A$2:$B$45,2,FALSE),"")</f>
        <v>Fitting </v>
      </c>
      <c r="E660" s="23" t="s">
        <v>1383</v>
      </c>
      <c r="F660" s="8" t="str">
        <f>IFERROR(VLOOKUP(E660,'G3'!$A$2:$B$195,2,FALSE),"")</f>
        <v>Single Y</v>
      </c>
      <c r="G660" s="23" t="s">
        <v>1267</v>
      </c>
      <c r="H660" s="8" t="str">
        <f>IFERROR(VLOOKUP(G660,'G4'!$A$2:$B$195,2,FALSE),"")</f>
        <v>4"</v>
      </c>
      <c r="I660" s="22" t="s">
        <v>688</v>
      </c>
      <c r="J660" s="8" t="str">
        <f>IFERROR(VLOOKUP(I660,'G5'!$A$2:$B$45,2,FALSE),"")</f>
        <v>Samson</v>
      </c>
      <c r="K660" s="23" t="s">
        <v>27</v>
      </c>
      <c r="L660" s="11" t="str">
        <f>IFERROR(VLOOKUP(K660,'G6'!$A$2:$B$345,2,FALSE),"")</f>
        <v/>
      </c>
      <c r="M660" s="25" t="s">
        <v>689</v>
      </c>
      <c r="N660" s="8" t="str">
        <f>IFERROR(VLOOKUP(M660,SUPPLIERS!$A$2:$B$45,2,FALSE),"")</f>
        <v>Seuwandi </v>
      </c>
      <c r="O660" s="19" t="s">
        <v>42</v>
      </c>
      <c r="P660" s="13" t="str">
        <f>IFERROR(VLOOKUP(O660,UOM_GROUP!$A$2:$B$45,2,FALSE),"")</f>
        <v>Default</v>
      </c>
      <c r="Q660" s="11" t="str">
        <f t="array" ref="Q660">TEXTJOIN(",",TRUE,IF(UOM_MAPPING!A$2:A$16=O660,UOM_MAPPING!B$2:B$100,""))</f>
        <v>000</v>
      </c>
      <c r="R660" s="11" t="str">
        <f>IFERROR(__xludf.DUMMYFUNCTION("ArrayFormula(JOIN("", "", IFERROR(VLOOKUP(BASE(SPLIT(Q660,"",""),10,3),UOM!$A$2:$B$46,2,FALSE),"""")))"),"NUMBER")</f>
        <v>NUMBER</v>
      </c>
      <c r="S660" s="11" t="s">
        <v>1555</v>
      </c>
      <c r="T660" s="8"/>
      <c r="U660" s="8" t="str">
        <f t="shared" si="1"/>
        <v>Plumbing  Fitting  Single Y 4" Samson </v>
      </c>
      <c r="V660" s="8" t="str">
        <f t="shared" si="2"/>
        <v>Plumbing  &gt; Fitting  &gt; Single Y &gt; 4" &gt; Samson &gt; [ N/A ]</v>
      </c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ht="12.75" customHeight="1">
      <c r="A661" s="22" t="s">
        <v>1260</v>
      </c>
      <c r="B661" s="17" t="str">
        <f>IFERROR(VLOOKUP(A661,'G1'!$A$2:$B$45,2,FALSE),"")</f>
        <v>Plumbing </v>
      </c>
      <c r="C661" s="28" t="s">
        <v>1219</v>
      </c>
      <c r="D661" s="8" t="str">
        <f>IFERROR(VLOOKUP(C661,'G2'!$A$2:$B$45,2,FALSE),"")</f>
        <v>Fitting </v>
      </c>
      <c r="E661" s="23" t="s">
        <v>1388</v>
      </c>
      <c r="F661" s="8" t="str">
        <f>IFERROR(VLOOKUP(E661,'G3'!$A$2:$B$195,2,FALSE),"")</f>
        <v>Single Door Y</v>
      </c>
      <c r="G661" s="23" t="s">
        <v>1278</v>
      </c>
      <c r="H661" s="8" t="str">
        <f>IFERROR(VLOOKUP(G661,'G4'!$A$2:$B$195,2,FALSE),"")</f>
        <v>1.1/4"</v>
      </c>
      <c r="I661" s="22" t="s">
        <v>688</v>
      </c>
      <c r="J661" s="8" t="str">
        <f>IFERROR(VLOOKUP(I661,'G5'!$A$2:$B$45,2,FALSE),"")</f>
        <v>Samson</v>
      </c>
      <c r="K661" s="23" t="s">
        <v>27</v>
      </c>
      <c r="L661" s="11" t="str">
        <f>IFERROR(VLOOKUP(K661,'G6'!$A$2:$B$345,2,FALSE),"")</f>
        <v/>
      </c>
      <c r="M661" s="25" t="s">
        <v>689</v>
      </c>
      <c r="N661" s="8" t="str">
        <f>IFERROR(VLOOKUP(M661,SUPPLIERS!$A$2:$B$45,2,FALSE),"")</f>
        <v>Seuwandi </v>
      </c>
      <c r="O661" s="19" t="s">
        <v>42</v>
      </c>
      <c r="P661" s="13" t="str">
        <f>IFERROR(VLOOKUP(O661,UOM_GROUP!$A$2:$B$45,2,FALSE),"")</f>
        <v>Default</v>
      </c>
      <c r="Q661" s="11" t="str">
        <f t="array" ref="Q661">TEXTJOIN(",",TRUE,IF(UOM_MAPPING!A$2:A$16=O661,UOM_MAPPING!B$2:B$100,""))</f>
        <v>000</v>
      </c>
      <c r="R661" s="11" t="str">
        <f>IFERROR(__xludf.DUMMYFUNCTION("ArrayFormula(JOIN("", "", IFERROR(VLOOKUP(BASE(SPLIT(Q661,"",""),10,3),UOM!$A$2:$B$46,2,FALSE),"""")))"),"NUMBER")</f>
        <v>NUMBER</v>
      </c>
      <c r="S661" s="11" t="s">
        <v>1556</v>
      </c>
      <c r="T661" s="8"/>
      <c r="U661" s="8" t="str">
        <f t="shared" si="1"/>
        <v>Plumbing  Fitting  Single Door Y 1.1/4" Samson </v>
      </c>
      <c r="V661" s="8" t="str">
        <f t="shared" si="2"/>
        <v>Plumbing  &gt; Fitting  &gt; Single Door Y &gt; 1.1/4" &gt; Samson &gt; [ N/A ]</v>
      </c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ht="12.75" customHeight="1">
      <c r="A662" s="22" t="s">
        <v>1260</v>
      </c>
      <c r="B662" s="17" t="str">
        <f>IFERROR(VLOOKUP(A662,'G1'!$A$2:$B$45,2,FALSE),"")</f>
        <v>Plumbing </v>
      </c>
      <c r="C662" s="28" t="s">
        <v>1219</v>
      </c>
      <c r="D662" s="8" t="str">
        <f>IFERROR(VLOOKUP(C662,'G2'!$A$2:$B$45,2,FALSE),"")</f>
        <v>Fitting </v>
      </c>
      <c r="E662" s="23" t="s">
        <v>1388</v>
      </c>
      <c r="F662" s="8" t="str">
        <f>IFERROR(VLOOKUP(E662,'G3'!$A$2:$B$195,2,FALSE),"")</f>
        <v>Single Door Y</v>
      </c>
      <c r="G662" s="23" t="s">
        <v>1265</v>
      </c>
      <c r="H662" s="8" t="str">
        <f>IFERROR(VLOOKUP(G662,'G4'!$A$2:$B$195,2,FALSE),"")</f>
        <v>1.5"</v>
      </c>
      <c r="I662" s="22" t="s">
        <v>688</v>
      </c>
      <c r="J662" s="8" t="str">
        <f>IFERROR(VLOOKUP(I662,'G5'!$A$2:$B$45,2,FALSE),"")</f>
        <v>Samson</v>
      </c>
      <c r="K662" s="23" t="s">
        <v>27</v>
      </c>
      <c r="L662" s="11" t="str">
        <f>IFERROR(VLOOKUP(K662,'G6'!$A$2:$B$345,2,FALSE),"")</f>
        <v/>
      </c>
      <c r="M662" s="25" t="s">
        <v>689</v>
      </c>
      <c r="N662" s="8" t="str">
        <f>IFERROR(VLOOKUP(M662,SUPPLIERS!$A$2:$B$45,2,FALSE),"")</f>
        <v>Seuwandi </v>
      </c>
      <c r="O662" s="19" t="s">
        <v>42</v>
      </c>
      <c r="P662" s="13" t="str">
        <f>IFERROR(VLOOKUP(O662,UOM_GROUP!$A$2:$B$45,2,FALSE),"")</f>
        <v>Default</v>
      </c>
      <c r="Q662" s="11" t="str">
        <f t="array" ref="Q662">TEXTJOIN(",",TRUE,IF(UOM_MAPPING!A$2:A$16=O662,UOM_MAPPING!B$2:B$100,""))</f>
        <v>000</v>
      </c>
      <c r="R662" s="11" t="str">
        <f>IFERROR(__xludf.DUMMYFUNCTION("ArrayFormula(JOIN("", "", IFERROR(VLOOKUP(BASE(SPLIT(Q662,"",""),10,3),UOM!$A$2:$B$46,2,FALSE),"""")))"),"NUMBER")</f>
        <v>NUMBER</v>
      </c>
      <c r="S662" s="11" t="s">
        <v>1557</v>
      </c>
      <c r="T662" s="8"/>
      <c r="U662" s="8" t="str">
        <f t="shared" si="1"/>
        <v>Plumbing  Fitting  Single Door Y 1.5" Samson </v>
      </c>
      <c r="V662" s="8" t="str">
        <f t="shared" si="2"/>
        <v>Plumbing  &gt; Fitting  &gt; Single Door Y &gt; 1.5" &gt; Samson &gt; [ N/A ]</v>
      </c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ht="12.75" customHeight="1">
      <c r="A663" s="22" t="s">
        <v>1260</v>
      </c>
      <c r="B663" s="17" t="str">
        <f>IFERROR(VLOOKUP(A663,'G1'!$A$2:$B$45,2,FALSE),"")</f>
        <v>Plumbing </v>
      </c>
      <c r="C663" s="28" t="s">
        <v>1219</v>
      </c>
      <c r="D663" s="8" t="str">
        <f>IFERROR(VLOOKUP(C663,'G2'!$A$2:$B$45,2,FALSE),"")</f>
        <v>Fitting </v>
      </c>
      <c r="E663" s="23" t="s">
        <v>1388</v>
      </c>
      <c r="F663" s="8" t="str">
        <f>IFERROR(VLOOKUP(E663,'G3'!$A$2:$B$195,2,FALSE),"")</f>
        <v>Single Door Y</v>
      </c>
      <c r="G663" s="23" t="s">
        <v>793</v>
      </c>
      <c r="H663" s="8" t="str">
        <f>IFERROR(VLOOKUP(G663,'G4'!$A$2:$B$195,2,FALSE),"")</f>
        <v>2"</v>
      </c>
      <c r="I663" s="22" t="s">
        <v>688</v>
      </c>
      <c r="J663" s="8" t="str">
        <f>IFERROR(VLOOKUP(I663,'G5'!$A$2:$B$45,2,FALSE),"")</f>
        <v>Samson</v>
      </c>
      <c r="K663" s="23" t="s">
        <v>27</v>
      </c>
      <c r="L663" s="11" t="str">
        <f>IFERROR(VLOOKUP(K663,'G6'!$A$2:$B$345,2,FALSE),"")</f>
        <v/>
      </c>
      <c r="M663" s="25" t="s">
        <v>689</v>
      </c>
      <c r="N663" s="8" t="str">
        <f>IFERROR(VLOOKUP(M663,SUPPLIERS!$A$2:$B$45,2,FALSE),"")</f>
        <v>Seuwandi </v>
      </c>
      <c r="O663" s="19" t="s">
        <v>42</v>
      </c>
      <c r="P663" s="13" t="str">
        <f>IFERROR(VLOOKUP(O663,UOM_GROUP!$A$2:$B$45,2,FALSE),"")</f>
        <v>Default</v>
      </c>
      <c r="Q663" s="11" t="str">
        <f t="array" ref="Q663">TEXTJOIN(",",TRUE,IF(UOM_MAPPING!A$2:A$16=O663,UOM_MAPPING!B$2:B$100,""))</f>
        <v>000</v>
      </c>
      <c r="R663" s="11" t="str">
        <f>IFERROR(__xludf.DUMMYFUNCTION("ArrayFormula(JOIN("", "", IFERROR(VLOOKUP(BASE(SPLIT(Q663,"",""),10,3),UOM!$A$2:$B$46,2,FALSE),"""")))"),"NUMBER")</f>
        <v>NUMBER</v>
      </c>
      <c r="S663" s="11" t="s">
        <v>1558</v>
      </c>
      <c r="T663" s="8"/>
      <c r="U663" s="8" t="str">
        <f t="shared" si="1"/>
        <v>Plumbing  Fitting  Single Door Y 2" Samson </v>
      </c>
      <c r="V663" s="8" t="str">
        <f t="shared" si="2"/>
        <v>Plumbing  &gt; Fitting  &gt; Single Door Y &gt; 2" &gt; Samson &gt; [ N/A ]</v>
      </c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ht="12.75" customHeight="1">
      <c r="A664" s="22" t="s">
        <v>1260</v>
      </c>
      <c r="B664" s="17" t="str">
        <f>IFERROR(VLOOKUP(A664,'G1'!$A$2:$B$45,2,FALSE),"")</f>
        <v>Plumbing </v>
      </c>
      <c r="C664" s="28" t="s">
        <v>1219</v>
      </c>
      <c r="D664" s="8" t="str">
        <f>IFERROR(VLOOKUP(C664,'G2'!$A$2:$B$45,2,FALSE),"")</f>
        <v>Fitting </v>
      </c>
      <c r="E664" s="23" t="s">
        <v>1388</v>
      </c>
      <c r="F664" s="8" t="str">
        <f>IFERROR(VLOOKUP(E664,'G3'!$A$2:$B$195,2,FALSE),"")</f>
        <v>Single Door Y</v>
      </c>
      <c r="G664" s="23" t="s">
        <v>1267</v>
      </c>
      <c r="H664" s="8" t="str">
        <f>IFERROR(VLOOKUP(G664,'G4'!$A$2:$B$195,2,FALSE),"")</f>
        <v>4"</v>
      </c>
      <c r="I664" s="22" t="s">
        <v>688</v>
      </c>
      <c r="J664" s="8" t="str">
        <f>IFERROR(VLOOKUP(I664,'G5'!$A$2:$B$45,2,FALSE),"")</f>
        <v>Samson</v>
      </c>
      <c r="K664" s="23" t="s">
        <v>27</v>
      </c>
      <c r="L664" s="11" t="str">
        <f>IFERROR(VLOOKUP(K664,'G6'!$A$2:$B$345,2,FALSE),"")</f>
        <v/>
      </c>
      <c r="M664" s="25" t="s">
        <v>689</v>
      </c>
      <c r="N664" s="8" t="str">
        <f>IFERROR(VLOOKUP(M664,SUPPLIERS!$A$2:$B$45,2,FALSE),"")</f>
        <v>Seuwandi </v>
      </c>
      <c r="O664" s="19" t="s">
        <v>42</v>
      </c>
      <c r="P664" s="13" t="str">
        <f>IFERROR(VLOOKUP(O664,UOM_GROUP!$A$2:$B$45,2,FALSE),"")</f>
        <v>Default</v>
      </c>
      <c r="Q664" s="11" t="str">
        <f t="array" ref="Q664">TEXTJOIN(",",TRUE,IF(UOM_MAPPING!A$2:A$16=O664,UOM_MAPPING!B$2:B$100,""))</f>
        <v>000</v>
      </c>
      <c r="R664" s="11" t="str">
        <f>IFERROR(__xludf.DUMMYFUNCTION("ArrayFormula(JOIN("", "", IFERROR(VLOOKUP(BASE(SPLIT(Q664,"",""),10,3),UOM!$A$2:$B$46,2,FALSE),"""")))"),"NUMBER")</f>
        <v>NUMBER</v>
      </c>
      <c r="S664" s="11" t="s">
        <v>1559</v>
      </c>
      <c r="T664" s="8"/>
      <c r="U664" s="8" t="str">
        <f t="shared" si="1"/>
        <v>Plumbing  Fitting  Single Door Y 4" Samson </v>
      </c>
      <c r="V664" s="8" t="str">
        <f t="shared" si="2"/>
        <v>Plumbing  &gt; Fitting  &gt; Single Door Y &gt; 4" &gt; Samson &gt; [ N/A ]</v>
      </c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ht="12.75" customHeight="1">
      <c r="A665" s="22" t="s">
        <v>1260</v>
      </c>
      <c r="B665" s="17" t="str">
        <f>IFERROR(VLOOKUP(A665,'G1'!$A$2:$B$45,2,FALSE),"")</f>
        <v>Plumbing </v>
      </c>
      <c r="C665" s="28" t="s">
        <v>1219</v>
      </c>
      <c r="D665" s="8" t="str">
        <f>IFERROR(VLOOKUP(C665,'G2'!$A$2:$B$45,2,FALSE),"")</f>
        <v>Fitting </v>
      </c>
      <c r="E665" s="23" t="s">
        <v>1393</v>
      </c>
      <c r="F665" s="8" t="str">
        <f>IFERROR(VLOOKUP(E665,'G3'!$A$2:$B$195,2,FALSE),"")</f>
        <v>Swept Tee</v>
      </c>
      <c r="G665" s="23" t="s">
        <v>1278</v>
      </c>
      <c r="H665" s="8" t="str">
        <f>IFERROR(VLOOKUP(G665,'G4'!$A$2:$B$195,2,FALSE),"")</f>
        <v>1.1/4"</v>
      </c>
      <c r="I665" s="22" t="s">
        <v>688</v>
      </c>
      <c r="J665" s="8" t="str">
        <f>IFERROR(VLOOKUP(I665,'G5'!$A$2:$B$45,2,FALSE),"")</f>
        <v>Samson</v>
      </c>
      <c r="K665" s="23" t="s">
        <v>27</v>
      </c>
      <c r="L665" s="11" t="str">
        <f>IFERROR(VLOOKUP(K665,'G6'!$A$2:$B$345,2,FALSE),"")</f>
        <v/>
      </c>
      <c r="M665" s="25" t="s">
        <v>689</v>
      </c>
      <c r="N665" s="8" t="str">
        <f>IFERROR(VLOOKUP(M665,SUPPLIERS!$A$2:$B$45,2,FALSE),"")</f>
        <v>Seuwandi </v>
      </c>
      <c r="O665" s="19" t="s">
        <v>42</v>
      </c>
      <c r="P665" s="13" t="str">
        <f>IFERROR(VLOOKUP(O665,UOM_GROUP!$A$2:$B$45,2,FALSE),"")</f>
        <v>Default</v>
      </c>
      <c r="Q665" s="11" t="str">
        <f t="array" ref="Q665">TEXTJOIN(",",TRUE,IF(UOM_MAPPING!A$2:A$16=O665,UOM_MAPPING!B$2:B$100,""))</f>
        <v>000</v>
      </c>
      <c r="R665" s="11" t="str">
        <f>IFERROR(__xludf.DUMMYFUNCTION("ArrayFormula(JOIN("", "", IFERROR(VLOOKUP(BASE(SPLIT(Q665,"",""),10,3),UOM!$A$2:$B$46,2,FALSE),"""")))"),"NUMBER")</f>
        <v>NUMBER</v>
      </c>
      <c r="S665" s="11" t="s">
        <v>1560</v>
      </c>
      <c r="T665" s="8"/>
      <c r="U665" s="8" t="str">
        <f t="shared" si="1"/>
        <v>Plumbing  Fitting  Swept Tee 1.1/4" Samson </v>
      </c>
      <c r="V665" s="8" t="str">
        <f t="shared" si="2"/>
        <v>Plumbing  &gt; Fitting  &gt; Swept Tee &gt; 1.1/4" &gt; Samson &gt; [ N/A ]</v>
      </c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ht="12.75" customHeight="1">
      <c r="A666" s="22" t="s">
        <v>1260</v>
      </c>
      <c r="B666" s="17" t="str">
        <f>IFERROR(VLOOKUP(A666,'G1'!$A$2:$B$45,2,FALSE),"")</f>
        <v>Plumbing </v>
      </c>
      <c r="C666" s="28" t="s">
        <v>1219</v>
      </c>
      <c r="D666" s="8" t="str">
        <f>IFERROR(VLOOKUP(C666,'G2'!$A$2:$B$45,2,FALSE),"")</f>
        <v>Fitting </v>
      </c>
      <c r="E666" s="23" t="s">
        <v>1393</v>
      </c>
      <c r="F666" s="8" t="str">
        <f>IFERROR(VLOOKUP(E666,'G3'!$A$2:$B$195,2,FALSE),"")</f>
        <v>Swept Tee</v>
      </c>
      <c r="G666" s="23" t="s">
        <v>1265</v>
      </c>
      <c r="H666" s="8" t="str">
        <f>IFERROR(VLOOKUP(G666,'G4'!$A$2:$B$195,2,FALSE),"")</f>
        <v>1.5"</v>
      </c>
      <c r="I666" s="22" t="s">
        <v>688</v>
      </c>
      <c r="J666" s="8" t="str">
        <f>IFERROR(VLOOKUP(I666,'G5'!$A$2:$B$45,2,FALSE),"")</f>
        <v>Samson</v>
      </c>
      <c r="K666" s="23" t="s">
        <v>27</v>
      </c>
      <c r="L666" s="11" t="str">
        <f>IFERROR(VLOOKUP(K666,'G6'!$A$2:$B$345,2,FALSE),"")</f>
        <v/>
      </c>
      <c r="M666" s="25" t="s">
        <v>689</v>
      </c>
      <c r="N666" s="8" t="str">
        <f>IFERROR(VLOOKUP(M666,SUPPLIERS!$A$2:$B$45,2,FALSE),"")</f>
        <v>Seuwandi </v>
      </c>
      <c r="O666" s="19" t="s">
        <v>42</v>
      </c>
      <c r="P666" s="13" t="str">
        <f>IFERROR(VLOOKUP(O666,UOM_GROUP!$A$2:$B$45,2,FALSE),"")</f>
        <v>Default</v>
      </c>
      <c r="Q666" s="11" t="str">
        <f t="array" ref="Q666">TEXTJOIN(",",TRUE,IF(UOM_MAPPING!A$2:A$16=O666,UOM_MAPPING!B$2:B$100,""))</f>
        <v>000</v>
      </c>
      <c r="R666" s="11" t="str">
        <f>IFERROR(__xludf.DUMMYFUNCTION("ArrayFormula(JOIN("", "", IFERROR(VLOOKUP(BASE(SPLIT(Q666,"",""),10,3),UOM!$A$2:$B$46,2,FALSE),"""")))"),"NUMBER")</f>
        <v>NUMBER</v>
      </c>
      <c r="S666" s="11" t="s">
        <v>1561</v>
      </c>
      <c r="T666" s="8"/>
      <c r="U666" s="8" t="str">
        <f t="shared" si="1"/>
        <v>Plumbing  Fitting  Swept Tee 1.5" Samson </v>
      </c>
      <c r="V666" s="8" t="str">
        <f t="shared" si="2"/>
        <v>Plumbing  &gt; Fitting  &gt; Swept Tee &gt; 1.5" &gt; Samson &gt; [ N/A ]</v>
      </c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ht="12.75" customHeight="1">
      <c r="A667" s="22" t="s">
        <v>1260</v>
      </c>
      <c r="B667" s="17" t="str">
        <f>IFERROR(VLOOKUP(A667,'G1'!$A$2:$B$45,2,FALSE),"")</f>
        <v>Plumbing </v>
      </c>
      <c r="C667" s="28" t="s">
        <v>1219</v>
      </c>
      <c r="D667" s="8" t="str">
        <f>IFERROR(VLOOKUP(C667,'G2'!$A$2:$B$45,2,FALSE),"")</f>
        <v>Fitting </v>
      </c>
      <c r="E667" s="23" t="s">
        <v>1393</v>
      </c>
      <c r="F667" s="8" t="str">
        <f>IFERROR(VLOOKUP(E667,'G3'!$A$2:$B$195,2,FALSE),"")</f>
        <v>Swept Tee</v>
      </c>
      <c r="G667" s="23" t="s">
        <v>793</v>
      </c>
      <c r="H667" s="8" t="str">
        <f>IFERROR(VLOOKUP(G667,'G4'!$A$2:$B$195,2,FALSE),"")</f>
        <v>2"</v>
      </c>
      <c r="I667" s="22" t="s">
        <v>688</v>
      </c>
      <c r="J667" s="8" t="str">
        <f>IFERROR(VLOOKUP(I667,'G5'!$A$2:$B$45,2,FALSE),"")</f>
        <v>Samson</v>
      </c>
      <c r="K667" s="23" t="s">
        <v>27</v>
      </c>
      <c r="L667" s="11" t="str">
        <f>IFERROR(VLOOKUP(K667,'G6'!$A$2:$B$345,2,FALSE),"")</f>
        <v/>
      </c>
      <c r="M667" s="25" t="s">
        <v>689</v>
      </c>
      <c r="N667" s="8" t="str">
        <f>IFERROR(VLOOKUP(M667,SUPPLIERS!$A$2:$B$45,2,FALSE),"")</f>
        <v>Seuwandi </v>
      </c>
      <c r="O667" s="19" t="s">
        <v>42</v>
      </c>
      <c r="P667" s="13" t="str">
        <f>IFERROR(VLOOKUP(O667,UOM_GROUP!$A$2:$B$45,2,FALSE),"")</f>
        <v>Default</v>
      </c>
      <c r="Q667" s="11" t="str">
        <f t="array" ref="Q667">TEXTJOIN(",",TRUE,IF(UOM_MAPPING!A$2:A$16=O667,UOM_MAPPING!B$2:B$100,""))</f>
        <v>000</v>
      </c>
      <c r="R667" s="11" t="str">
        <f>IFERROR(__xludf.DUMMYFUNCTION("ArrayFormula(JOIN("", "", IFERROR(VLOOKUP(BASE(SPLIT(Q667,"",""),10,3),UOM!$A$2:$B$46,2,FALSE),"""")))"),"NUMBER")</f>
        <v>NUMBER</v>
      </c>
      <c r="S667" s="11" t="s">
        <v>1562</v>
      </c>
      <c r="T667" s="8"/>
      <c r="U667" s="8" t="str">
        <f t="shared" si="1"/>
        <v>Plumbing  Fitting  Swept Tee 2" Samson </v>
      </c>
      <c r="V667" s="8" t="str">
        <f t="shared" si="2"/>
        <v>Plumbing  &gt; Fitting  &gt; Swept Tee &gt; 2" &gt; Samson &gt; [ N/A ]</v>
      </c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ht="12.75" customHeight="1">
      <c r="A668" s="22" t="s">
        <v>1260</v>
      </c>
      <c r="B668" s="17" t="str">
        <f>IFERROR(VLOOKUP(A668,'G1'!$A$2:$B$45,2,FALSE),"")</f>
        <v>Plumbing </v>
      </c>
      <c r="C668" s="28" t="s">
        <v>1219</v>
      </c>
      <c r="D668" s="8" t="str">
        <f>IFERROR(VLOOKUP(C668,'G2'!$A$2:$B$45,2,FALSE),"")</f>
        <v>Fitting </v>
      </c>
      <c r="E668" s="23" t="s">
        <v>1393</v>
      </c>
      <c r="F668" s="8" t="str">
        <f>IFERROR(VLOOKUP(E668,'G3'!$A$2:$B$195,2,FALSE),"")</f>
        <v>Swept Tee</v>
      </c>
      <c r="G668" s="23" t="s">
        <v>1267</v>
      </c>
      <c r="H668" s="8" t="str">
        <f>IFERROR(VLOOKUP(G668,'G4'!$A$2:$B$195,2,FALSE),"")</f>
        <v>4"</v>
      </c>
      <c r="I668" s="22" t="s">
        <v>688</v>
      </c>
      <c r="J668" s="8" t="str">
        <f>IFERROR(VLOOKUP(I668,'G5'!$A$2:$B$45,2,FALSE),"")</f>
        <v>Samson</v>
      </c>
      <c r="K668" s="23" t="s">
        <v>27</v>
      </c>
      <c r="L668" s="11" t="str">
        <f>IFERROR(VLOOKUP(K668,'G6'!$A$2:$B$345,2,FALSE),"")</f>
        <v/>
      </c>
      <c r="M668" s="25" t="s">
        <v>689</v>
      </c>
      <c r="N668" s="8" t="str">
        <f>IFERROR(VLOOKUP(M668,SUPPLIERS!$A$2:$B$45,2,FALSE),"")</f>
        <v>Seuwandi </v>
      </c>
      <c r="O668" s="19" t="s">
        <v>42</v>
      </c>
      <c r="P668" s="13" t="str">
        <f>IFERROR(VLOOKUP(O668,UOM_GROUP!$A$2:$B$45,2,FALSE),"")</f>
        <v>Default</v>
      </c>
      <c r="Q668" s="11" t="str">
        <f t="array" ref="Q668">TEXTJOIN(",",TRUE,IF(UOM_MAPPING!A$2:A$16=O668,UOM_MAPPING!B$2:B$100,""))</f>
        <v>000</v>
      </c>
      <c r="R668" s="11" t="str">
        <f>IFERROR(__xludf.DUMMYFUNCTION("ArrayFormula(JOIN("", "", IFERROR(VLOOKUP(BASE(SPLIT(Q668,"",""),10,3),UOM!$A$2:$B$46,2,FALSE),"""")))"),"NUMBER")</f>
        <v>NUMBER</v>
      </c>
      <c r="S668" s="11" t="s">
        <v>1563</v>
      </c>
      <c r="T668" s="8"/>
      <c r="U668" s="8" t="str">
        <f t="shared" si="1"/>
        <v>Plumbing  Fitting  Swept Tee 4" Samson </v>
      </c>
      <c r="V668" s="8" t="str">
        <f t="shared" si="2"/>
        <v>Plumbing  &gt; Fitting  &gt; Swept Tee &gt; 4" &gt; Samson &gt; [ N/A ]</v>
      </c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ht="12.75" customHeight="1">
      <c r="A669" s="22" t="s">
        <v>1260</v>
      </c>
      <c r="B669" s="17" t="str">
        <f>IFERROR(VLOOKUP(A669,'G1'!$A$2:$B$45,2,FALSE),"")</f>
        <v>Plumbing </v>
      </c>
      <c r="C669" s="28" t="s">
        <v>1219</v>
      </c>
      <c r="D669" s="8" t="str">
        <f>IFERROR(VLOOKUP(C669,'G2'!$A$2:$B$45,2,FALSE),"")</f>
        <v>Fitting </v>
      </c>
      <c r="E669" s="23" t="s">
        <v>1398</v>
      </c>
      <c r="F669" s="8" t="str">
        <f>IFERROR(VLOOKUP(E669,'G3'!$A$2:$B$195,2,FALSE),"")</f>
        <v>Swept Door Tee</v>
      </c>
      <c r="G669" s="23" t="s">
        <v>1278</v>
      </c>
      <c r="H669" s="8" t="str">
        <f>IFERROR(VLOOKUP(G669,'G4'!$A$2:$B$195,2,FALSE),"")</f>
        <v>1.1/4"</v>
      </c>
      <c r="I669" s="22" t="s">
        <v>688</v>
      </c>
      <c r="J669" s="8" t="str">
        <f>IFERROR(VLOOKUP(I669,'G5'!$A$2:$B$45,2,FALSE),"")</f>
        <v>Samson</v>
      </c>
      <c r="K669" s="23" t="s">
        <v>27</v>
      </c>
      <c r="L669" s="11" t="str">
        <f>IFERROR(VLOOKUP(K669,'G6'!$A$2:$B$345,2,FALSE),"")</f>
        <v/>
      </c>
      <c r="M669" s="25" t="s">
        <v>689</v>
      </c>
      <c r="N669" s="8" t="str">
        <f>IFERROR(VLOOKUP(M669,SUPPLIERS!$A$2:$B$45,2,FALSE),"")</f>
        <v>Seuwandi </v>
      </c>
      <c r="O669" s="19" t="s">
        <v>42</v>
      </c>
      <c r="P669" s="13" t="str">
        <f>IFERROR(VLOOKUP(O669,UOM_GROUP!$A$2:$B$45,2,FALSE),"")</f>
        <v>Default</v>
      </c>
      <c r="Q669" s="11" t="str">
        <f t="array" ref="Q669">TEXTJOIN(",",TRUE,IF(UOM_MAPPING!A$2:A$16=O669,UOM_MAPPING!B$2:B$100,""))</f>
        <v>000</v>
      </c>
      <c r="R669" s="11" t="str">
        <f>IFERROR(__xludf.DUMMYFUNCTION("ArrayFormula(JOIN("", "", IFERROR(VLOOKUP(BASE(SPLIT(Q669,"",""),10,3),UOM!$A$2:$B$46,2,FALSE),"""")))"),"NUMBER")</f>
        <v>NUMBER</v>
      </c>
      <c r="S669" s="11" t="s">
        <v>1564</v>
      </c>
      <c r="T669" s="8"/>
      <c r="U669" s="8" t="str">
        <f t="shared" si="1"/>
        <v>Plumbing  Fitting  Swept Door Tee 1.1/4" Samson </v>
      </c>
      <c r="V669" s="8" t="str">
        <f t="shared" si="2"/>
        <v>Plumbing  &gt; Fitting  &gt; Swept Door Tee &gt; 1.1/4" &gt; Samson &gt; [ N/A ]</v>
      </c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ht="12.75" customHeight="1">
      <c r="A670" s="22" t="s">
        <v>1260</v>
      </c>
      <c r="B670" s="17" t="str">
        <f>IFERROR(VLOOKUP(A670,'G1'!$A$2:$B$45,2,FALSE),"")</f>
        <v>Plumbing </v>
      </c>
      <c r="C670" s="28" t="s">
        <v>1219</v>
      </c>
      <c r="D670" s="8" t="str">
        <f>IFERROR(VLOOKUP(C670,'G2'!$A$2:$B$45,2,FALSE),"")</f>
        <v>Fitting </v>
      </c>
      <c r="E670" s="23" t="s">
        <v>1398</v>
      </c>
      <c r="F670" s="8" t="str">
        <f>IFERROR(VLOOKUP(E670,'G3'!$A$2:$B$195,2,FALSE),"")</f>
        <v>Swept Door Tee</v>
      </c>
      <c r="G670" s="23" t="s">
        <v>1265</v>
      </c>
      <c r="H670" s="8" t="str">
        <f>IFERROR(VLOOKUP(G670,'G4'!$A$2:$B$195,2,FALSE),"")</f>
        <v>1.5"</v>
      </c>
      <c r="I670" s="22" t="s">
        <v>688</v>
      </c>
      <c r="J670" s="8" t="str">
        <f>IFERROR(VLOOKUP(I670,'G5'!$A$2:$B$45,2,FALSE),"")</f>
        <v>Samson</v>
      </c>
      <c r="K670" s="23" t="s">
        <v>27</v>
      </c>
      <c r="L670" s="11" t="str">
        <f>IFERROR(VLOOKUP(K670,'G6'!$A$2:$B$345,2,FALSE),"")</f>
        <v/>
      </c>
      <c r="M670" s="25" t="s">
        <v>689</v>
      </c>
      <c r="N670" s="8" t="str">
        <f>IFERROR(VLOOKUP(M670,SUPPLIERS!$A$2:$B$45,2,FALSE),"")</f>
        <v>Seuwandi </v>
      </c>
      <c r="O670" s="19" t="s">
        <v>42</v>
      </c>
      <c r="P670" s="13" t="str">
        <f>IFERROR(VLOOKUP(O670,UOM_GROUP!$A$2:$B$45,2,FALSE),"")</f>
        <v>Default</v>
      </c>
      <c r="Q670" s="11" t="str">
        <f t="array" ref="Q670">TEXTJOIN(",",TRUE,IF(UOM_MAPPING!A$2:A$16=O670,UOM_MAPPING!B$2:B$100,""))</f>
        <v>000</v>
      </c>
      <c r="R670" s="11" t="str">
        <f>IFERROR(__xludf.DUMMYFUNCTION("ArrayFormula(JOIN("", "", IFERROR(VLOOKUP(BASE(SPLIT(Q670,"",""),10,3),UOM!$A$2:$B$46,2,FALSE),"""")))"),"NUMBER")</f>
        <v>NUMBER</v>
      </c>
      <c r="S670" s="11" t="s">
        <v>1565</v>
      </c>
      <c r="T670" s="8"/>
      <c r="U670" s="8" t="str">
        <f t="shared" si="1"/>
        <v>Plumbing  Fitting  Swept Door Tee 1.5" Samson </v>
      </c>
      <c r="V670" s="8" t="str">
        <f t="shared" si="2"/>
        <v>Plumbing  &gt; Fitting  &gt; Swept Door Tee &gt; 1.5" &gt; Samson &gt; [ N/A ]</v>
      </c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ht="12.75" customHeight="1">
      <c r="A671" s="22" t="s">
        <v>1260</v>
      </c>
      <c r="B671" s="17" t="str">
        <f>IFERROR(VLOOKUP(A671,'G1'!$A$2:$B$45,2,FALSE),"")</f>
        <v>Plumbing </v>
      </c>
      <c r="C671" s="28" t="s">
        <v>1219</v>
      </c>
      <c r="D671" s="8" t="str">
        <f>IFERROR(VLOOKUP(C671,'G2'!$A$2:$B$45,2,FALSE),"")</f>
        <v>Fitting </v>
      </c>
      <c r="E671" s="23" t="s">
        <v>1398</v>
      </c>
      <c r="F671" s="8" t="str">
        <f>IFERROR(VLOOKUP(E671,'G3'!$A$2:$B$195,2,FALSE),"")</f>
        <v>Swept Door Tee</v>
      </c>
      <c r="G671" s="23" t="s">
        <v>793</v>
      </c>
      <c r="H671" s="8" t="str">
        <f>IFERROR(VLOOKUP(G671,'G4'!$A$2:$B$195,2,FALSE),"")</f>
        <v>2"</v>
      </c>
      <c r="I671" s="22" t="s">
        <v>688</v>
      </c>
      <c r="J671" s="8" t="str">
        <f>IFERROR(VLOOKUP(I671,'G5'!$A$2:$B$45,2,FALSE),"")</f>
        <v>Samson</v>
      </c>
      <c r="K671" s="23" t="s">
        <v>27</v>
      </c>
      <c r="L671" s="11" t="str">
        <f>IFERROR(VLOOKUP(K671,'G6'!$A$2:$B$345,2,FALSE),"")</f>
        <v/>
      </c>
      <c r="M671" s="25" t="s">
        <v>689</v>
      </c>
      <c r="N671" s="8" t="str">
        <f>IFERROR(VLOOKUP(M671,SUPPLIERS!$A$2:$B$45,2,FALSE),"")</f>
        <v>Seuwandi </v>
      </c>
      <c r="O671" s="19" t="s">
        <v>42</v>
      </c>
      <c r="P671" s="13" t="str">
        <f>IFERROR(VLOOKUP(O671,UOM_GROUP!$A$2:$B$45,2,FALSE),"")</f>
        <v>Default</v>
      </c>
      <c r="Q671" s="11" t="str">
        <f t="array" ref="Q671">TEXTJOIN(",",TRUE,IF(UOM_MAPPING!A$2:A$16=O671,UOM_MAPPING!B$2:B$100,""))</f>
        <v>000</v>
      </c>
      <c r="R671" s="11" t="str">
        <f>IFERROR(__xludf.DUMMYFUNCTION("ArrayFormula(JOIN("", "", IFERROR(VLOOKUP(BASE(SPLIT(Q671,"",""),10,3),UOM!$A$2:$B$46,2,FALSE),"""")))"),"NUMBER")</f>
        <v>NUMBER</v>
      </c>
      <c r="S671" s="11" t="s">
        <v>1566</v>
      </c>
      <c r="T671" s="8"/>
      <c r="U671" s="8" t="str">
        <f t="shared" si="1"/>
        <v>Plumbing  Fitting  Swept Door Tee 2" Samson </v>
      </c>
      <c r="V671" s="8" t="str">
        <f t="shared" si="2"/>
        <v>Plumbing  &gt; Fitting  &gt; Swept Door Tee &gt; 2" &gt; Samson &gt; [ N/A ]</v>
      </c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ht="12.75" customHeight="1">
      <c r="A672" s="22" t="s">
        <v>1260</v>
      </c>
      <c r="B672" s="17" t="str">
        <f>IFERROR(VLOOKUP(A672,'G1'!$A$2:$B$45,2,FALSE),"")</f>
        <v>Plumbing </v>
      </c>
      <c r="C672" s="28" t="s">
        <v>1219</v>
      </c>
      <c r="D672" s="8" t="str">
        <f>IFERROR(VLOOKUP(C672,'G2'!$A$2:$B$45,2,FALSE),"")</f>
        <v>Fitting </v>
      </c>
      <c r="E672" s="23" t="s">
        <v>1398</v>
      </c>
      <c r="F672" s="8" t="str">
        <f>IFERROR(VLOOKUP(E672,'G3'!$A$2:$B$195,2,FALSE),"")</f>
        <v>Swept Door Tee</v>
      </c>
      <c r="G672" s="23" t="s">
        <v>1267</v>
      </c>
      <c r="H672" s="8" t="str">
        <f>IFERROR(VLOOKUP(G672,'G4'!$A$2:$B$195,2,FALSE),"")</f>
        <v>4"</v>
      </c>
      <c r="I672" s="22" t="s">
        <v>688</v>
      </c>
      <c r="J672" s="8" t="str">
        <f>IFERROR(VLOOKUP(I672,'G5'!$A$2:$B$45,2,FALSE),"")</f>
        <v>Samson</v>
      </c>
      <c r="K672" s="23" t="s">
        <v>27</v>
      </c>
      <c r="L672" s="11" t="str">
        <f>IFERROR(VLOOKUP(K672,'G6'!$A$2:$B$345,2,FALSE),"")</f>
        <v/>
      </c>
      <c r="M672" s="25" t="s">
        <v>689</v>
      </c>
      <c r="N672" s="8" t="str">
        <f>IFERROR(VLOOKUP(M672,SUPPLIERS!$A$2:$B$45,2,FALSE),"")</f>
        <v>Seuwandi </v>
      </c>
      <c r="O672" s="19" t="s">
        <v>42</v>
      </c>
      <c r="P672" s="13" t="str">
        <f>IFERROR(VLOOKUP(O672,UOM_GROUP!$A$2:$B$45,2,FALSE),"")</f>
        <v>Default</v>
      </c>
      <c r="Q672" s="11" t="str">
        <f t="array" ref="Q672">TEXTJOIN(",",TRUE,IF(UOM_MAPPING!A$2:A$16=O672,UOM_MAPPING!B$2:B$100,""))</f>
        <v>000</v>
      </c>
      <c r="R672" s="11" t="str">
        <f>IFERROR(__xludf.DUMMYFUNCTION("ArrayFormula(JOIN("", "", IFERROR(VLOOKUP(BASE(SPLIT(Q672,"",""),10,3),UOM!$A$2:$B$46,2,FALSE),"""")))"),"NUMBER")</f>
        <v>NUMBER</v>
      </c>
      <c r="S672" s="11" t="s">
        <v>1567</v>
      </c>
      <c r="T672" s="8"/>
      <c r="U672" s="8" t="str">
        <f t="shared" si="1"/>
        <v>Plumbing  Fitting  Swept Door Tee 4" Samson </v>
      </c>
      <c r="V672" s="8" t="str">
        <f t="shared" si="2"/>
        <v>Plumbing  &gt; Fitting  &gt; Swept Door Tee &gt; 4" &gt; Samson &gt; [ N/A ]</v>
      </c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ht="12.75" customHeight="1">
      <c r="A673" s="22" t="s">
        <v>1260</v>
      </c>
      <c r="B673" s="17" t="str">
        <f>IFERROR(VLOOKUP(A673,'G1'!$A$2:$B$45,2,FALSE),"")</f>
        <v>Plumbing </v>
      </c>
      <c r="C673" s="28" t="s">
        <v>1219</v>
      </c>
      <c r="D673" s="8" t="str">
        <f>IFERROR(VLOOKUP(C673,'G2'!$A$2:$B$45,2,FALSE),"")</f>
        <v>Fitting </v>
      </c>
      <c r="E673" s="23" t="s">
        <v>1403</v>
      </c>
      <c r="F673" s="8" t="str">
        <f>IFERROR(VLOOKUP(E673,'G3'!$A$2:$B$195,2,FALSE),"")</f>
        <v>Reducing Socket</v>
      </c>
      <c r="G673" s="23" t="s">
        <v>1404</v>
      </c>
      <c r="H673" s="8" t="str">
        <f>IFERROR(VLOOKUP(G673,'G4'!$A$2:$B$195,2,FALSE),"")</f>
        <v>3/4" * 1/2"</v>
      </c>
      <c r="I673" s="22" t="s">
        <v>688</v>
      </c>
      <c r="J673" s="8" t="str">
        <f>IFERROR(VLOOKUP(I673,'G5'!$A$2:$B$45,2,FALSE),"")</f>
        <v>Samson</v>
      </c>
      <c r="K673" s="23" t="s">
        <v>27</v>
      </c>
      <c r="L673" s="11" t="str">
        <f>IFERROR(VLOOKUP(K673,'G6'!$A$2:$B$345,2,FALSE),"")</f>
        <v/>
      </c>
      <c r="M673" s="25" t="s">
        <v>689</v>
      </c>
      <c r="N673" s="8" t="str">
        <f>IFERROR(VLOOKUP(M673,SUPPLIERS!$A$2:$B$45,2,FALSE),"")</f>
        <v>Seuwandi </v>
      </c>
      <c r="O673" s="19" t="s">
        <v>42</v>
      </c>
      <c r="P673" s="13" t="str">
        <f>IFERROR(VLOOKUP(O673,UOM_GROUP!$A$2:$B$45,2,FALSE),"")</f>
        <v>Default</v>
      </c>
      <c r="Q673" s="11" t="str">
        <f t="array" ref="Q673">TEXTJOIN(",",TRUE,IF(UOM_MAPPING!A$2:A$16=O673,UOM_MAPPING!B$2:B$100,""))</f>
        <v>000</v>
      </c>
      <c r="R673" s="11" t="str">
        <f>IFERROR(__xludf.DUMMYFUNCTION("ArrayFormula(JOIN("", "", IFERROR(VLOOKUP(BASE(SPLIT(Q673,"",""),10,3),UOM!$A$2:$B$46,2,FALSE),"""")))"),"NUMBER")</f>
        <v>NUMBER</v>
      </c>
      <c r="S673" s="11" t="s">
        <v>1568</v>
      </c>
      <c r="T673" s="8"/>
      <c r="U673" s="8" t="str">
        <f t="shared" si="1"/>
        <v>Plumbing  Fitting  Reducing Socket 3/4" * 1/2" Samson </v>
      </c>
      <c r="V673" s="8" t="str">
        <f t="shared" si="2"/>
        <v>Plumbing  &gt; Fitting  &gt; Reducing Socket &gt; 3/4" * 1/2" &gt; Samson &gt; [ N/A ]</v>
      </c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ht="12.75" customHeight="1">
      <c r="A674" s="22" t="s">
        <v>1260</v>
      </c>
      <c r="B674" s="17" t="str">
        <f>IFERROR(VLOOKUP(A674,'G1'!$A$2:$B$45,2,FALSE),"")</f>
        <v>Plumbing </v>
      </c>
      <c r="C674" s="28" t="s">
        <v>1219</v>
      </c>
      <c r="D674" s="8" t="str">
        <f>IFERROR(VLOOKUP(C674,'G2'!$A$2:$B$45,2,FALSE),"")</f>
        <v>Fitting </v>
      </c>
      <c r="E674" s="23" t="s">
        <v>1403</v>
      </c>
      <c r="F674" s="8" t="str">
        <f>IFERROR(VLOOKUP(E674,'G3'!$A$2:$B$195,2,FALSE),"")</f>
        <v>Reducing Socket</v>
      </c>
      <c r="G674" s="23" t="s">
        <v>1406</v>
      </c>
      <c r="H674" s="8" t="str">
        <f>IFERROR(VLOOKUP(G674,'G4'!$A$2:$B$195,2,FALSE),"")</f>
        <v>1" * 1/2"</v>
      </c>
      <c r="I674" s="22" t="s">
        <v>688</v>
      </c>
      <c r="J674" s="8" t="str">
        <f>IFERROR(VLOOKUP(I674,'G5'!$A$2:$B$45,2,FALSE),"")</f>
        <v>Samson</v>
      </c>
      <c r="K674" s="23" t="s">
        <v>27</v>
      </c>
      <c r="L674" s="11" t="str">
        <f>IFERROR(VLOOKUP(K674,'G6'!$A$2:$B$345,2,FALSE),"")</f>
        <v/>
      </c>
      <c r="M674" s="25" t="s">
        <v>689</v>
      </c>
      <c r="N674" s="8" t="str">
        <f>IFERROR(VLOOKUP(M674,SUPPLIERS!$A$2:$B$45,2,FALSE),"")</f>
        <v>Seuwandi </v>
      </c>
      <c r="O674" s="19" t="s">
        <v>42</v>
      </c>
      <c r="P674" s="13" t="str">
        <f>IFERROR(VLOOKUP(O674,UOM_GROUP!$A$2:$B$45,2,FALSE),"")</f>
        <v>Default</v>
      </c>
      <c r="Q674" s="11" t="str">
        <f t="array" ref="Q674">TEXTJOIN(",",TRUE,IF(UOM_MAPPING!A$2:A$16=O674,UOM_MAPPING!B$2:B$100,""))</f>
        <v>000</v>
      </c>
      <c r="R674" s="11" t="str">
        <f>IFERROR(__xludf.DUMMYFUNCTION("ArrayFormula(JOIN("", "", IFERROR(VLOOKUP(BASE(SPLIT(Q674,"",""),10,3),UOM!$A$2:$B$46,2,FALSE),"""")))"),"NUMBER")</f>
        <v>NUMBER</v>
      </c>
      <c r="S674" s="11" t="s">
        <v>1569</v>
      </c>
      <c r="T674" s="8"/>
      <c r="U674" s="8" t="str">
        <f t="shared" si="1"/>
        <v>Plumbing  Fitting  Reducing Socket 1" * 1/2" Samson </v>
      </c>
      <c r="V674" s="8" t="str">
        <f t="shared" si="2"/>
        <v>Plumbing  &gt; Fitting  &gt; Reducing Socket &gt; 1" * 1/2" &gt; Samson &gt; [ N/A ]</v>
      </c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ht="12.75" customHeight="1">
      <c r="A675" s="22" t="s">
        <v>1260</v>
      </c>
      <c r="B675" s="17" t="str">
        <f>IFERROR(VLOOKUP(A675,'G1'!$A$2:$B$45,2,FALSE),"")</f>
        <v>Plumbing </v>
      </c>
      <c r="C675" s="28" t="s">
        <v>1219</v>
      </c>
      <c r="D675" s="8" t="str">
        <f>IFERROR(VLOOKUP(C675,'G2'!$A$2:$B$45,2,FALSE),"")</f>
        <v>Fitting </v>
      </c>
      <c r="E675" s="23" t="s">
        <v>1403</v>
      </c>
      <c r="F675" s="8" t="str">
        <f>IFERROR(VLOOKUP(E675,'G3'!$A$2:$B$195,2,FALSE),"")</f>
        <v>Reducing Socket</v>
      </c>
      <c r="G675" s="23" t="s">
        <v>1408</v>
      </c>
      <c r="H675" s="8" t="str">
        <f>IFERROR(VLOOKUP(G675,'G4'!$A$2:$B$195,2,FALSE),"")</f>
        <v>1" * 3/4"</v>
      </c>
      <c r="I675" s="22" t="s">
        <v>688</v>
      </c>
      <c r="J675" s="8" t="str">
        <f>IFERROR(VLOOKUP(I675,'G5'!$A$2:$B$45,2,FALSE),"")</f>
        <v>Samson</v>
      </c>
      <c r="K675" s="23" t="s">
        <v>27</v>
      </c>
      <c r="L675" s="11" t="str">
        <f>IFERROR(VLOOKUP(K675,'G6'!$A$2:$B$345,2,FALSE),"")</f>
        <v/>
      </c>
      <c r="M675" s="25" t="s">
        <v>689</v>
      </c>
      <c r="N675" s="8" t="str">
        <f>IFERROR(VLOOKUP(M675,SUPPLIERS!$A$2:$B$45,2,FALSE),"")</f>
        <v>Seuwandi </v>
      </c>
      <c r="O675" s="19" t="s">
        <v>42</v>
      </c>
      <c r="P675" s="13" t="str">
        <f>IFERROR(VLOOKUP(O675,UOM_GROUP!$A$2:$B$45,2,FALSE),"")</f>
        <v>Default</v>
      </c>
      <c r="Q675" s="11" t="str">
        <f t="array" ref="Q675">TEXTJOIN(",",TRUE,IF(UOM_MAPPING!A$2:A$16=O675,UOM_MAPPING!B$2:B$100,""))</f>
        <v>000</v>
      </c>
      <c r="R675" s="11" t="str">
        <f>IFERROR(__xludf.DUMMYFUNCTION("ArrayFormula(JOIN("", "", IFERROR(VLOOKUP(BASE(SPLIT(Q675,"",""),10,3),UOM!$A$2:$B$46,2,FALSE),"""")))"),"NUMBER")</f>
        <v>NUMBER</v>
      </c>
      <c r="S675" s="11" t="s">
        <v>1570</v>
      </c>
      <c r="T675" s="8"/>
      <c r="U675" s="8" t="str">
        <f t="shared" si="1"/>
        <v>Plumbing  Fitting  Reducing Socket 1" * 3/4" Samson </v>
      </c>
      <c r="V675" s="8" t="str">
        <f t="shared" si="2"/>
        <v>Plumbing  &gt; Fitting  &gt; Reducing Socket &gt; 1" * 3/4" &gt; Samson &gt; [ N/A ]</v>
      </c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ht="12.75" customHeight="1">
      <c r="A676" s="22" t="s">
        <v>1260</v>
      </c>
      <c r="B676" s="17" t="str">
        <f>IFERROR(VLOOKUP(A676,'G1'!$A$2:$B$45,2,FALSE),"")</f>
        <v>Plumbing </v>
      </c>
      <c r="C676" s="28" t="s">
        <v>1219</v>
      </c>
      <c r="D676" s="8" t="str">
        <f>IFERROR(VLOOKUP(C676,'G2'!$A$2:$B$45,2,FALSE),"")</f>
        <v>Fitting </v>
      </c>
      <c r="E676" s="23" t="s">
        <v>1403</v>
      </c>
      <c r="F676" s="8" t="str">
        <f>IFERROR(VLOOKUP(E676,'G3'!$A$2:$B$195,2,FALSE),"")</f>
        <v>Reducing Socket</v>
      </c>
      <c r="G676" s="23" t="s">
        <v>1410</v>
      </c>
      <c r="H676" s="8" t="str">
        <f>IFERROR(VLOOKUP(G676,'G4'!$A$2:$B$195,2,FALSE),"")</f>
        <v>1.25" * 1/2"</v>
      </c>
      <c r="I676" s="22" t="s">
        <v>688</v>
      </c>
      <c r="J676" s="8" t="str">
        <f>IFERROR(VLOOKUP(I676,'G5'!$A$2:$B$45,2,FALSE),"")</f>
        <v>Samson</v>
      </c>
      <c r="K676" s="23" t="s">
        <v>27</v>
      </c>
      <c r="L676" s="11" t="str">
        <f>IFERROR(VLOOKUP(K676,'G6'!$A$2:$B$345,2,FALSE),"")</f>
        <v/>
      </c>
      <c r="M676" s="25" t="s">
        <v>689</v>
      </c>
      <c r="N676" s="8" t="str">
        <f>IFERROR(VLOOKUP(M676,SUPPLIERS!$A$2:$B$45,2,FALSE),"")</f>
        <v>Seuwandi </v>
      </c>
      <c r="O676" s="19" t="s">
        <v>42</v>
      </c>
      <c r="P676" s="13" t="str">
        <f>IFERROR(VLOOKUP(O676,UOM_GROUP!$A$2:$B$45,2,FALSE),"")</f>
        <v>Default</v>
      </c>
      <c r="Q676" s="11" t="str">
        <f t="array" ref="Q676">TEXTJOIN(",",TRUE,IF(UOM_MAPPING!A$2:A$16=O676,UOM_MAPPING!B$2:B$100,""))</f>
        <v>000</v>
      </c>
      <c r="R676" s="11" t="str">
        <f>IFERROR(__xludf.DUMMYFUNCTION("ArrayFormula(JOIN("", "", IFERROR(VLOOKUP(BASE(SPLIT(Q676,"",""),10,3),UOM!$A$2:$B$46,2,FALSE),"""")))"),"NUMBER")</f>
        <v>NUMBER</v>
      </c>
      <c r="S676" s="11" t="s">
        <v>1571</v>
      </c>
      <c r="T676" s="8"/>
      <c r="U676" s="8" t="str">
        <f t="shared" si="1"/>
        <v>Plumbing  Fitting  Reducing Socket 1.25" * 1/2" Samson </v>
      </c>
      <c r="V676" s="8" t="str">
        <f t="shared" si="2"/>
        <v>Plumbing  &gt; Fitting  &gt; Reducing Socket &gt; 1.25" * 1/2" &gt; Samson &gt; [ N/A ]</v>
      </c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ht="12.75" customHeight="1">
      <c r="A677" s="22" t="s">
        <v>1260</v>
      </c>
      <c r="B677" s="17" t="str">
        <f>IFERROR(VLOOKUP(A677,'G1'!$A$2:$B$45,2,FALSE),"")</f>
        <v>Plumbing </v>
      </c>
      <c r="C677" s="28" t="s">
        <v>1219</v>
      </c>
      <c r="D677" s="8" t="str">
        <f>IFERROR(VLOOKUP(C677,'G2'!$A$2:$B$45,2,FALSE),"")</f>
        <v>Fitting </v>
      </c>
      <c r="E677" s="23" t="s">
        <v>1403</v>
      </c>
      <c r="F677" s="8" t="str">
        <f>IFERROR(VLOOKUP(E677,'G3'!$A$2:$B$195,2,FALSE),"")</f>
        <v>Reducing Socket</v>
      </c>
      <c r="G677" s="23" t="s">
        <v>1412</v>
      </c>
      <c r="H677" s="8" t="str">
        <f>IFERROR(VLOOKUP(G677,'G4'!$A$2:$B$195,2,FALSE),"")</f>
        <v>1.25" * 3/4"</v>
      </c>
      <c r="I677" s="22" t="s">
        <v>688</v>
      </c>
      <c r="J677" s="8" t="str">
        <f>IFERROR(VLOOKUP(I677,'G5'!$A$2:$B$45,2,FALSE),"")</f>
        <v>Samson</v>
      </c>
      <c r="K677" s="23" t="s">
        <v>27</v>
      </c>
      <c r="L677" s="11" t="str">
        <f>IFERROR(VLOOKUP(K677,'G6'!$A$2:$B$345,2,FALSE),"")</f>
        <v/>
      </c>
      <c r="M677" s="25" t="s">
        <v>689</v>
      </c>
      <c r="N677" s="8" t="str">
        <f>IFERROR(VLOOKUP(M677,SUPPLIERS!$A$2:$B$45,2,FALSE),"")</f>
        <v>Seuwandi </v>
      </c>
      <c r="O677" s="19" t="s">
        <v>42</v>
      </c>
      <c r="P677" s="13" t="str">
        <f>IFERROR(VLOOKUP(O677,UOM_GROUP!$A$2:$B$45,2,FALSE),"")</f>
        <v>Default</v>
      </c>
      <c r="Q677" s="11" t="str">
        <f t="array" ref="Q677">TEXTJOIN(",",TRUE,IF(UOM_MAPPING!A$2:A$16=O677,UOM_MAPPING!B$2:B$100,""))</f>
        <v>000</v>
      </c>
      <c r="R677" s="11" t="str">
        <f>IFERROR(__xludf.DUMMYFUNCTION("ArrayFormula(JOIN("", "", IFERROR(VLOOKUP(BASE(SPLIT(Q677,"",""),10,3),UOM!$A$2:$B$46,2,FALSE),"""")))"),"NUMBER")</f>
        <v>NUMBER</v>
      </c>
      <c r="S677" s="11" t="s">
        <v>1572</v>
      </c>
      <c r="T677" s="8"/>
      <c r="U677" s="8" t="str">
        <f t="shared" si="1"/>
        <v>Plumbing  Fitting  Reducing Socket 1.25" * 3/4" Samson </v>
      </c>
      <c r="V677" s="8" t="str">
        <f t="shared" si="2"/>
        <v>Plumbing  &gt; Fitting  &gt; Reducing Socket &gt; 1.25" * 3/4" &gt; Samson &gt; [ N/A ]</v>
      </c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ht="12.75" customHeight="1">
      <c r="A678" s="22" t="s">
        <v>1260</v>
      </c>
      <c r="B678" s="17" t="str">
        <f>IFERROR(VLOOKUP(A678,'G1'!$A$2:$B$45,2,FALSE),"")</f>
        <v>Plumbing </v>
      </c>
      <c r="C678" s="28" t="s">
        <v>1219</v>
      </c>
      <c r="D678" s="8" t="str">
        <f>IFERROR(VLOOKUP(C678,'G2'!$A$2:$B$45,2,FALSE),"")</f>
        <v>Fitting </v>
      </c>
      <c r="E678" s="23" t="s">
        <v>1403</v>
      </c>
      <c r="F678" s="8" t="str">
        <f>IFERROR(VLOOKUP(E678,'G3'!$A$2:$B$195,2,FALSE),"")</f>
        <v>Reducing Socket</v>
      </c>
      <c r="G678" s="23" t="s">
        <v>1414</v>
      </c>
      <c r="H678" s="8" t="str">
        <f>IFERROR(VLOOKUP(G678,'G4'!$A$2:$B$195,2,FALSE),"")</f>
        <v>1.25" * 1"</v>
      </c>
      <c r="I678" s="22" t="s">
        <v>688</v>
      </c>
      <c r="J678" s="8" t="str">
        <f>IFERROR(VLOOKUP(I678,'G5'!$A$2:$B$45,2,FALSE),"")</f>
        <v>Samson</v>
      </c>
      <c r="K678" s="23" t="s">
        <v>27</v>
      </c>
      <c r="L678" s="11" t="str">
        <f>IFERROR(VLOOKUP(K678,'G6'!$A$2:$B$345,2,FALSE),"")</f>
        <v/>
      </c>
      <c r="M678" s="25" t="s">
        <v>689</v>
      </c>
      <c r="N678" s="8" t="str">
        <f>IFERROR(VLOOKUP(M678,SUPPLIERS!$A$2:$B$45,2,FALSE),"")</f>
        <v>Seuwandi </v>
      </c>
      <c r="O678" s="19" t="s">
        <v>42</v>
      </c>
      <c r="P678" s="13" t="str">
        <f>IFERROR(VLOOKUP(O678,UOM_GROUP!$A$2:$B$45,2,FALSE),"")</f>
        <v>Default</v>
      </c>
      <c r="Q678" s="11" t="str">
        <f t="array" ref="Q678">TEXTJOIN(",",TRUE,IF(UOM_MAPPING!A$2:A$16=O678,UOM_MAPPING!B$2:B$100,""))</f>
        <v>000</v>
      </c>
      <c r="R678" s="11" t="str">
        <f>IFERROR(__xludf.DUMMYFUNCTION("ArrayFormula(JOIN("", "", IFERROR(VLOOKUP(BASE(SPLIT(Q678,"",""),10,3),UOM!$A$2:$B$46,2,FALSE),"""")))"),"NUMBER")</f>
        <v>NUMBER</v>
      </c>
      <c r="S678" s="11" t="s">
        <v>1573</v>
      </c>
      <c r="T678" s="8"/>
      <c r="U678" s="8" t="str">
        <f t="shared" si="1"/>
        <v>Plumbing  Fitting  Reducing Socket 1.25" * 1" Samson </v>
      </c>
      <c r="V678" s="8" t="str">
        <f t="shared" si="2"/>
        <v>Plumbing  &gt; Fitting  &gt; Reducing Socket &gt; 1.25" * 1" &gt; Samson &gt; [ N/A ]</v>
      </c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ht="12.75" customHeight="1">
      <c r="A679" s="22" t="s">
        <v>1260</v>
      </c>
      <c r="B679" s="17" t="str">
        <f>IFERROR(VLOOKUP(A679,'G1'!$A$2:$B$45,2,FALSE),"")</f>
        <v>Plumbing </v>
      </c>
      <c r="C679" s="28" t="s">
        <v>1219</v>
      </c>
      <c r="D679" s="8" t="str">
        <f>IFERROR(VLOOKUP(C679,'G2'!$A$2:$B$45,2,FALSE),"")</f>
        <v>Fitting </v>
      </c>
      <c r="E679" s="23" t="s">
        <v>1403</v>
      </c>
      <c r="F679" s="8" t="str">
        <f>IFERROR(VLOOKUP(E679,'G3'!$A$2:$B$195,2,FALSE),"")</f>
        <v>Reducing Socket</v>
      </c>
      <c r="G679" s="23" t="s">
        <v>1416</v>
      </c>
      <c r="H679" s="8" t="str">
        <f>IFERROR(VLOOKUP(G679,'G4'!$A$2:$B$195,2,FALSE),"")</f>
        <v>1.5" * 1/2"</v>
      </c>
      <c r="I679" s="22" t="s">
        <v>688</v>
      </c>
      <c r="J679" s="8" t="str">
        <f>IFERROR(VLOOKUP(I679,'G5'!$A$2:$B$45,2,FALSE),"")</f>
        <v>Samson</v>
      </c>
      <c r="K679" s="23" t="s">
        <v>27</v>
      </c>
      <c r="L679" s="11" t="str">
        <f>IFERROR(VLOOKUP(K679,'G6'!$A$2:$B$345,2,FALSE),"")</f>
        <v/>
      </c>
      <c r="M679" s="25" t="s">
        <v>689</v>
      </c>
      <c r="N679" s="8" t="str">
        <f>IFERROR(VLOOKUP(M679,SUPPLIERS!$A$2:$B$45,2,FALSE),"")</f>
        <v>Seuwandi </v>
      </c>
      <c r="O679" s="19" t="s">
        <v>42</v>
      </c>
      <c r="P679" s="13" t="str">
        <f>IFERROR(VLOOKUP(O679,UOM_GROUP!$A$2:$B$45,2,FALSE),"")</f>
        <v>Default</v>
      </c>
      <c r="Q679" s="11" t="str">
        <f t="array" ref="Q679">TEXTJOIN(",",TRUE,IF(UOM_MAPPING!A$2:A$16=O679,UOM_MAPPING!B$2:B$100,""))</f>
        <v>000</v>
      </c>
      <c r="R679" s="11" t="str">
        <f>IFERROR(__xludf.DUMMYFUNCTION("ArrayFormula(JOIN("", "", IFERROR(VLOOKUP(BASE(SPLIT(Q679,"",""),10,3),UOM!$A$2:$B$46,2,FALSE),"""")))"),"NUMBER")</f>
        <v>NUMBER</v>
      </c>
      <c r="S679" s="11" t="s">
        <v>1574</v>
      </c>
      <c r="T679" s="8"/>
      <c r="U679" s="8" t="str">
        <f t="shared" si="1"/>
        <v>Plumbing  Fitting  Reducing Socket 1.5" * 1/2" Samson </v>
      </c>
      <c r="V679" s="8" t="str">
        <f t="shared" si="2"/>
        <v>Plumbing  &gt; Fitting  &gt; Reducing Socket &gt; 1.5" * 1/2" &gt; Samson &gt; [ N/A ]</v>
      </c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ht="12.75" customHeight="1">
      <c r="A680" s="22" t="s">
        <v>1260</v>
      </c>
      <c r="B680" s="17" t="str">
        <f>IFERROR(VLOOKUP(A680,'G1'!$A$2:$B$45,2,FALSE),"")</f>
        <v>Plumbing </v>
      </c>
      <c r="C680" s="28" t="s">
        <v>1219</v>
      </c>
      <c r="D680" s="8" t="str">
        <f>IFERROR(VLOOKUP(C680,'G2'!$A$2:$B$45,2,FALSE),"")</f>
        <v>Fitting </v>
      </c>
      <c r="E680" s="23" t="s">
        <v>1403</v>
      </c>
      <c r="F680" s="8" t="str">
        <f>IFERROR(VLOOKUP(E680,'G3'!$A$2:$B$195,2,FALSE),"")</f>
        <v>Reducing Socket</v>
      </c>
      <c r="G680" s="23" t="s">
        <v>1418</v>
      </c>
      <c r="H680" s="8" t="str">
        <f>IFERROR(VLOOKUP(G680,'G4'!$A$2:$B$195,2,FALSE),"")</f>
        <v>1.5" * 3/4"</v>
      </c>
      <c r="I680" s="22" t="s">
        <v>688</v>
      </c>
      <c r="J680" s="8" t="str">
        <f>IFERROR(VLOOKUP(I680,'G5'!$A$2:$B$45,2,FALSE),"")</f>
        <v>Samson</v>
      </c>
      <c r="K680" s="23" t="s">
        <v>27</v>
      </c>
      <c r="L680" s="11" t="str">
        <f>IFERROR(VLOOKUP(K680,'G6'!$A$2:$B$345,2,FALSE),"")</f>
        <v/>
      </c>
      <c r="M680" s="25" t="s">
        <v>689</v>
      </c>
      <c r="N680" s="8" t="str">
        <f>IFERROR(VLOOKUP(M680,SUPPLIERS!$A$2:$B$45,2,FALSE),"")</f>
        <v>Seuwandi </v>
      </c>
      <c r="O680" s="19" t="s">
        <v>42</v>
      </c>
      <c r="P680" s="13" t="str">
        <f>IFERROR(VLOOKUP(O680,UOM_GROUP!$A$2:$B$45,2,FALSE),"")</f>
        <v>Default</v>
      </c>
      <c r="Q680" s="11" t="str">
        <f t="array" ref="Q680">TEXTJOIN(",",TRUE,IF(UOM_MAPPING!A$2:A$16=O680,UOM_MAPPING!B$2:B$100,""))</f>
        <v>000</v>
      </c>
      <c r="R680" s="11" t="str">
        <f>IFERROR(__xludf.DUMMYFUNCTION("ArrayFormula(JOIN("", "", IFERROR(VLOOKUP(BASE(SPLIT(Q680,"",""),10,3),UOM!$A$2:$B$46,2,FALSE),"""")))"),"NUMBER")</f>
        <v>NUMBER</v>
      </c>
      <c r="S680" s="11" t="s">
        <v>1575</v>
      </c>
      <c r="T680" s="8"/>
      <c r="U680" s="8" t="str">
        <f t="shared" si="1"/>
        <v>Plumbing  Fitting  Reducing Socket 1.5" * 3/4" Samson </v>
      </c>
      <c r="V680" s="8" t="str">
        <f t="shared" si="2"/>
        <v>Plumbing  &gt; Fitting  &gt; Reducing Socket &gt; 1.5" * 3/4" &gt; Samson &gt; [ N/A ]</v>
      </c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ht="12.75" customHeight="1">
      <c r="A681" s="22" t="s">
        <v>1260</v>
      </c>
      <c r="B681" s="17" t="str">
        <f>IFERROR(VLOOKUP(A681,'G1'!$A$2:$B$45,2,FALSE),"")</f>
        <v>Plumbing </v>
      </c>
      <c r="C681" s="28" t="s">
        <v>1219</v>
      </c>
      <c r="D681" s="8" t="str">
        <f>IFERROR(VLOOKUP(C681,'G2'!$A$2:$B$45,2,FALSE),"")</f>
        <v>Fitting </v>
      </c>
      <c r="E681" s="23" t="s">
        <v>1403</v>
      </c>
      <c r="F681" s="8" t="str">
        <f>IFERROR(VLOOKUP(E681,'G3'!$A$2:$B$195,2,FALSE),"")</f>
        <v>Reducing Socket</v>
      </c>
      <c r="G681" s="23" t="s">
        <v>1420</v>
      </c>
      <c r="H681" s="8" t="str">
        <f>IFERROR(VLOOKUP(G681,'G4'!$A$2:$B$195,2,FALSE),"")</f>
        <v>1.5" * 1"</v>
      </c>
      <c r="I681" s="22" t="s">
        <v>688</v>
      </c>
      <c r="J681" s="8" t="str">
        <f>IFERROR(VLOOKUP(I681,'G5'!$A$2:$B$45,2,FALSE),"")</f>
        <v>Samson</v>
      </c>
      <c r="K681" s="23" t="s">
        <v>27</v>
      </c>
      <c r="L681" s="11" t="str">
        <f>IFERROR(VLOOKUP(K681,'G6'!$A$2:$B$345,2,FALSE),"")</f>
        <v/>
      </c>
      <c r="M681" s="25" t="s">
        <v>689</v>
      </c>
      <c r="N681" s="8" t="str">
        <f>IFERROR(VLOOKUP(M681,SUPPLIERS!$A$2:$B$45,2,FALSE),"")</f>
        <v>Seuwandi </v>
      </c>
      <c r="O681" s="19" t="s">
        <v>42</v>
      </c>
      <c r="P681" s="13" t="str">
        <f>IFERROR(VLOOKUP(O681,UOM_GROUP!$A$2:$B$45,2,FALSE),"")</f>
        <v>Default</v>
      </c>
      <c r="Q681" s="11" t="str">
        <f t="array" ref="Q681">TEXTJOIN(",",TRUE,IF(UOM_MAPPING!A$2:A$16=O681,UOM_MAPPING!B$2:B$100,""))</f>
        <v>000</v>
      </c>
      <c r="R681" s="11" t="str">
        <f>IFERROR(__xludf.DUMMYFUNCTION("ArrayFormula(JOIN("", "", IFERROR(VLOOKUP(BASE(SPLIT(Q681,"",""),10,3),UOM!$A$2:$B$46,2,FALSE),"""")))"),"NUMBER")</f>
        <v>NUMBER</v>
      </c>
      <c r="S681" s="11" t="s">
        <v>1576</v>
      </c>
      <c r="T681" s="8"/>
      <c r="U681" s="8" t="str">
        <f t="shared" si="1"/>
        <v>Plumbing  Fitting  Reducing Socket 1.5" * 1" Samson </v>
      </c>
      <c r="V681" s="8" t="str">
        <f t="shared" si="2"/>
        <v>Plumbing  &gt; Fitting  &gt; Reducing Socket &gt; 1.5" * 1" &gt; Samson &gt; [ N/A ]</v>
      </c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ht="12.75" customHeight="1">
      <c r="A682" s="22" t="s">
        <v>1260</v>
      </c>
      <c r="B682" s="17" t="str">
        <f>IFERROR(VLOOKUP(A682,'G1'!$A$2:$B$45,2,FALSE),"")</f>
        <v>Plumbing </v>
      </c>
      <c r="C682" s="28" t="s">
        <v>1219</v>
      </c>
      <c r="D682" s="8" t="str">
        <f>IFERROR(VLOOKUP(C682,'G2'!$A$2:$B$45,2,FALSE),"")</f>
        <v>Fitting </v>
      </c>
      <c r="E682" s="23" t="s">
        <v>1403</v>
      </c>
      <c r="F682" s="8" t="str">
        <f>IFERROR(VLOOKUP(E682,'G3'!$A$2:$B$195,2,FALSE),"")</f>
        <v>Reducing Socket</v>
      </c>
      <c r="G682" s="23" t="s">
        <v>1422</v>
      </c>
      <c r="H682" s="8" t="str">
        <f>IFERROR(VLOOKUP(G682,'G4'!$A$2:$B$195,2,FALSE),"")</f>
        <v>1.5" * 1.25"</v>
      </c>
      <c r="I682" s="22" t="s">
        <v>688</v>
      </c>
      <c r="J682" s="8" t="str">
        <f>IFERROR(VLOOKUP(I682,'G5'!$A$2:$B$45,2,FALSE),"")</f>
        <v>Samson</v>
      </c>
      <c r="K682" s="23" t="s">
        <v>27</v>
      </c>
      <c r="L682" s="11" t="str">
        <f>IFERROR(VLOOKUP(K682,'G6'!$A$2:$B$345,2,FALSE),"")</f>
        <v/>
      </c>
      <c r="M682" s="25" t="s">
        <v>689</v>
      </c>
      <c r="N682" s="8" t="str">
        <f>IFERROR(VLOOKUP(M682,SUPPLIERS!$A$2:$B$45,2,FALSE),"")</f>
        <v>Seuwandi </v>
      </c>
      <c r="O682" s="19" t="s">
        <v>42</v>
      </c>
      <c r="P682" s="13" t="str">
        <f>IFERROR(VLOOKUP(O682,UOM_GROUP!$A$2:$B$45,2,FALSE),"")</f>
        <v>Default</v>
      </c>
      <c r="Q682" s="11" t="str">
        <f t="array" ref="Q682">TEXTJOIN(",",TRUE,IF(UOM_MAPPING!A$2:A$16=O682,UOM_MAPPING!B$2:B$100,""))</f>
        <v>000</v>
      </c>
      <c r="R682" s="11" t="str">
        <f>IFERROR(__xludf.DUMMYFUNCTION("ArrayFormula(JOIN("", "", IFERROR(VLOOKUP(BASE(SPLIT(Q682,"",""),10,3),UOM!$A$2:$B$46,2,FALSE),"""")))"),"NUMBER")</f>
        <v>NUMBER</v>
      </c>
      <c r="S682" s="11" t="s">
        <v>1577</v>
      </c>
      <c r="T682" s="8"/>
      <c r="U682" s="8" t="str">
        <f t="shared" si="1"/>
        <v>Plumbing  Fitting  Reducing Socket 1.5" * 1.25" Samson </v>
      </c>
      <c r="V682" s="8" t="str">
        <f t="shared" si="2"/>
        <v>Plumbing  &gt; Fitting  &gt; Reducing Socket &gt; 1.5" * 1.25" &gt; Samson &gt; [ N/A ]</v>
      </c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ht="12.75" customHeight="1">
      <c r="A683" s="22" t="s">
        <v>1260</v>
      </c>
      <c r="B683" s="17" t="str">
        <f>IFERROR(VLOOKUP(A683,'G1'!$A$2:$B$45,2,FALSE),"")</f>
        <v>Plumbing </v>
      </c>
      <c r="C683" s="28" t="s">
        <v>1219</v>
      </c>
      <c r="D683" s="8" t="str">
        <f>IFERROR(VLOOKUP(C683,'G2'!$A$2:$B$45,2,FALSE),"")</f>
        <v>Fitting </v>
      </c>
      <c r="E683" s="23" t="s">
        <v>1403</v>
      </c>
      <c r="F683" s="8" t="str">
        <f>IFERROR(VLOOKUP(E683,'G3'!$A$2:$B$195,2,FALSE),"")</f>
        <v>Reducing Socket</v>
      </c>
      <c r="G683" s="23" t="s">
        <v>1424</v>
      </c>
      <c r="H683" s="8" t="str">
        <f>IFERROR(VLOOKUP(G683,'G4'!$A$2:$B$195,2,FALSE),"")</f>
        <v>2" * 1/2"</v>
      </c>
      <c r="I683" s="22" t="s">
        <v>688</v>
      </c>
      <c r="J683" s="8" t="str">
        <f>IFERROR(VLOOKUP(I683,'G5'!$A$2:$B$45,2,FALSE),"")</f>
        <v>Samson</v>
      </c>
      <c r="K683" s="23" t="s">
        <v>27</v>
      </c>
      <c r="L683" s="11" t="str">
        <f>IFERROR(VLOOKUP(K683,'G6'!$A$2:$B$345,2,FALSE),"")</f>
        <v/>
      </c>
      <c r="M683" s="25" t="s">
        <v>689</v>
      </c>
      <c r="N683" s="8" t="str">
        <f>IFERROR(VLOOKUP(M683,SUPPLIERS!$A$2:$B$45,2,FALSE),"")</f>
        <v>Seuwandi </v>
      </c>
      <c r="O683" s="19" t="s">
        <v>42</v>
      </c>
      <c r="P683" s="13" t="str">
        <f>IFERROR(VLOOKUP(O683,UOM_GROUP!$A$2:$B$45,2,FALSE),"")</f>
        <v>Default</v>
      </c>
      <c r="Q683" s="11" t="str">
        <f t="array" ref="Q683">TEXTJOIN(",",TRUE,IF(UOM_MAPPING!A$2:A$16=O683,UOM_MAPPING!B$2:B$100,""))</f>
        <v>000</v>
      </c>
      <c r="R683" s="11" t="str">
        <f>IFERROR(__xludf.DUMMYFUNCTION("ArrayFormula(JOIN("", "", IFERROR(VLOOKUP(BASE(SPLIT(Q683,"",""),10,3),UOM!$A$2:$B$46,2,FALSE),"""")))"),"NUMBER")</f>
        <v>NUMBER</v>
      </c>
      <c r="S683" s="11" t="s">
        <v>1578</v>
      </c>
      <c r="T683" s="8"/>
      <c r="U683" s="8" t="str">
        <f t="shared" si="1"/>
        <v>Plumbing  Fitting  Reducing Socket 2" * 1/2" Samson </v>
      </c>
      <c r="V683" s="8" t="str">
        <f t="shared" si="2"/>
        <v>Plumbing  &gt; Fitting  &gt; Reducing Socket &gt; 2" * 1/2" &gt; Samson &gt; [ N/A ]</v>
      </c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ht="12.75" customHeight="1">
      <c r="A684" s="22" t="s">
        <v>1260</v>
      </c>
      <c r="B684" s="17" t="str">
        <f>IFERROR(VLOOKUP(A684,'G1'!$A$2:$B$45,2,FALSE),"")</f>
        <v>Plumbing </v>
      </c>
      <c r="C684" s="28" t="s">
        <v>1219</v>
      </c>
      <c r="D684" s="8" t="str">
        <f>IFERROR(VLOOKUP(C684,'G2'!$A$2:$B$45,2,FALSE),"")</f>
        <v>Fitting </v>
      </c>
      <c r="E684" s="23" t="s">
        <v>1403</v>
      </c>
      <c r="F684" s="8" t="str">
        <f>IFERROR(VLOOKUP(E684,'G3'!$A$2:$B$195,2,FALSE),"")</f>
        <v>Reducing Socket</v>
      </c>
      <c r="G684" s="23" t="s">
        <v>1426</v>
      </c>
      <c r="H684" s="8" t="str">
        <f>IFERROR(VLOOKUP(G684,'G4'!$A$2:$B$195,2,FALSE),"")</f>
        <v>2" * 3/4"</v>
      </c>
      <c r="I684" s="22" t="s">
        <v>688</v>
      </c>
      <c r="J684" s="8" t="str">
        <f>IFERROR(VLOOKUP(I684,'G5'!$A$2:$B$45,2,FALSE),"")</f>
        <v>Samson</v>
      </c>
      <c r="K684" s="23" t="s">
        <v>27</v>
      </c>
      <c r="L684" s="11" t="str">
        <f>IFERROR(VLOOKUP(K684,'G6'!$A$2:$B$345,2,FALSE),"")</f>
        <v/>
      </c>
      <c r="M684" s="25" t="s">
        <v>689</v>
      </c>
      <c r="N684" s="8" t="str">
        <f>IFERROR(VLOOKUP(M684,SUPPLIERS!$A$2:$B$45,2,FALSE),"")</f>
        <v>Seuwandi </v>
      </c>
      <c r="O684" s="19" t="s">
        <v>42</v>
      </c>
      <c r="P684" s="13" t="str">
        <f>IFERROR(VLOOKUP(O684,UOM_GROUP!$A$2:$B$45,2,FALSE),"")</f>
        <v>Default</v>
      </c>
      <c r="Q684" s="11" t="str">
        <f t="array" ref="Q684">TEXTJOIN(",",TRUE,IF(UOM_MAPPING!A$2:A$16=O684,UOM_MAPPING!B$2:B$100,""))</f>
        <v>000</v>
      </c>
      <c r="R684" s="11" t="str">
        <f>IFERROR(__xludf.DUMMYFUNCTION("ArrayFormula(JOIN("", "", IFERROR(VLOOKUP(BASE(SPLIT(Q684,"",""),10,3),UOM!$A$2:$B$46,2,FALSE),"""")))"),"NUMBER")</f>
        <v>NUMBER</v>
      </c>
      <c r="S684" s="11" t="s">
        <v>1579</v>
      </c>
      <c r="T684" s="8"/>
      <c r="U684" s="8" t="str">
        <f t="shared" si="1"/>
        <v>Plumbing  Fitting  Reducing Socket 2" * 3/4" Samson </v>
      </c>
      <c r="V684" s="8" t="str">
        <f t="shared" si="2"/>
        <v>Plumbing  &gt; Fitting  &gt; Reducing Socket &gt; 2" * 3/4" &gt; Samson &gt; [ N/A ]</v>
      </c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ht="12.75" customHeight="1">
      <c r="A685" s="22" t="s">
        <v>1260</v>
      </c>
      <c r="B685" s="17" t="str">
        <f>IFERROR(VLOOKUP(A685,'G1'!$A$2:$B$45,2,FALSE),"")</f>
        <v>Plumbing </v>
      </c>
      <c r="C685" s="28" t="s">
        <v>1219</v>
      </c>
      <c r="D685" s="8" t="str">
        <f>IFERROR(VLOOKUP(C685,'G2'!$A$2:$B$45,2,FALSE),"")</f>
        <v>Fitting </v>
      </c>
      <c r="E685" s="23" t="s">
        <v>1403</v>
      </c>
      <c r="F685" s="8" t="str">
        <f>IFERROR(VLOOKUP(E685,'G3'!$A$2:$B$195,2,FALSE),"")</f>
        <v>Reducing Socket</v>
      </c>
      <c r="G685" s="23" t="s">
        <v>1428</v>
      </c>
      <c r="H685" s="8" t="str">
        <f>IFERROR(VLOOKUP(G685,'G4'!$A$2:$B$195,2,FALSE),"")</f>
        <v>2" * 1"</v>
      </c>
      <c r="I685" s="22" t="s">
        <v>688</v>
      </c>
      <c r="J685" s="8" t="str">
        <f>IFERROR(VLOOKUP(I685,'G5'!$A$2:$B$45,2,FALSE),"")</f>
        <v>Samson</v>
      </c>
      <c r="K685" s="23" t="s">
        <v>27</v>
      </c>
      <c r="L685" s="11" t="str">
        <f>IFERROR(VLOOKUP(K685,'G6'!$A$2:$B$345,2,FALSE),"")</f>
        <v/>
      </c>
      <c r="M685" s="25" t="s">
        <v>689</v>
      </c>
      <c r="N685" s="8" t="str">
        <f>IFERROR(VLOOKUP(M685,SUPPLIERS!$A$2:$B$45,2,FALSE),"")</f>
        <v>Seuwandi </v>
      </c>
      <c r="O685" s="19" t="s">
        <v>42</v>
      </c>
      <c r="P685" s="13" t="str">
        <f>IFERROR(VLOOKUP(O685,UOM_GROUP!$A$2:$B$45,2,FALSE),"")</f>
        <v>Default</v>
      </c>
      <c r="Q685" s="11" t="str">
        <f t="array" ref="Q685">TEXTJOIN(",",TRUE,IF(UOM_MAPPING!A$2:A$16=O685,UOM_MAPPING!B$2:B$100,""))</f>
        <v>000</v>
      </c>
      <c r="R685" s="11" t="str">
        <f>IFERROR(__xludf.DUMMYFUNCTION("ArrayFormula(JOIN("", "", IFERROR(VLOOKUP(BASE(SPLIT(Q685,"",""),10,3),UOM!$A$2:$B$46,2,FALSE),"""")))"),"NUMBER")</f>
        <v>NUMBER</v>
      </c>
      <c r="S685" s="11" t="s">
        <v>1580</v>
      </c>
      <c r="T685" s="8"/>
      <c r="U685" s="8" t="str">
        <f t="shared" si="1"/>
        <v>Plumbing  Fitting  Reducing Socket 2" * 1" Samson </v>
      </c>
      <c r="V685" s="8" t="str">
        <f t="shared" si="2"/>
        <v>Plumbing  &gt; Fitting  &gt; Reducing Socket &gt; 2" * 1" &gt; Samson &gt; [ N/A ]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ht="12.75" customHeight="1">
      <c r="A686" s="22" t="s">
        <v>1260</v>
      </c>
      <c r="B686" s="17" t="str">
        <f>IFERROR(VLOOKUP(A686,'G1'!$A$2:$B$45,2,FALSE),"")</f>
        <v>Plumbing </v>
      </c>
      <c r="C686" s="28" t="s">
        <v>1219</v>
      </c>
      <c r="D686" s="8" t="str">
        <f>IFERROR(VLOOKUP(C686,'G2'!$A$2:$B$45,2,FALSE),"")</f>
        <v>Fitting </v>
      </c>
      <c r="E686" s="23" t="s">
        <v>1403</v>
      </c>
      <c r="F686" s="8" t="str">
        <f>IFERROR(VLOOKUP(E686,'G3'!$A$2:$B$195,2,FALSE),"")</f>
        <v>Reducing Socket</v>
      </c>
      <c r="G686" s="23" t="s">
        <v>1430</v>
      </c>
      <c r="H686" s="8" t="str">
        <f>IFERROR(VLOOKUP(G686,'G4'!$A$2:$B$195,2,FALSE),"")</f>
        <v>2" * 1.25"</v>
      </c>
      <c r="I686" s="22" t="s">
        <v>688</v>
      </c>
      <c r="J686" s="8" t="str">
        <f>IFERROR(VLOOKUP(I686,'G5'!$A$2:$B$45,2,FALSE),"")</f>
        <v>Samson</v>
      </c>
      <c r="K686" s="23" t="s">
        <v>27</v>
      </c>
      <c r="L686" s="11" t="str">
        <f>IFERROR(VLOOKUP(K686,'G6'!$A$2:$B$345,2,FALSE),"")</f>
        <v/>
      </c>
      <c r="M686" s="25" t="s">
        <v>689</v>
      </c>
      <c r="N686" s="8" t="str">
        <f>IFERROR(VLOOKUP(M686,SUPPLIERS!$A$2:$B$45,2,FALSE),"")</f>
        <v>Seuwandi </v>
      </c>
      <c r="O686" s="19" t="s">
        <v>42</v>
      </c>
      <c r="P686" s="13" t="str">
        <f>IFERROR(VLOOKUP(O686,UOM_GROUP!$A$2:$B$45,2,FALSE),"")</f>
        <v>Default</v>
      </c>
      <c r="Q686" s="11" t="str">
        <f t="array" ref="Q686">TEXTJOIN(",",TRUE,IF(UOM_MAPPING!A$2:A$16=O686,UOM_MAPPING!B$2:B$100,""))</f>
        <v>000</v>
      </c>
      <c r="R686" s="11" t="str">
        <f>IFERROR(__xludf.DUMMYFUNCTION("ArrayFormula(JOIN("", "", IFERROR(VLOOKUP(BASE(SPLIT(Q686,"",""),10,3),UOM!$A$2:$B$46,2,FALSE),"""")))"),"NUMBER")</f>
        <v>NUMBER</v>
      </c>
      <c r="S686" s="11" t="s">
        <v>1581</v>
      </c>
      <c r="T686" s="8"/>
      <c r="U686" s="8" t="str">
        <f t="shared" si="1"/>
        <v>Plumbing  Fitting  Reducing Socket 2" * 1.25" Samson </v>
      </c>
      <c r="V686" s="8" t="str">
        <f t="shared" si="2"/>
        <v>Plumbing  &gt; Fitting  &gt; Reducing Socket &gt; 2" * 1.25" &gt; Samson &gt; [ N/A ]</v>
      </c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ht="12.75" customHeight="1">
      <c r="A687" s="22" t="s">
        <v>1260</v>
      </c>
      <c r="B687" s="17" t="str">
        <f>IFERROR(VLOOKUP(A687,'G1'!$A$2:$B$45,2,FALSE),"")</f>
        <v>Plumbing </v>
      </c>
      <c r="C687" s="28" t="s">
        <v>1219</v>
      </c>
      <c r="D687" s="8" t="str">
        <f>IFERROR(VLOOKUP(C687,'G2'!$A$2:$B$45,2,FALSE),"")</f>
        <v>Fitting </v>
      </c>
      <c r="E687" s="23" t="s">
        <v>1403</v>
      </c>
      <c r="F687" s="8" t="str">
        <f>IFERROR(VLOOKUP(E687,'G3'!$A$2:$B$195,2,FALSE),"")</f>
        <v>Reducing Socket</v>
      </c>
      <c r="G687" s="23" t="s">
        <v>1432</v>
      </c>
      <c r="H687" s="8" t="str">
        <f>IFERROR(VLOOKUP(G687,'G4'!$A$2:$B$195,2,FALSE),"")</f>
        <v>2" * 1.5"</v>
      </c>
      <c r="I687" s="22" t="s">
        <v>688</v>
      </c>
      <c r="J687" s="8" t="str">
        <f>IFERROR(VLOOKUP(I687,'G5'!$A$2:$B$45,2,FALSE),"")</f>
        <v>Samson</v>
      </c>
      <c r="K687" s="23" t="s">
        <v>27</v>
      </c>
      <c r="L687" s="11" t="str">
        <f>IFERROR(VLOOKUP(K687,'G6'!$A$2:$B$345,2,FALSE),"")</f>
        <v/>
      </c>
      <c r="M687" s="25" t="s">
        <v>689</v>
      </c>
      <c r="N687" s="8" t="str">
        <f>IFERROR(VLOOKUP(M687,SUPPLIERS!$A$2:$B$45,2,FALSE),"")</f>
        <v>Seuwandi </v>
      </c>
      <c r="O687" s="19" t="s">
        <v>42</v>
      </c>
      <c r="P687" s="13" t="str">
        <f>IFERROR(VLOOKUP(O687,UOM_GROUP!$A$2:$B$45,2,FALSE),"")</f>
        <v>Default</v>
      </c>
      <c r="Q687" s="11" t="str">
        <f t="array" ref="Q687">TEXTJOIN(",",TRUE,IF(UOM_MAPPING!A$2:A$16=O687,UOM_MAPPING!B$2:B$100,""))</f>
        <v>000</v>
      </c>
      <c r="R687" s="11" t="str">
        <f>IFERROR(__xludf.DUMMYFUNCTION("ArrayFormula(JOIN("", "", IFERROR(VLOOKUP(BASE(SPLIT(Q687,"",""),10,3),UOM!$A$2:$B$46,2,FALSE),"""")))"),"NUMBER")</f>
        <v>NUMBER</v>
      </c>
      <c r="S687" s="11" t="s">
        <v>1582</v>
      </c>
      <c r="T687" s="8"/>
      <c r="U687" s="8" t="str">
        <f t="shared" si="1"/>
        <v>Plumbing  Fitting  Reducing Socket 2" * 1.5" Samson </v>
      </c>
      <c r="V687" s="8" t="str">
        <f t="shared" si="2"/>
        <v>Plumbing  &gt; Fitting  &gt; Reducing Socket &gt; 2" * 1.5" &gt; Samson &gt; [ N/A ]</v>
      </c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ht="12.75" customHeight="1">
      <c r="A688" s="22" t="s">
        <v>1260</v>
      </c>
      <c r="B688" s="17" t="str">
        <f>IFERROR(VLOOKUP(A688,'G1'!$A$2:$B$45,2,FALSE),"")</f>
        <v>Plumbing </v>
      </c>
      <c r="C688" s="28" t="s">
        <v>1219</v>
      </c>
      <c r="D688" s="8" t="str">
        <f>IFERROR(VLOOKUP(C688,'G2'!$A$2:$B$45,2,FALSE),"")</f>
        <v>Fitting </v>
      </c>
      <c r="E688" s="23" t="s">
        <v>1403</v>
      </c>
      <c r="F688" s="8" t="str">
        <f>IFERROR(VLOOKUP(E688,'G3'!$A$2:$B$195,2,FALSE),"")</f>
        <v>Reducing Socket</v>
      </c>
      <c r="G688" s="23" t="s">
        <v>1434</v>
      </c>
      <c r="H688" s="8" t="str">
        <f>IFERROR(VLOOKUP(G688,'G4'!$A$2:$B$195,2,FALSE),"")</f>
        <v>3" * 1.25"</v>
      </c>
      <c r="I688" s="22" t="s">
        <v>688</v>
      </c>
      <c r="J688" s="8" t="str">
        <f>IFERROR(VLOOKUP(I688,'G5'!$A$2:$B$45,2,FALSE),"")</f>
        <v>Samson</v>
      </c>
      <c r="K688" s="23" t="s">
        <v>27</v>
      </c>
      <c r="L688" s="11" t="str">
        <f>IFERROR(VLOOKUP(K688,'G6'!$A$2:$B$345,2,FALSE),"")</f>
        <v/>
      </c>
      <c r="M688" s="25" t="s">
        <v>689</v>
      </c>
      <c r="N688" s="8" t="str">
        <f>IFERROR(VLOOKUP(M688,SUPPLIERS!$A$2:$B$45,2,FALSE),"")</f>
        <v>Seuwandi </v>
      </c>
      <c r="O688" s="19" t="s">
        <v>42</v>
      </c>
      <c r="P688" s="13" t="str">
        <f>IFERROR(VLOOKUP(O688,UOM_GROUP!$A$2:$B$45,2,FALSE),"")</f>
        <v>Default</v>
      </c>
      <c r="Q688" s="11" t="str">
        <f t="array" ref="Q688">TEXTJOIN(",",TRUE,IF(UOM_MAPPING!A$2:A$16=O688,UOM_MAPPING!B$2:B$100,""))</f>
        <v>000</v>
      </c>
      <c r="R688" s="11" t="str">
        <f>IFERROR(__xludf.DUMMYFUNCTION("ArrayFormula(JOIN("", "", IFERROR(VLOOKUP(BASE(SPLIT(Q688,"",""),10,3),UOM!$A$2:$B$46,2,FALSE),"""")))"),"NUMBER")</f>
        <v>NUMBER</v>
      </c>
      <c r="S688" s="11" t="s">
        <v>1583</v>
      </c>
      <c r="T688" s="8"/>
      <c r="U688" s="8" t="str">
        <f t="shared" si="1"/>
        <v>Plumbing  Fitting  Reducing Socket 3" * 1.25" Samson </v>
      </c>
      <c r="V688" s="8" t="str">
        <f t="shared" si="2"/>
        <v>Plumbing  &gt; Fitting  &gt; Reducing Socket &gt; 3" * 1.25" &gt; Samson &gt; [ N/A ]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ht="12.75" customHeight="1">
      <c r="A689" s="22" t="s">
        <v>1260</v>
      </c>
      <c r="B689" s="17" t="str">
        <f>IFERROR(VLOOKUP(A689,'G1'!$A$2:$B$45,2,FALSE),"")</f>
        <v>Plumbing </v>
      </c>
      <c r="C689" s="28" t="s">
        <v>1219</v>
      </c>
      <c r="D689" s="8" t="str">
        <f>IFERROR(VLOOKUP(C689,'G2'!$A$2:$B$45,2,FALSE),"")</f>
        <v>Fitting </v>
      </c>
      <c r="E689" s="23" t="s">
        <v>1403</v>
      </c>
      <c r="F689" s="8" t="str">
        <f>IFERROR(VLOOKUP(E689,'G3'!$A$2:$B$195,2,FALSE),"")</f>
        <v>Reducing Socket</v>
      </c>
      <c r="G689" s="23" t="s">
        <v>1436</v>
      </c>
      <c r="H689" s="8" t="str">
        <f>IFERROR(VLOOKUP(G689,'G4'!$A$2:$B$195,2,FALSE),"")</f>
        <v>3" * 1.5"</v>
      </c>
      <c r="I689" s="22" t="s">
        <v>688</v>
      </c>
      <c r="J689" s="8" t="str">
        <f>IFERROR(VLOOKUP(I689,'G5'!$A$2:$B$45,2,FALSE),"")</f>
        <v>Samson</v>
      </c>
      <c r="K689" s="23" t="s">
        <v>27</v>
      </c>
      <c r="L689" s="11" t="str">
        <f>IFERROR(VLOOKUP(K689,'G6'!$A$2:$B$345,2,FALSE),"")</f>
        <v/>
      </c>
      <c r="M689" s="25" t="s">
        <v>689</v>
      </c>
      <c r="N689" s="8" t="str">
        <f>IFERROR(VLOOKUP(M689,SUPPLIERS!$A$2:$B$45,2,FALSE),"")</f>
        <v>Seuwandi </v>
      </c>
      <c r="O689" s="19" t="s">
        <v>42</v>
      </c>
      <c r="P689" s="13" t="str">
        <f>IFERROR(VLOOKUP(O689,UOM_GROUP!$A$2:$B$45,2,FALSE),"")</f>
        <v>Default</v>
      </c>
      <c r="Q689" s="11" t="str">
        <f t="array" ref="Q689">TEXTJOIN(",",TRUE,IF(UOM_MAPPING!A$2:A$16=O689,UOM_MAPPING!B$2:B$100,""))</f>
        <v>000</v>
      </c>
      <c r="R689" s="11" t="str">
        <f>IFERROR(__xludf.DUMMYFUNCTION("ArrayFormula(JOIN("", "", IFERROR(VLOOKUP(BASE(SPLIT(Q689,"",""),10,3),UOM!$A$2:$B$46,2,FALSE),"""")))"),"NUMBER")</f>
        <v>NUMBER</v>
      </c>
      <c r="S689" s="11" t="s">
        <v>1584</v>
      </c>
      <c r="T689" s="8"/>
      <c r="U689" s="8" t="str">
        <f t="shared" si="1"/>
        <v>Plumbing  Fitting  Reducing Socket 3" * 1.5" Samson </v>
      </c>
      <c r="V689" s="8" t="str">
        <f t="shared" si="2"/>
        <v>Plumbing  &gt; Fitting  &gt; Reducing Socket &gt; 3" * 1.5" &gt; Samson &gt; [ N/A ]</v>
      </c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ht="12.75" customHeight="1">
      <c r="A690" s="22" t="s">
        <v>1260</v>
      </c>
      <c r="B690" s="17" t="str">
        <f>IFERROR(VLOOKUP(A690,'G1'!$A$2:$B$45,2,FALSE),"")</f>
        <v>Plumbing </v>
      </c>
      <c r="C690" s="28" t="s">
        <v>1219</v>
      </c>
      <c r="D690" s="8" t="str">
        <f>IFERROR(VLOOKUP(C690,'G2'!$A$2:$B$45,2,FALSE),"")</f>
        <v>Fitting </v>
      </c>
      <c r="E690" s="23" t="s">
        <v>1403</v>
      </c>
      <c r="F690" s="8" t="str">
        <f>IFERROR(VLOOKUP(E690,'G3'!$A$2:$B$195,2,FALSE),"")</f>
        <v>Reducing Socket</v>
      </c>
      <c r="G690" s="23" t="s">
        <v>1438</v>
      </c>
      <c r="H690" s="8" t="str">
        <f>IFERROR(VLOOKUP(G690,'G4'!$A$2:$B$195,2,FALSE),"")</f>
        <v>3" * 2"</v>
      </c>
      <c r="I690" s="22" t="s">
        <v>688</v>
      </c>
      <c r="J690" s="8" t="str">
        <f>IFERROR(VLOOKUP(I690,'G5'!$A$2:$B$45,2,FALSE),"")</f>
        <v>Samson</v>
      </c>
      <c r="K690" s="23" t="s">
        <v>27</v>
      </c>
      <c r="L690" s="11" t="str">
        <f>IFERROR(VLOOKUP(K690,'G6'!$A$2:$B$345,2,FALSE),"")</f>
        <v/>
      </c>
      <c r="M690" s="25" t="s">
        <v>689</v>
      </c>
      <c r="N690" s="8" t="str">
        <f>IFERROR(VLOOKUP(M690,SUPPLIERS!$A$2:$B$45,2,FALSE),"")</f>
        <v>Seuwandi </v>
      </c>
      <c r="O690" s="19" t="s">
        <v>42</v>
      </c>
      <c r="P690" s="13" t="str">
        <f>IFERROR(VLOOKUP(O690,UOM_GROUP!$A$2:$B$45,2,FALSE),"")</f>
        <v>Default</v>
      </c>
      <c r="Q690" s="11" t="str">
        <f t="array" ref="Q690">TEXTJOIN(",",TRUE,IF(UOM_MAPPING!A$2:A$16=O690,UOM_MAPPING!B$2:B$100,""))</f>
        <v>000</v>
      </c>
      <c r="R690" s="11" t="str">
        <f>IFERROR(__xludf.DUMMYFUNCTION("ArrayFormula(JOIN("", "", IFERROR(VLOOKUP(BASE(SPLIT(Q690,"",""),10,3),UOM!$A$2:$B$46,2,FALSE),"""")))"),"NUMBER")</f>
        <v>NUMBER</v>
      </c>
      <c r="S690" s="11" t="s">
        <v>1585</v>
      </c>
      <c r="T690" s="8"/>
      <c r="U690" s="8" t="str">
        <f t="shared" si="1"/>
        <v>Plumbing  Fitting  Reducing Socket 3" * 2" Samson </v>
      </c>
      <c r="V690" s="8" t="str">
        <f t="shared" si="2"/>
        <v>Plumbing  &gt; Fitting  &gt; Reducing Socket &gt; 3" * 2" &gt; Samson &gt; [ N/A ]</v>
      </c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ht="12.75" customHeight="1">
      <c r="A691" s="22" t="s">
        <v>1260</v>
      </c>
      <c r="B691" s="17" t="str">
        <f>IFERROR(VLOOKUP(A691,'G1'!$A$2:$B$45,2,FALSE),"")</f>
        <v>Plumbing </v>
      </c>
      <c r="C691" s="28" t="s">
        <v>1219</v>
      </c>
      <c r="D691" s="8" t="str">
        <f>IFERROR(VLOOKUP(C691,'G2'!$A$2:$B$45,2,FALSE),"")</f>
        <v>Fitting </v>
      </c>
      <c r="E691" s="23" t="s">
        <v>1403</v>
      </c>
      <c r="F691" s="8" t="str">
        <f>IFERROR(VLOOKUP(E691,'G3'!$A$2:$B$195,2,FALSE),"")</f>
        <v>Reducing Socket</v>
      </c>
      <c r="G691" s="23" t="s">
        <v>1440</v>
      </c>
      <c r="H691" s="8" t="str">
        <f>IFERROR(VLOOKUP(G691,'G4'!$A$2:$B$195,2,FALSE),"")</f>
        <v>4" * 1.5"</v>
      </c>
      <c r="I691" s="22" t="s">
        <v>688</v>
      </c>
      <c r="J691" s="8" t="str">
        <f>IFERROR(VLOOKUP(I691,'G5'!$A$2:$B$45,2,FALSE),"")</f>
        <v>Samson</v>
      </c>
      <c r="K691" s="23" t="s">
        <v>27</v>
      </c>
      <c r="L691" s="11" t="str">
        <f>IFERROR(VLOOKUP(K691,'G6'!$A$2:$B$345,2,FALSE),"")</f>
        <v/>
      </c>
      <c r="M691" s="25" t="s">
        <v>689</v>
      </c>
      <c r="N691" s="8" t="str">
        <f>IFERROR(VLOOKUP(M691,SUPPLIERS!$A$2:$B$45,2,FALSE),"")</f>
        <v>Seuwandi </v>
      </c>
      <c r="O691" s="19" t="s">
        <v>42</v>
      </c>
      <c r="P691" s="13" t="str">
        <f>IFERROR(VLOOKUP(O691,UOM_GROUP!$A$2:$B$45,2,FALSE),"")</f>
        <v>Default</v>
      </c>
      <c r="Q691" s="11" t="str">
        <f t="array" ref="Q691">TEXTJOIN(",",TRUE,IF(UOM_MAPPING!A$2:A$16=O691,UOM_MAPPING!B$2:B$100,""))</f>
        <v>000</v>
      </c>
      <c r="R691" s="11" t="str">
        <f>IFERROR(__xludf.DUMMYFUNCTION("ArrayFormula(JOIN("", "", IFERROR(VLOOKUP(BASE(SPLIT(Q691,"",""),10,3),UOM!$A$2:$B$46,2,FALSE),"""")))"),"NUMBER")</f>
        <v>NUMBER</v>
      </c>
      <c r="S691" s="11" t="s">
        <v>1586</v>
      </c>
      <c r="T691" s="8"/>
      <c r="U691" s="8" t="str">
        <f t="shared" si="1"/>
        <v>Plumbing  Fitting  Reducing Socket 4" * 1.5" Samson </v>
      </c>
      <c r="V691" s="8" t="str">
        <f t="shared" si="2"/>
        <v>Plumbing  &gt; Fitting  &gt; Reducing Socket &gt; 4" * 1.5" &gt; Samson &gt; [ N/A ]</v>
      </c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ht="12.75" customHeight="1">
      <c r="A692" s="22" t="s">
        <v>1260</v>
      </c>
      <c r="B692" s="17" t="str">
        <f>IFERROR(VLOOKUP(A692,'G1'!$A$2:$B$45,2,FALSE),"")</f>
        <v>Plumbing </v>
      </c>
      <c r="C692" s="28" t="s">
        <v>1219</v>
      </c>
      <c r="D692" s="8" t="str">
        <f>IFERROR(VLOOKUP(C692,'G2'!$A$2:$B$45,2,FALSE),"")</f>
        <v>Fitting </v>
      </c>
      <c r="E692" s="23" t="s">
        <v>1403</v>
      </c>
      <c r="F692" s="8" t="str">
        <f>IFERROR(VLOOKUP(E692,'G3'!$A$2:$B$195,2,FALSE),"")</f>
        <v>Reducing Socket</v>
      </c>
      <c r="G692" s="23" t="s">
        <v>1442</v>
      </c>
      <c r="H692" s="8" t="str">
        <f>IFERROR(VLOOKUP(G692,'G4'!$A$2:$B$195,2,FALSE),"")</f>
        <v>4" * 2"</v>
      </c>
      <c r="I692" s="22" t="s">
        <v>688</v>
      </c>
      <c r="J692" s="8" t="str">
        <f>IFERROR(VLOOKUP(I692,'G5'!$A$2:$B$45,2,FALSE),"")</f>
        <v>Samson</v>
      </c>
      <c r="K692" s="23" t="s">
        <v>27</v>
      </c>
      <c r="L692" s="11" t="str">
        <f>IFERROR(VLOOKUP(K692,'G6'!$A$2:$B$345,2,FALSE),"")</f>
        <v/>
      </c>
      <c r="M692" s="25" t="s">
        <v>689</v>
      </c>
      <c r="N692" s="8" t="str">
        <f>IFERROR(VLOOKUP(M692,SUPPLIERS!$A$2:$B$45,2,FALSE),"")</f>
        <v>Seuwandi </v>
      </c>
      <c r="O692" s="19" t="s">
        <v>42</v>
      </c>
      <c r="P692" s="13" t="str">
        <f>IFERROR(VLOOKUP(O692,UOM_GROUP!$A$2:$B$45,2,FALSE),"")</f>
        <v>Default</v>
      </c>
      <c r="Q692" s="11" t="str">
        <f t="array" ref="Q692">TEXTJOIN(",",TRUE,IF(UOM_MAPPING!A$2:A$16=O692,UOM_MAPPING!B$2:B$100,""))</f>
        <v>000</v>
      </c>
      <c r="R692" s="11" t="str">
        <f>IFERROR(__xludf.DUMMYFUNCTION("ArrayFormula(JOIN("", "", IFERROR(VLOOKUP(BASE(SPLIT(Q692,"",""),10,3),UOM!$A$2:$B$46,2,FALSE),"""")))"),"NUMBER")</f>
        <v>NUMBER</v>
      </c>
      <c r="S692" s="11" t="s">
        <v>1587</v>
      </c>
      <c r="T692" s="8"/>
      <c r="U692" s="8" t="str">
        <f t="shared" si="1"/>
        <v>Plumbing  Fitting  Reducing Socket 4" * 2" Samson </v>
      </c>
      <c r="V692" s="8" t="str">
        <f t="shared" si="2"/>
        <v>Plumbing  &gt; Fitting  &gt; Reducing Socket &gt; 4" * 2" &gt; Samson &gt; [ N/A ]</v>
      </c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ht="12.75" customHeight="1">
      <c r="A693" s="22" t="s">
        <v>1260</v>
      </c>
      <c r="B693" s="17" t="str">
        <f>IFERROR(VLOOKUP(A693,'G1'!$A$2:$B$45,2,FALSE),"")</f>
        <v>Plumbing </v>
      </c>
      <c r="C693" s="28" t="s">
        <v>1219</v>
      </c>
      <c r="D693" s="8" t="str">
        <f>IFERROR(VLOOKUP(C693,'G2'!$A$2:$B$45,2,FALSE),"")</f>
        <v>Fitting </v>
      </c>
      <c r="E693" s="23" t="s">
        <v>1403</v>
      </c>
      <c r="F693" s="8" t="str">
        <f>IFERROR(VLOOKUP(E693,'G3'!$A$2:$B$195,2,FALSE),"")</f>
        <v>Reducing Socket</v>
      </c>
      <c r="G693" s="23" t="s">
        <v>1444</v>
      </c>
      <c r="H693" s="8" t="str">
        <f>IFERROR(VLOOKUP(G693,'G4'!$A$2:$B$195,2,FALSE),"")</f>
        <v>4" * 3"</v>
      </c>
      <c r="I693" s="22" t="s">
        <v>688</v>
      </c>
      <c r="J693" s="8" t="str">
        <f>IFERROR(VLOOKUP(I693,'G5'!$A$2:$B$45,2,FALSE),"")</f>
        <v>Samson</v>
      </c>
      <c r="K693" s="23" t="s">
        <v>27</v>
      </c>
      <c r="L693" s="11" t="str">
        <f>IFERROR(VLOOKUP(K693,'G6'!$A$2:$B$345,2,FALSE),"")</f>
        <v/>
      </c>
      <c r="M693" s="25" t="s">
        <v>689</v>
      </c>
      <c r="N693" s="8" t="str">
        <f>IFERROR(VLOOKUP(M693,SUPPLIERS!$A$2:$B$45,2,FALSE),"")</f>
        <v>Seuwandi </v>
      </c>
      <c r="O693" s="19" t="s">
        <v>42</v>
      </c>
      <c r="P693" s="13" t="str">
        <f>IFERROR(VLOOKUP(O693,UOM_GROUP!$A$2:$B$45,2,FALSE),"")</f>
        <v>Default</v>
      </c>
      <c r="Q693" s="11" t="str">
        <f t="array" ref="Q693">TEXTJOIN(",",TRUE,IF(UOM_MAPPING!A$2:A$16=O693,UOM_MAPPING!B$2:B$100,""))</f>
        <v>000</v>
      </c>
      <c r="R693" s="11" t="str">
        <f>IFERROR(__xludf.DUMMYFUNCTION("ArrayFormula(JOIN("", "", IFERROR(VLOOKUP(BASE(SPLIT(Q693,"",""),10,3),UOM!$A$2:$B$46,2,FALSE),"""")))"),"NUMBER")</f>
        <v>NUMBER</v>
      </c>
      <c r="S693" s="11" t="s">
        <v>1588</v>
      </c>
      <c r="T693" s="8"/>
      <c r="U693" s="8" t="str">
        <f t="shared" si="1"/>
        <v>Plumbing  Fitting  Reducing Socket 4" * 3" Samson </v>
      </c>
      <c r="V693" s="8" t="str">
        <f t="shared" si="2"/>
        <v>Plumbing  &gt; Fitting  &gt; Reducing Socket &gt; 4" * 3" &gt; Samson &gt; [ N/A ]</v>
      </c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ht="12.75" customHeight="1">
      <c r="A694" s="22" t="s">
        <v>1260</v>
      </c>
      <c r="B694" s="17" t="str">
        <f>IFERROR(VLOOKUP(A694,'G1'!$A$2:$B$45,2,FALSE),"")</f>
        <v>Plumbing </v>
      </c>
      <c r="C694" s="28" t="s">
        <v>1219</v>
      </c>
      <c r="D694" s="8" t="str">
        <f>IFERROR(VLOOKUP(C694,'G2'!$A$2:$B$45,2,FALSE),"")</f>
        <v>Fitting </v>
      </c>
      <c r="E694" s="23" t="s">
        <v>1446</v>
      </c>
      <c r="F694" s="8" t="str">
        <f>IFERROR(VLOOKUP(E694,'G3'!$A$2:$B$195,2,FALSE),"")</f>
        <v>Reducing Tee</v>
      </c>
      <c r="G694" s="23" t="s">
        <v>1404</v>
      </c>
      <c r="H694" s="8" t="str">
        <f>IFERROR(VLOOKUP(G694,'G4'!$A$2:$B$195,2,FALSE),"")</f>
        <v>3/4" * 1/2"</v>
      </c>
      <c r="I694" s="22" t="s">
        <v>688</v>
      </c>
      <c r="J694" s="8" t="str">
        <f>IFERROR(VLOOKUP(I694,'G5'!$A$2:$B$45,2,FALSE),"")</f>
        <v>Samson</v>
      </c>
      <c r="K694" s="23" t="s">
        <v>27</v>
      </c>
      <c r="L694" s="11" t="str">
        <f>IFERROR(VLOOKUP(K694,'G6'!$A$2:$B$345,2,FALSE),"")</f>
        <v/>
      </c>
      <c r="M694" s="25" t="s">
        <v>689</v>
      </c>
      <c r="N694" s="8" t="str">
        <f>IFERROR(VLOOKUP(M694,SUPPLIERS!$A$2:$B$45,2,FALSE),"")</f>
        <v>Seuwandi </v>
      </c>
      <c r="O694" s="19" t="s">
        <v>42</v>
      </c>
      <c r="P694" s="13" t="str">
        <f>IFERROR(VLOOKUP(O694,UOM_GROUP!$A$2:$B$45,2,FALSE),"")</f>
        <v>Default</v>
      </c>
      <c r="Q694" s="11" t="str">
        <f t="array" ref="Q694">TEXTJOIN(",",TRUE,IF(UOM_MAPPING!A$2:A$16=O694,UOM_MAPPING!B$2:B$100,""))</f>
        <v>000</v>
      </c>
      <c r="R694" s="11" t="str">
        <f>IFERROR(__xludf.DUMMYFUNCTION("ArrayFormula(JOIN("", "", IFERROR(VLOOKUP(BASE(SPLIT(Q694,"",""),10,3),UOM!$A$2:$B$46,2,FALSE),"""")))"),"NUMBER")</f>
        <v>NUMBER</v>
      </c>
      <c r="S694" s="11" t="s">
        <v>1589</v>
      </c>
      <c r="T694" s="8"/>
      <c r="U694" s="8" t="str">
        <f t="shared" si="1"/>
        <v>Plumbing  Fitting  Reducing Tee 3/4" * 1/2" Samson </v>
      </c>
      <c r="V694" s="8" t="str">
        <f t="shared" si="2"/>
        <v>Plumbing  &gt; Fitting  &gt; Reducing Tee &gt; 3/4" * 1/2" &gt; Samson &gt; [ N/A ]</v>
      </c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ht="12.75" customHeight="1">
      <c r="A695" s="22" t="s">
        <v>1260</v>
      </c>
      <c r="B695" s="17" t="str">
        <f>IFERROR(VLOOKUP(A695,'G1'!$A$2:$B$45,2,FALSE),"")</f>
        <v>Plumbing </v>
      </c>
      <c r="C695" s="28" t="s">
        <v>1219</v>
      </c>
      <c r="D695" s="8" t="str">
        <f>IFERROR(VLOOKUP(C695,'G2'!$A$2:$B$45,2,FALSE),"")</f>
        <v>Fitting </v>
      </c>
      <c r="E695" s="23" t="s">
        <v>1446</v>
      </c>
      <c r="F695" s="8" t="str">
        <f>IFERROR(VLOOKUP(E695,'G3'!$A$2:$B$195,2,FALSE),"")</f>
        <v>Reducing Tee</v>
      </c>
      <c r="G695" s="23" t="s">
        <v>1406</v>
      </c>
      <c r="H695" s="8" t="str">
        <f>IFERROR(VLOOKUP(G695,'G4'!$A$2:$B$195,2,FALSE),"")</f>
        <v>1" * 1/2"</v>
      </c>
      <c r="I695" s="22" t="s">
        <v>688</v>
      </c>
      <c r="J695" s="8" t="str">
        <f>IFERROR(VLOOKUP(I695,'G5'!$A$2:$B$45,2,FALSE),"")</f>
        <v>Samson</v>
      </c>
      <c r="K695" s="23" t="s">
        <v>27</v>
      </c>
      <c r="L695" s="11" t="str">
        <f>IFERROR(VLOOKUP(K695,'G6'!$A$2:$B$345,2,FALSE),"")</f>
        <v/>
      </c>
      <c r="M695" s="25" t="s">
        <v>689</v>
      </c>
      <c r="N695" s="8" t="str">
        <f>IFERROR(VLOOKUP(M695,SUPPLIERS!$A$2:$B$45,2,FALSE),"")</f>
        <v>Seuwandi </v>
      </c>
      <c r="O695" s="19" t="s">
        <v>42</v>
      </c>
      <c r="P695" s="13" t="str">
        <f>IFERROR(VLOOKUP(O695,UOM_GROUP!$A$2:$B$45,2,FALSE),"")</f>
        <v>Default</v>
      </c>
      <c r="Q695" s="11" t="str">
        <f t="array" ref="Q695">TEXTJOIN(",",TRUE,IF(UOM_MAPPING!A$2:A$16=O695,UOM_MAPPING!B$2:B$100,""))</f>
        <v>000</v>
      </c>
      <c r="R695" s="11" t="str">
        <f>IFERROR(__xludf.DUMMYFUNCTION("ArrayFormula(JOIN("", "", IFERROR(VLOOKUP(BASE(SPLIT(Q695,"",""),10,3),UOM!$A$2:$B$46,2,FALSE),"""")))"),"NUMBER")</f>
        <v>NUMBER</v>
      </c>
      <c r="S695" s="11" t="s">
        <v>1590</v>
      </c>
      <c r="T695" s="8"/>
      <c r="U695" s="8" t="str">
        <f t="shared" si="1"/>
        <v>Plumbing  Fitting  Reducing Tee 1" * 1/2" Samson </v>
      </c>
      <c r="V695" s="8" t="str">
        <f t="shared" si="2"/>
        <v>Plumbing  &gt; Fitting  &gt; Reducing Tee &gt; 1" * 1/2" &gt; Samson &gt; [ N/A ]</v>
      </c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ht="12.75" customHeight="1">
      <c r="A696" s="22" t="s">
        <v>1260</v>
      </c>
      <c r="B696" s="17" t="str">
        <f>IFERROR(VLOOKUP(A696,'G1'!$A$2:$B$45,2,FALSE),"")</f>
        <v>Plumbing </v>
      </c>
      <c r="C696" s="28" t="s">
        <v>1219</v>
      </c>
      <c r="D696" s="8" t="str">
        <f>IFERROR(VLOOKUP(C696,'G2'!$A$2:$B$45,2,FALSE),"")</f>
        <v>Fitting </v>
      </c>
      <c r="E696" s="23" t="s">
        <v>1446</v>
      </c>
      <c r="F696" s="8" t="str">
        <f>IFERROR(VLOOKUP(E696,'G3'!$A$2:$B$195,2,FALSE),"")</f>
        <v>Reducing Tee</v>
      </c>
      <c r="G696" s="23" t="s">
        <v>1408</v>
      </c>
      <c r="H696" s="8" t="str">
        <f>IFERROR(VLOOKUP(G696,'G4'!$A$2:$B$195,2,FALSE),"")</f>
        <v>1" * 3/4"</v>
      </c>
      <c r="I696" s="22" t="s">
        <v>688</v>
      </c>
      <c r="J696" s="8" t="str">
        <f>IFERROR(VLOOKUP(I696,'G5'!$A$2:$B$45,2,FALSE),"")</f>
        <v>Samson</v>
      </c>
      <c r="K696" s="23" t="s">
        <v>27</v>
      </c>
      <c r="L696" s="11" t="str">
        <f>IFERROR(VLOOKUP(K696,'G6'!$A$2:$B$345,2,FALSE),"")</f>
        <v/>
      </c>
      <c r="M696" s="25" t="s">
        <v>689</v>
      </c>
      <c r="N696" s="8" t="str">
        <f>IFERROR(VLOOKUP(M696,SUPPLIERS!$A$2:$B$45,2,FALSE),"")</f>
        <v>Seuwandi </v>
      </c>
      <c r="O696" s="19" t="s">
        <v>42</v>
      </c>
      <c r="P696" s="13" t="str">
        <f>IFERROR(VLOOKUP(O696,UOM_GROUP!$A$2:$B$45,2,FALSE),"")</f>
        <v>Default</v>
      </c>
      <c r="Q696" s="11" t="str">
        <f t="array" ref="Q696">TEXTJOIN(",",TRUE,IF(UOM_MAPPING!A$2:A$16=O696,UOM_MAPPING!B$2:B$100,""))</f>
        <v>000</v>
      </c>
      <c r="R696" s="11" t="str">
        <f>IFERROR(__xludf.DUMMYFUNCTION("ArrayFormula(JOIN("", "", IFERROR(VLOOKUP(BASE(SPLIT(Q696,"",""),10,3),UOM!$A$2:$B$46,2,FALSE),"""")))"),"NUMBER")</f>
        <v>NUMBER</v>
      </c>
      <c r="S696" s="11" t="s">
        <v>1591</v>
      </c>
      <c r="T696" s="8"/>
      <c r="U696" s="8" t="str">
        <f t="shared" si="1"/>
        <v>Plumbing  Fitting  Reducing Tee 1" * 3/4" Samson </v>
      </c>
      <c r="V696" s="8" t="str">
        <f t="shared" si="2"/>
        <v>Plumbing  &gt; Fitting  &gt; Reducing Tee &gt; 1" * 3/4" &gt; Samson &gt; [ N/A ]</v>
      </c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ht="12.75" customHeight="1">
      <c r="A697" s="22" t="s">
        <v>1260</v>
      </c>
      <c r="B697" s="17" t="str">
        <f>IFERROR(VLOOKUP(A697,'G1'!$A$2:$B$45,2,FALSE),"")</f>
        <v>Plumbing </v>
      </c>
      <c r="C697" s="28" t="s">
        <v>1219</v>
      </c>
      <c r="D697" s="8" t="str">
        <f>IFERROR(VLOOKUP(C697,'G2'!$A$2:$B$45,2,FALSE),"")</f>
        <v>Fitting </v>
      </c>
      <c r="E697" s="23" t="s">
        <v>1446</v>
      </c>
      <c r="F697" s="8" t="str">
        <f>IFERROR(VLOOKUP(E697,'G3'!$A$2:$B$195,2,FALSE),"")</f>
        <v>Reducing Tee</v>
      </c>
      <c r="G697" s="23" t="s">
        <v>1410</v>
      </c>
      <c r="H697" s="8" t="str">
        <f>IFERROR(VLOOKUP(G697,'G4'!$A$2:$B$195,2,FALSE),"")</f>
        <v>1.25" * 1/2"</v>
      </c>
      <c r="I697" s="22" t="s">
        <v>688</v>
      </c>
      <c r="J697" s="8" t="str">
        <f>IFERROR(VLOOKUP(I697,'G5'!$A$2:$B$45,2,FALSE),"")</f>
        <v>Samson</v>
      </c>
      <c r="K697" s="23" t="s">
        <v>27</v>
      </c>
      <c r="L697" s="11" t="str">
        <f>IFERROR(VLOOKUP(K697,'G6'!$A$2:$B$345,2,FALSE),"")</f>
        <v/>
      </c>
      <c r="M697" s="25" t="s">
        <v>689</v>
      </c>
      <c r="N697" s="8" t="str">
        <f>IFERROR(VLOOKUP(M697,SUPPLIERS!$A$2:$B$45,2,FALSE),"")</f>
        <v>Seuwandi </v>
      </c>
      <c r="O697" s="19" t="s">
        <v>42</v>
      </c>
      <c r="P697" s="13" t="str">
        <f>IFERROR(VLOOKUP(O697,UOM_GROUP!$A$2:$B$45,2,FALSE),"")</f>
        <v>Default</v>
      </c>
      <c r="Q697" s="11" t="str">
        <f t="array" ref="Q697">TEXTJOIN(",",TRUE,IF(UOM_MAPPING!A$2:A$16=O697,UOM_MAPPING!B$2:B$100,""))</f>
        <v>000</v>
      </c>
      <c r="R697" s="11" t="str">
        <f>IFERROR(__xludf.DUMMYFUNCTION("ArrayFormula(JOIN("", "", IFERROR(VLOOKUP(BASE(SPLIT(Q697,"",""),10,3),UOM!$A$2:$B$46,2,FALSE),"""")))"),"NUMBER")</f>
        <v>NUMBER</v>
      </c>
      <c r="S697" s="11" t="s">
        <v>1592</v>
      </c>
      <c r="T697" s="8"/>
      <c r="U697" s="8" t="str">
        <f t="shared" si="1"/>
        <v>Plumbing  Fitting  Reducing Tee 1.25" * 1/2" Samson </v>
      </c>
      <c r="V697" s="8" t="str">
        <f t="shared" si="2"/>
        <v>Plumbing  &gt; Fitting  &gt; Reducing Tee &gt; 1.25" * 1/2" &gt; Samson &gt; [ N/A ]</v>
      </c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ht="12.75" customHeight="1">
      <c r="A698" s="22" t="s">
        <v>1260</v>
      </c>
      <c r="B698" s="17" t="str">
        <f>IFERROR(VLOOKUP(A698,'G1'!$A$2:$B$45,2,FALSE),"")</f>
        <v>Plumbing </v>
      </c>
      <c r="C698" s="28" t="s">
        <v>1219</v>
      </c>
      <c r="D698" s="8" t="str">
        <f>IFERROR(VLOOKUP(C698,'G2'!$A$2:$B$45,2,FALSE),"")</f>
        <v>Fitting </v>
      </c>
      <c r="E698" s="23" t="s">
        <v>1446</v>
      </c>
      <c r="F698" s="8" t="str">
        <f>IFERROR(VLOOKUP(E698,'G3'!$A$2:$B$195,2,FALSE),"")</f>
        <v>Reducing Tee</v>
      </c>
      <c r="G698" s="23" t="s">
        <v>1412</v>
      </c>
      <c r="H698" s="8" t="str">
        <f>IFERROR(VLOOKUP(G698,'G4'!$A$2:$B$195,2,FALSE),"")</f>
        <v>1.25" * 3/4"</v>
      </c>
      <c r="I698" s="22" t="s">
        <v>688</v>
      </c>
      <c r="J698" s="8" t="str">
        <f>IFERROR(VLOOKUP(I698,'G5'!$A$2:$B$45,2,FALSE),"")</f>
        <v>Samson</v>
      </c>
      <c r="K698" s="23" t="s">
        <v>27</v>
      </c>
      <c r="L698" s="11" t="str">
        <f>IFERROR(VLOOKUP(K698,'G6'!$A$2:$B$345,2,FALSE),"")</f>
        <v/>
      </c>
      <c r="M698" s="25" t="s">
        <v>689</v>
      </c>
      <c r="N698" s="8" t="str">
        <f>IFERROR(VLOOKUP(M698,SUPPLIERS!$A$2:$B$45,2,FALSE),"")</f>
        <v>Seuwandi </v>
      </c>
      <c r="O698" s="19" t="s">
        <v>42</v>
      </c>
      <c r="P698" s="13" t="str">
        <f>IFERROR(VLOOKUP(O698,UOM_GROUP!$A$2:$B$45,2,FALSE),"")</f>
        <v>Default</v>
      </c>
      <c r="Q698" s="11" t="str">
        <f t="array" ref="Q698">TEXTJOIN(",",TRUE,IF(UOM_MAPPING!A$2:A$16=O698,UOM_MAPPING!B$2:B$100,""))</f>
        <v>000</v>
      </c>
      <c r="R698" s="11" t="str">
        <f>IFERROR(__xludf.DUMMYFUNCTION("ArrayFormula(JOIN("", "", IFERROR(VLOOKUP(BASE(SPLIT(Q698,"",""),10,3),UOM!$A$2:$B$46,2,FALSE),"""")))"),"NUMBER")</f>
        <v>NUMBER</v>
      </c>
      <c r="S698" s="11" t="s">
        <v>1593</v>
      </c>
      <c r="T698" s="8"/>
      <c r="U698" s="8" t="str">
        <f t="shared" si="1"/>
        <v>Plumbing  Fitting  Reducing Tee 1.25" * 3/4" Samson </v>
      </c>
      <c r="V698" s="8" t="str">
        <f t="shared" si="2"/>
        <v>Plumbing  &gt; Fitting  &gt; Reducing Tee &gt; 1.25" * 3/4" &gt; Samson &gt; [ N/A ]</v>
      </c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ht="12.75" customHeight="1">
      <c r="A699" s="22" t="s">
        <v>1260</v>
      </c>
      <c r="B699" s="17" t="str">
        <f>IFERROR(VLOOKUP(A699,'G1'!$A$2:$B$45,2,FALSE),"")</f>
        <v>Plumbing </v>
      </c>
      <c r="C699" s="28" t="s">
        <v>1219</v>
      </c>
      <c r="D699" s="8" t="str">
        <f>IFERROR(VLOOKUP(C699,'G2'!$A$2:$B$45,2,FALSE),"")</f>
        <v>Fitting </v>
      </c>
      <c r="E699" s="23" t="s">
        <v>1446</v>
      </c>
      <c r="F699" s="8" t="str">
        <f>IFERROR(VLOOKUP(E699,'G3'!$A$2:$B$195,2,FALSE),"")</f>
        <v>Reducing Tee</v>
      </c>
      <c r="G699" s="23" t="s">
        <v>1414</v>
      </c>
      <c r="H699" s="8" t="str">
        <f>IFERROR(VLOOKUP(G699,'G4'!$A$2:$B$195,2,FALSE),"")</f>
        <v>1.25" * 1"</v>
      </c>
      <c r="I699" s="22" t="s">
        <v>688</v>
      </c>
      <c r="J699" s="8" t="str">
        <f>IFERROR(VLOOKUP(I699,'G5'!$A$2:$B$45,2,FALSE),"")</f>
        <v>Samson</v>
      </c>
      <c r="K699" s="23" t="s">
        <v>27</v>
      </c>
      <c r="L699" s="11" t="str">
        <f>IFERROR(VLOOKUP(K699,'G6'!$A$2:$B$345,2,FALSE),"")</f>
        <v/>
      </c>
      <c r="M699" s="25" t="s">
        <v>689</v>
      </c>
      <c r="N699" s="8" t="str">
        <f>IFERROR(VLOOKUP(M699,SUPPLIERS!$A$2:$B$45,2,FALSE),"")</f>
        <v>Seuwandi </v>
      </c>
      <c r="O699" s="19" t="s">
        <v>42</v>
      </c>
      <c r="P699" s="13" t="str">
        <f>IFERROR(VLOOKUP(O699,UOM_GROUP!$A$2:$B$45,2,FALSE),"")</f>
        <v>Default</v>
      </c>
      <c r="Q699" s="11" t="str">
        <f t="array" ref="Q699">TEXTJOIN(",",TRUE,IF(UOM_MAPPING!A$2:A$16=O699,UOM_MAPPING!B$2:B$100,""))</f>
        <v>000</v>
      </c>
      <c r="R699" s="11" t="str">
        <f>IFERROR(__xludf.DUMMYFUNCTION("ArrayFormula(JOIN("", "", IFERROR(VLOOKUP(BASE(SPLIT(Q699,"",""),10,3),UOM!$A$2:$B$46,2,FALSE),"""")))"),"NUMBER")</f>
        <v>NUMBER</v>
      </c>
      <c r="S699" s="11" t="s">
        <v>1594</v>
      </c>
      <c r="T699" s="8"/>
      <c r="U699" s="8" t="str">
        <f t="shared" si="1"/>
        <v>Plumbing  Fitting  Reducing Tee 1.25" * 1" Samson </v>
      </c>
      <c r="V699" s="8" t="str">
        <f t="shared" si="2"/>
        <v>Plumbing  &gt; Fitting  &gt; Reducing Tee &gt; 1.25" * 1" &gt; Samson &gt; [ N/A ]</v>
      </c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ht="12.75" customHeight="1">
      <c r="A700" s="22" t="s">
        <v>1260</v>
      </c>
      <c r="B700" s="17" t="str">
        <f>IFERROR(VLOOKUP(A700,'G1'!$A$2:$B$45,2,FALSE),"")</f>
        <v>Plumbing </v>
      </c>
      <c r="C700" s="28" t="s">
        <v>1219</v>
      </c>
      <c r="D700" s="8" t="str">
        <f>IFERROR(VLOOKUP(C700,'G2'!$A$2:$B$45,2,FALSE),"")</f>
        <v>Fitting </v>
      </c>
      <c r="E700" s="23" t="s">
        <v>1446</v>
      </c>
      <c r="F700" s="8" t="str">
        <f>IFERROR(VLOOKUP(E700,'G3'!$A$2:$B$195,2,FALSE),"")</f>
        <v>Reducing Tee</v>
      </c>
      <c r="G700" s="23" t="s">
        <v>1416</v>
      </c>
      <c r="H700" s="8" t="str">
        <f>IFERROR(VLOOKUP(G700,'G4'!$A$2:$B$195,2,FALSE),"")</f>
        <v>1.5" * 1/2"</v>
      </c>
      <c r="I700" s="22" t="s">
        <v>688</v>
      </c>
      <c r="J700" s="8" t="str">
        <f>IFERROR(VLOOKUP(I700,'G5'!$A$2:$B$45,2,FALSE),"")</f>
        <v>Samson</v>
      </c>
      <c r="K700" s="23" t="s">
        <v>27</v>
      </c>
      <c r="L700" s="11" t="str">
        <f>IFERROR(VLOOKUP(K700,'G6'!$A$2:$B$345,2,FALSE),"")</f>
        <v/>
      </c>
      <c r="M700" s="25" t="s">
        <v>689</v>
      </c>
      <c r="N700" s="8" t="str">
        <f>IFERROR(VLOOKUP(M700,SUPPLIERS!$A$2:$B$45,2,FALSE),"")</f>
        <v>Seuwandi </v>
      </c>
      <c r="O700" s="19" t="s">
        <v>42</v>
      </c>
      <c r="P700" s="13" t="str">
        <f>IFERROR(VLOOKUP(O700,UOM_GROUP!$A$2:$B$45,2,FALSE),"")</f>
        <v>Default</v>
      </c>
      <c r="Q700" s="11" t="str">
        <f t="array" ref="Q700">TEXTJOIN(",",TRUE,IF(UOM_MAPPING!A$2:A$16=O700,UOM_MAPPING!B$2:B$100,""))</f>
        <v>000</v>
      </c>
      <c r="R700" s="11" t="str">
        <f>IFERROR(__xludf.DUMMYFUNCTION("ArrayFormula(JOIN("", "", IFERROR(VLOOKUP(BASE(SPLIT(Q700,"",""),10,3),UOM!$A$2:$B$46,2,FALSE),"""")))"),"NUMBER")</f>
        <v>NUMBER</v>
      </c>
      <c r="S700" s="11" t="s">
        <v>1595</v>
      </c>
      <c r="T700" s="8"/>
      <c r="U700" s="8" t="str">
        <f t="shared" si="1"/>
        <v>Plumbing  Fitting  Reducing Tee 1.5" * 1/2" Samson </v>
      </c>
      <c r="V700" s="8" t="str">
        <f t="shared" si="2"/>
        <v>Plumbing  &gt; Fitting  &gt; Reducing Tee &gt; 1.5" * 1/2" &gt; Samson &gt; [ N/A ]</v>
      </c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ht="12.75" customHeight="1">
      <c r="A701" s="22" t="s">
        <v>1260</v>
      </c>
      <c r="B701" s="17" t="str">
        <f>IFERROR(VLOOKUP(A701,'G1'!$A$2:$B$45,2,FALSE),"")</f>
        <v>Plumbing </v>
      </c>
      <c r="C701" s="28" t="s">
        <v>1219</v>
      </c>
      <c r="D701" s="8" t="str">
        <f>IFERROR(VLOOKUP(C701,'G2'!$A$2:$B$45,2,FALSE),"")</f>
        <v>Fitting </v>
      </c>
      <c r="E701" s="23" t="s">
        <v>1446</v>
      </c>
      <c r="F701" s="8" t="str">
        <f>IFERROR(VLOOKUP(E701,'G3'!$A$2:$B$195,2,FALSE),"")</f>
        <v>Reducing Tee</v>
      </c>
      <c r="G701" s="23" t="s">
        <v>1418</v>
      </c>
      <c r="H701" s="8" t="str">
        <f>IFERROR(VLOOKUP(G701,'G4'!$A$2:$B$195,2,FALSE),"")</f>
        <v>1.5" * 3/4"</v>
      </c>
      <c r="I701" s="22" t="s">
        <v>688</v>
      </c>
      <c r="J701" s="8" t="str">
        <f>IFERROR(VLOOKUP(I701,'G5'!$A$2:$B$45,2,FALSE),"")</f>
        <v>Samson</v>
      </c>
      <c r="K701" s="23" t="s">
        <v>27</v>
      </c>
      <c r="L701" s="11" t="str">
        <f>IFERROR(VLOOKUP(K701,'G6'!$A$2:$B$345,2,FALSE),"")</f>
        <v/>
      </c>
      <c r="M701" s="25" t="s">
        <v>689</v>
      </c>
      <c r="N701" s="8" t="str">
        <f>IFERROR(VLOOKUP(M701,SUPPLIERS!$A$2:$B$45,2,FALSE),"")</f>
        <v>Seuwandi </v>
      </c>
      <c r="O701" s="19" t="s">
        <v>42</v>
      </c>
      <c r="P701" s="13" t="str">
        <f>IFERROR(VLOOKUP(O701,UOM_GROUP!$A$2:$B$45,2,FALSE),"")</f>
        <v>Default</v>
      </c>
      <c r="Q701" s="11" t="str">
        <f t="array" ref="Q701">TEXTJOIN(",",TRUE,IF(UOM_MAPPING!A$2:A$16=O701,UOM_MAPPING!B$2:B$100,""))</f>
        <v>000</v>
      </c>
      <c r="R701" s="11" t="str">
        <f>IFERROR(__xludf.DUMMYFUNCTION("ArrayFormula(JOIN("", "", IFERROR(VLOOKUP(BASE(SPLIT(Q701,"",""),10,3),UOM!$A$2:$B$46,2,FALSE),"""")))"),"NUMBER")</f>
        <v>NUMBER</v>
      </c>
      <c r="S701" s="11" t="s">
        <v>1596</v>
      </c>
      <c r="T701" s="8"/>
      <c r="U701" s="8" t="str">
        <f t="shared" si="1"/>
        <v>Plumbing  Fitting  Reducing Tee 1.5" * 3/4" Samson </v>
      </c>
      <c r="V701" s="8" t="str">
        <f t="shared" si="2"/>
        <v>Plumbing  &gt; Fitting  &gt; Reducing Tee &gt; 1.5" * 3/4" &gt; Samson &gt; [ N/A ]</v>
      </c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ht="12.75" customHeight="1">
      <c r="A702" s="22" t="s">
        <v>1260</v>
      </c>
      <c r="B702" s="17" t="str">
        <f>IFERROR(VLOOKUP(A702,'G1'!$A$2:$B$45,2,FALSE),"")</f>
        <v>Plumbing </v>
      </c>
      <c r="C702" s="28" t="s">
        <v>1219</v>
      </c>
      <c r="D702" s="8" t="str">
        <f>IFERROR(VLOOKUP(C702,'G2'!$A$2:$B$45,2,FALSE),"")</f>
        <v>Fitting </v>
      </c>
      <c r="E702" s="23" t="s">
        <v>1446</v>
      </c>
      <c r="F702" s="8" t="str">
        <f>IFERROR(VLOOKUP(E702,'G3'!$A$2:$B$195,2,FALSE),"")</f>
        <v>Reducing Tee</v>
      </c>
      <c r="G702" s="23" t="s">
        <v>1420</v>
      </c>
      <c r="H702" s="8" t="str">
        <f>IFERROR(VLOOKUP(G702,'G4'!$A$2:$B$195,2,FALSE),"")</f>
        <v>1.5" * 1"</v>
      </c>
      <c r="I702" s="22" t="s">
        <v>688</v>
      </c>
      <c r="J702" s="8" t="str">
        <f>IFERROR(VLOOKUP(I702,'G5'!$A$2:$B$45,2,FALSE),"")</f>
        <v>Samson</v>
      </c>
      <c r="K702" s="23" t="s">
        <v>27</v>
      </c>
      <c r="L702" s="11" t="str">
        <f>IFERROR(VLOOKUP(K702,'G6'!$A$2:$B$345,2,FALSE),"")</f>
        <v/>
      </c>
      <c r="M702" s="25" t="s">
        <v>689</v>
      </c>
      <c r="N702" s="8" t="str">
        <f>IFERROR(VLOOKUP(M702,SUPPLIERS!$A$2:$B$45,2,FALSE),"")</f>
        <v>Seuwandi </v>
      </c>
      <c r="O702" s="19" t="s">
        <v>42</v>
      </c>
      <c r="P702" s="13" t="str">
        <f>IFERROR(VLOOKUP(O702,UOM_GROUP!$A$2:$B$45,2,FALSE),"")</f>
        <v>Default</v>
      </c>
      <c r="Q702" s="11" t="str">
        <f t="array" ref="Q702">TEXTJOIN(",",TRUE,IF(UOM_MAPPING!A$2:A$16=O702,UOM_MAPPING!B$2:B$100,""))</f>
        <v>000</v>
      </c>
      <c r="R702" s="11" t="str">
        <f>IFERROR(__xludf.DUMMYFUNCTION("ArrayFormula(JOIN("", "", IFERROR(VLOOKUP(BASE(SPLIT(Q702,"",""),10,3),UOM!$A$2:$B$46,2,FALSE),"""")))"),"NUMBER")</f>
        <v>NUMBER</v>
      </c>
      <c r="S702" s="11" t="s">
        <v>1597</v>
      </c>
      <c r="T702" s="8"/>
      <c r="U702" s="8" t="str">
        <f t="shared" si="1"/>
        <v>Plumbing  Fitting  Reducing Tee 1.5" * 1" Samson </v>
      </c>
      <c r="V702" s="8" t="str">
        <f t="shared" si="2"/>
        <v>Plumbing  &gt; Fitting  &gt; Reducing Tee &gt; 1.5" * 1" &gt; Samson &gt; [ N/A ]</v>
      </c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ht="12.75" customHeight="1">
      <c r="A703" s="22" t="s">
        <v>1260</v>
      </c>
      <c r="B703" s="17" t="str">
        <f>IFERROR(VLOOKUP(A703,'G1'!$A$2:$B$45,2,FALSE),"")</f>
        <v>Plumbing </v>
      </c>
      <c r="C703" s="28" t="s">
        <v>1219</v>
      </c>
      <c r="D703" s="8" t="str">
        <f>IFERROR(VLOOKUP(C703,'G2'!$A$2:$B$45,2,FALSE),"")</f>
        <v>Fitting </v>
      </c>
      <c r="E703" s="23" t="s">
        <v>1446</v>
      </c>
      <c r="F703" s="8" t="str">
        <f>IFERROR(VLOOKUP(E703,'G3'!$A$2:$B$195,2,FALSE),"")</f>
        <v>Reducing Tee</v>
      </c>
      <c r="G703" s="23" t="s">
        <v>1422</v>
      </c>
      <c r="H703" s="8" t="str">
        <f>IFERROR(VLOOKUP(G703,'G4'!$A$2:$B$195,2,FALSE),"")</f>
        <v>1.5" * 1.25"</v>
      </c>
      <c r="I703" s="22" t="s">
        <v>688</v>
      </c>
      <c r="J703" s="8" t="str">
        <f>IFERROR(VLOOKUP(I703,'G5'!$A$2:$B$45,2,FALSE),"")</f>
        <v>Samson</v>
      </c>
      <c r="K703" s="23" t="s">
        <v>27</v>
      </c>
      <c r="L703" s="11" t="str">
        <f>IFERROR(VLOOKUP(K703,'G6'!$A$2:$B$345,2,FALSE),"")</f>
        <v/>
      </c>
      <c r="M703" s="25" t="s">
        <v>689</v>
      </c>
      <c r="N703" s="8" t="str">
        <f>IFERROR(VLOOKUP(M703,SUPPLIERS!$A$2:$B$45,2,FALSE),"")</f>
        <v>Seuwandi </v>
      </c>
      <c r="O703" s="19" t="s">
        <v>42</v>
      </c>
      <c r="P703" s="13" t="str">
        <f>IFERROR(VLOOKUP(O703,UOM_GROUP!$A$2:$B$45,2,FALSE),"")</f>
        <v>Default</v>
      </c>
      <c r="Q703" s="11" t="str">
        <f t="array" ref="Q703">TEXTJOIN(",",TRUE,IF(UOM_MAPPING!A$2:A$16=O703,UOM_MAPPING!B$2:B$100,""))</f>
        <v>000</v>
      </c>
      <c r="R703" s="11" t="str">
        <f>IFERROR(__xludf.DUMMYFUNCTION("ArrayFormula(JOIN("", "", IFERROR(VLOOKUP(BASE(SPLIT(Q703,"",""),10,3),UOM!$A$2:$B$46,2,FALSE),"""")))"),"NUMBER")</f>
        <v>NUMBER</v>
      </c>
      <c r="S703" s="11" t="s">
        <v>1598</v>
      </c>
      <c r="T703" s="8"/>
      <c r="U703" s="8" t="str">
        <f t="shared" si="1"/>
        <v>Plumbing  Fitting  Reducing Tee 1.5" * 1.25" Samson </v>
      </c>
      <c r="V703" s="8" t="str">
        <f t="shared" si="2"/>
        <v>Plumbing  &gt; Fitting  &gt; Reducing Tee &gt; 1.5" * 1.25" &gt; Samson &gt; [ N/A ]</v>
      </c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ht="12.75" customHeight="1">
      <c r="A704" s="22" t="s">
        <v>1260</v>
      </c>
      <c r="B704" s="17" t="str">
        <f>IFERROR(VLOOKUP(A704,'G1'!$A$2:$B$45,2,FALSE),"")</f>
        <v>Plumbing </v>
      </c>
      <c r="C704" s="28" t="s">
        <v>1219</v>
      </c>
      <c r="D704" s="8" t="str">
        <f>IFERROR(VLOOKUP(C704,'G2'!$A$2:$B$45,2,FALSE),"")</f>
        <v>Fitting </v>
      </c>
      <c r="E704" s="23" t="s">
        <v>1446</v>
      </c>
      <c r="F704" s="8" t="str">
        <f>IFERROR(VLOOKUP(E704,'G3'!$A$2:$B$195,2,FALSE),"")</f>
        <v>Reducing Tee</v>
      </c>
      <c r="G704" s="23" t="s">
        <v>1424</v>
      </c>
      <c r="H704" s="8" t="str">
        <f>IFERROR(VLOOKUP(G704,'G4'!$A$2:$B$195,2,FALSE),"")</f>
        <v>2" * 1/2"</v>
      </c>
      <c r="I704" s="22" t="s">
        <v>688</v>
      </c>
      <c r="J704" s="8" t="str">
        <f>IFERROR(VLOOKUP(I704,'G5'!$A$2:$B$45,2,FALSE),"")</f>
        <v>Samson</v>
      </c>
      <c r="K704" s="23" t="s">
        <v>27</v>
      </c>
      <c r="L704" s="11" t="str">
        <f>IFERROR(VLOOKUP(K704,'G6'!$A$2:$B$345,2,FALSE),"")</f>
        <v/>
      </c>
      <c r="M704" s="25" t="s">
        <v>689</v>
      </c>
      <c r="N704" s="8" t="str">
        <f>IFERROR(VLOOKUP(M704,SUPPLIERS!$A$2:$B$45,2,FALSE),"")</f>
        <v>Seuwandi </v>
      </c>
      <c r="O704" s="19" t="s">
        <v>42</v>
      </c>
      <c r="P704" s="13" t="str">
        <f>IFERROR(VLOOKUP(O704,UOM_GROUP!$A$2:$B$45,2,FALSE),"")</f>
        <v>Default</v>
      </c>
      <c r="Q704" s="11" t="str">
        <f t="array" ref="Q704">TEXTJOIN(",",TRUE,IF(UOM_MAPPING!A$2:A$16=O704,UOM_MAPPING!B$2:B$100,""))</f>
        <v>000</v>
      </c>
      <c r="R704" s="11" t="str">
        <f>IFERROR(__xludf.DUMMYFUNCTION("ArrayFormula(JOIN("", "", IFERROR(VLOOKUP(BASE(SPLIT(Q704,"",""),10,3),UOM!$A$2:$B$46,2,FALSE),"""")))"),"NUMBER")</f>
        <v>NUMBER</v>
      </c>
      <c r="S704" s="11" t="s">
        <v>1599</v>
      </c>
      <c r="T704" s="8"/>
      <c r="U704" s="8" t="str">
        <f t="shared" si="1"/>
        <v>Plumbing  Fitting  Reducing Tee 2" * 1/2" Samson </v>
      </c>
      <c r="V704" s="8" t="str">
        <f t="shared" si="2"/>
        <v>Plumbing  &gt; Fitting  &gt; Reducing Tee &gt; 2" * 1/2" &gt; Samson &gt; [ N/A ]</v>
      </c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ht="12.75" customHeight="1">
      <c r="A705" s="22" t="s">
        <v>1260</v>
      </c>
      <c r="B705" s="17" t="str">
        <f>IFERROR(VLOOKUP(A705,'G1'!$A$2:$B$45,2,FALSE),"")</f>
        <v>Plumbing </v>
      </c>
      <c r="C705" s="28" t="s">
        <v>1219</v>
      </c>
      <c r="D705" s="8" t="str">
        <f>IFERROR(VLOOKUP(C705,'G2'!$A$2:$B$45,2,FALSE),"")</f>
        <v>Fitting </v>
      </c>
      <c r="E705" s="23" t="s">
        <v>1446</v>
      </c>
      <c r="F705" s="8" t="str">
        <f>IFERROR(VLOOKUP(E705,'G3'!$A$2:$B$195,2,FALSE),"")</f>
        <v>Reducing Tee</v>
      </c>
      <c r="G705" s="23" t="s">
        <v>1426</v>
      </c>
      <c r="H705" s="8" t="str">
        <f>IFERROR(VLOOKUP(G705,'G4'!$A$2:$B$195,2,FALSE),"")</f>
        <v>2" * 3/4"</v>
      </c>
      <c r="I705" s="22" t="s">
        <v>688</v>
      </c>
      <c r="J705" s="8" t="str">
        <f>IFERROR(VLOOKUP(I705,'G5'!$A$2:$B$45,2,FALSE),"")</f>
        <v>Samson</v>
      </c>
      <c r="K705" s="23" t="s">
        <v>27</v>
      </c>
      <c r="L705" s="11" t="str">
        <f>IFERROR(VLOOKUP(K705,'G6'!$A$2:$B$345,2,FALSE),"")</f>
        <v/>
      </c>
      <c r="M705" s="25" t="s">
        <v>689</v>
      </c>
      <c r="N705" s="8" t="str">
        <f>IFERROR(VLOOKUP(M705,SUPPLIERS!$A$2:$B$45,2,FALSE),"")</f>
        <v>Seuwandi </v>
      </c>
      <c r="O705" s="19" t="s">
        <v>42</v>
      </c>
      <c r="P705" s="13" t="str">
        <f>IFERROR(VLOOKUP(O705,UOM_GROUP!$A$2:$B$45,2,FALSE),"")</f>
        <v>Default</v>
      </c>
      <c r="Q705" s="11" t="str">
        <f t="array" ref="Q705">TEXTJOIN(",",TRUE,IF(UOM_MAPPING!A$2:A$16=O705,UOM_MAPPING!B$2:B$100,""))</f>
        <v>000</v>
      </c>
      <c r="R705" s="11" t="str">
        <f>IFERROR(__xludf.DUMMYFUNCTION("ArrayFormula(JOIN("", "", IFERROR(VLOOKUP(BASE(SPLIT(Q705,"",""),10,3),UOM!$A$2:$B$46,2,FALSE),"""")))"),"NUMBER")</f>
        <v>NUMBER</v>
      </c>
      <c r="S705" s="11" t="s">
        <v>1600</v>
      </c>
      <c r="T705" s="8"/>
      <c r="U705" s="8" t="str">
        <f t="shared" si="1"/>
        <v>Plumbing  Fitting  Reducing Tee 2" * 3/4" Samson </v>
      </c>
      <c r="V705" s="8" t="str">
        <f t="shared" si="2"/>
        <v>Plumbing  &gt; Fitting  &gt; Reducing Tee &gt; 2" * 3/4" &gt; Samson &gt; [ N/A ]</v>
      </c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ht="12.75" customHeight="1">
      <c r="A706" s="22" t="s">
        <v>1260</v>
      </c>
      <c r="B706" s="17" t="str">
        <f>IFERROR(VLOOKUP(A706,'G1'!$A$2:$B$45,2,FALSE),"")</f>
        <v>Plumbing </v>
      </c>
      <c r="C706" s="28" t="s">
        <v>1219</v>
      </c>
      <c r="D706" s="8" t="str">
        <f>IFERROR(VLOOKUP(C706,'G2'!$A$2:$B$45,2,FALSE),"")</f>
        <v>Fitting </v>
      </c>
      <c r="E706" s="23" t="s">
        <v>1446</v>
      </c>
      <c r="F706" s="8" t="str">
        <f>IFERROR(VLOOKUP(E706,'G3'!$A$2:$B$195,2,FALSE),"")</f>
        <v>Reducing Tee</v>
      </c>
      <c r="G706" s="23" t="s">
        <v>1428</v>
      </c>
      <c r="H706" s="8" t="str">
        <f>IFERROR(VLOOKUP(G706,'G4'!$A$2:$B$195,2,FALSE),"")</f>
        <v>2" * 1"</v>
      </c>
      <c r="I706" s="22" t="s">
        <v>688</v>
      </c>
      <c r="J706" s="8" t="str">
        <f>IFERROR(VLOOKUP(I706,'G5'!$A$2:$B$45,2,FALSE),"")</f>
        <v>Samson</v>
      </c>
      <c r="K706" s="23" t="s">
        <v>27</v>
      </c>
      <c r="L706" s="11" t="str">
        <f>IFERROR(VLOOKUP(K706,'G6'!$A$2:$B$345,2,FALSE),"")</f>
        <v/>
      </c>
      <c r="M706" s="25" t="s">
        <v>689</v>
      </c>
      <c r="N706" s="8" t="str">
        <f>IFERROR(VLOOKUP(M706,SUPPLIERS!$A$2:$B$45,2,FALSE),"")</f>
        <v>Seuwandi </v>
      </c>
      <c r="O706" s="19" t="s">
        <v>42</v>
      </c>
      <c r="P706" s="13" t="str">
        <f>IFERROR(VLOOKUP(O706,UOM_GROUP!$A$2:$B$45,2,FALSE),"")</f>
        <v>Default</v>
      </c>
      <c r="Q706" s="11" t="str">
        <f t="array" ref="Q706">TEXTJOIN(",",TRUE,IF(UOM_MAPPING!A$2:A$16=O706,UOM_MAPPING!B$2:B$100,""))</f>
        <v>000</v>
      </c>
      <c r="R706" s="11" t="str">
        <f>IFERROR(__xludf.DUMMYFUNCTION("ArrayFormula(JOIN("", "", IFERROR(VLOOKUP(BASE(SPLIT(Q706,"",""),10,3),UOM!$A$2:$B$46,2,FALSE),"""")))"),"NUMBER")</f>
        <v>NUMBER</v>
      </c>
      <c r="S706" s="11" t="s">
        <v>1601</v>
      </c>
      <c r="T706" s="8"/>
      <c r="U706" s="8" t="str">
        <f t="shared" si="1"/>
        <v>Plumbing  Fitting  Reducing Tee 2" * 1" Samson </v>
      </c>
      <c r="V706" s="8" t="str">
        <f t="shared" si="2"/>
        <v>Plumbing  &gt; Fitting  &gt; Reducing Tee &gt; 2" * 1" &gt; Samson &gt; [ N/A ]</v>
      </c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ht="12.75" customHeight="1">
      <c r="A707" s="22" t="s">
        <v>1260</v>
      </c>
      <c r="B707" s="17" t="str">
        <f>IFERROR(VLOOKUP(A707,'G1'!$A$2:$B$45,2,FALSE),"")</f>
        <v>Plumbing </v>
      </c>
      <c r="C707" s="28" t="s">
        <v>1219</v>
      </c>
      <c r="D707" s="8" t="str">
        <f>IFERROR(VLOOKUP(C707,'G2'!$A$2:$B$45,2,FALSE),"")</f>
        <v>Fitting </v>
      </c>
      <c r="E707" s="23" t="s">
        <v>1446</v>
      </c>
      <c r="F707" s="8" t="str">
        <f>IFERROR(VLOOKUP(E707,'G3'!$A$2:$B$195,2,FALSE),"")</f>
        <v>Reducing Tee</v>
      </c>
      <c r="G707" s="23" t="s">
        <v>1430</v>
      </c>
      <c r="H707" s="8" t="str">
        <f>IFERROR(VLOOKUP(G707,'G4'!$A$2:$B$195,2,FALSE),"")</f>
        <v>2" * 1.25"</v>
      </c>
      <c r="I707" s="22" t="s">
        <v>688</v>
      </c>
      <c r="J707" s="8" t="str">
        <f>IFERROR(VLOOKUP(I707,'G5'!$A$2:$B$45,2,FALSE),"")</f>
        <v>Samson</v>
      </c>
      <c r="K707" s="23" t="s">
        <v>27</v>
      </c>
      <c r="L707" s="11" t="str">
        <f>IFERROR(VLOOKUP(K707,'G6'!$A$2:$B$345,2,FALSE),"")</f>
        <v/>
      </c>
      <c r="M707" s="25" t="s">
        <v>689</v>
      </c>
      <c r="N707" s="8" t="str">
        <f>IFERROR(VLOOKUP(M707,SUPPLIERS!$A$2:$B$45,2,FALSE),"")</f>
        <v>Seuwandi </v>
      </c>
      <c r="O707" s="19" t="s">
        <v>42</v>
      </c>
      <c r="P707" s="13" t="str">
        <f>IFERROR(VLOOKUP(O707,UOM_GROUP!$A$2:$B$45,2,FALSE),"")</f>
        <v>Default</v>
      </c>
      <c r="Q707" s="11" t="str">
        <f t="array" ref="Q707">TEXTJOIN(",",TRUE,IF(UOM_MAPPING!A$2:A$16=O707,UOM_MAPPING!B$2:B$100,""))</f>
        <v>000</v>
      </c>
      <c r="R707" s="11" t="str">
        <f>IFERROR(__xludf.DUMMYFUNCTION("ArrayFormula(JOIN("", "", IFERROR(VLOOKUP(BASE(SPLIT(Q707,"",""),10,3),UOM!$A$2:$B$46,2,FALSE),"""")))"),"NUMBER")</f>
        <v>NUMBER</v>
      </c>
      <c r="S707" s="11" t="s">
        <v>1602</v>
      </c>
      <c r="T707" s="8"/>
      <c r="U707" s="8" t="str">
        <f t="shared" si="1"/>
        <v>Plumbing  Fitting  Reducing Tee 2" * 1.25" Samson </v>
      </c>
      <c r="V707" s="8" t="str">
        <f t="shared" si="2"/>
        <v>Plumbing  &gt; Fitting  &gt; Reducing Tee &gt; 2" * 1.25" &gt; Samson &gt; [ N/A ]</v>
      </c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ht="12.75" customHeight="1">
      <c r="A708" s="22" t="s">
        <v>1260</v>
      </c>
      <c r="B708" s="17" t="str">
        <f>IFERROR(VLOOKUP(A708,'G1'!$A$2:$B$45,2,FALSE),"")</f>
        <v>Plumbing </v>
      </c>
      <c r="C708" s="28" t="s">
        <v>1219</v>
      </c>
      <c r="D708" s="8" t="str">
        <f>IFERROR(VLOOKUP(C708,'G2'!$A$2:$B$45,2,FALSE),"")</f>
        <v>Fitting </v>
      </c>
      <c r="E708" s="23" t="s">
        <v>1446</v>
      </c>
      <c r="F708" s="8" t="str">
        <f>IFERROR(VLOOKUP(E708,'G3'!$A$2:$B$195,2,FALSE),"")</f>
        <v>Reducing Tee</v>
      </c>
      <c r="G708" s="23" t="s">
        <v>1432</v>
      </c>
      <c r="H708" s="8" t="str">
        <f>IFERROR(VLOOKUP(G708,'G4'!$A$2:$B$195,2,FALSE),"")</f>
        <v>2" * 1.5"</v>
      </c>
      <c r="I708" s="22" t="s">
        <v>688</v>
      </c>
      <c r="J708" s="8" t="str">
        <f>IFERROR(VLOOKUP(I708,'G5'!$A$2:$B$45,2,FALSE),"")</f>
        <v>Samson</v>
      </c>
      <c r="K708" s="23" t="s">
        <v>27</v>
      </c>
      <c r="L708" s="11" t="str">
        <f>IFERROR(VLOOKUP(K708,'G6'!$A$2:$B$345,2,FALSE),"")</f>
        <v/>
      </c>
      <c r="M708" s="25" t="s">
        <v>689</v>
      </c>
      <c r="N708" s="8" t="str">
        <f>IFERROR(VLOOKUP(M708,SUPPLIERS!$A$2:$B$45,2,FALSE),"")</f>
        <v>Seuwandi </v>
      </c>
      <c r="O708" s="19" t="s">
        <v>42</v>
      </c>
      <c r="P708" s="13" t="str">
        <f>IFERROR(VLOOKUP(O708,UOM_GROUP!$A$2:$B$45,2,FALSE),"")</f>
        <v>Default</v>
      </c>
      <c r="Q708" s="11" t="str">
        <f t="array" ref="Q708">TEXTJOIN(",",TRUE,IF(UOM_MAPPING!A$2:A$16=O708,UOM_MAPPING!B$2:B$100,""))</f>
        <v>000</v>
      </c>
      <c r="R708" s="11" t="str">
        <f>IFERROR(__xludf.DUMMYFUNCTION("ArrayFormula(JOIN("", "", IFERROR(VLOOKUP(BASE(SPLIT(Q708,"",""),10,3),UOM!$A$2:$B$46,2,FALSE),"""")))"),"NUMBER")</f>
        <v>NUMBER</v>
      </c>
      <c r="S708" s="11" t="s">
        <v>1603</v>
      </c>
      <c r="T708" s="8"/>
      <c r="U708" s="8" t="str">
        <f t="shared" si="1"/>
        <v>Plumbing  Fitting  Reducing Tee 2" * 1.5" Samson </v>
      </c>
      <c r="V708" s="8" t="str">
        <f t="shared" si="2"/>
        <v>Plumbing  &gt; Fitting  &gt; Reducing Tee &gt; 2" * 1.5" &gt; Samson &gt; [ N/A ]</v>
      </c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ht="12.75" customHeight="1">
      <c r="A709" s="22" t="s">
        <v>1260</v>
      </c>
      <c r="B709" s="17" t="str">
        <f>IFERROR(VLOOKUP(A709,'G1'!$A$2:$B$45,2,FALSE),"")</f>
        <v>Plumbing </v>
      </c>
      <c r="C709" s="28" t="s">
        <v>1219</v>
      </c>
      <c r="D709" s="8" t="str">
        <f>IFERROR(VLOOKUP(C709,'G2'!$A$2:$B$45,2,FALSE),"")</f>
        <v>Fitting </v>
      </c>
      <c r="E709" s="23" t="s">
        <v>1446</v>
      </c>
      <c r="F709" s="8" t="str">
        <f>IFERROR(VLOOKUP(E709,'G3'!$A$2:$B$195,2,FALSE),"")</f>
        <v>Reducing Tee</v>
      </c>
      <c r="G709" s="23" t="s">
        <v>1434</v>
      </c>
      <c r="H709" s="8" t="str">
        <f>IFERROR(VLOOKUP(G709,'G4'!$A$2:$B$195,2,FALSE),"")</f>
        <v>3" * 1.25"</v>
      </c>
      <c r="I709" s="22" t="s">
        <v>688</v>
      </c>
      <c r="J709" s="8" t="str">
        <f>IFERROR(VLOOKUP(I709,'G5'!$A$2:$B$45,2,FALSE),"")</f>
        <v>Samson</v>
      </c>
      <c r="K709" s="23" t="s">
        <v>27</v>
      </c>
      <c r="L709" s="11" t="str">
        <f>IFERROR(VLOOKUP(K709,'G6'!$A$2:$B$345,2,FALSE),"")</f>
        <v/>
      </c>
      <c r="M709" s="25" t="s">
        <v>689</v>
      </c>
      <c r="N709" s="8" t="str">
        <f>IFERROR(VLOOKUP(M709,SUPPLIERS!$A$2:$B$45,2,FALSE),"")</f>
        <v>Seuwandi </v>
      </c>
      <c r="O709" s="19" t="s">
        <v>42</v>
      </c>
      <c r="P709" s="13" t="str">
        <f>IFERROR(VLOOKUP(O709,UOM_GROUP!$A$2:$B$45,2,FALSE),"")</f>
        <v>Default</v>
      </c>
      <c r="Q709" s="11" t="str">
        <f t="array" ref="Q709">TEXTJOIN(",",TRUE,IF(UOM_MAPPING!A$2:A$16=O709,UOM_MAPPING!B$2:B$100,""))</f>
        <v>000</v>
      </c>
      <c r="R709" s="11" t="str">
        <f>IFERROR(__xludf.DUMMYFUNCTION("ArrayFormula(JOIN("", "", IFERROR(VLOOKUP(BASE(SPLIT(Q709,"",""),10,3),UOM!$A$2:$B$46,2,FALSE),"""")))"),"NUMBER")</f>
        <v>NUMBER</v>
      </c>
      <c r="S709" s="11" t="s">
        <v>1604</v>
      </c>
      <c r="T709" s="8"/>
      <c r="U709" s="8" t="str">
        <f t="shared" si="1"/>
        <v>Plumbing  Fitting  Reducing Tee 3" * 1.25" Samson </v>
      </c>
      <c r="V709" s="8" t="str">
        <f t="shared" si="2"/>
        <v>Plumbing  &gt; Fitting  &gt; Reducing Tee &gt; 3" * 1.25" &gt; Samson &gt; [ N/A ]</v>
      </c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ht="12.75" customHeight="1">
      <c r="A710" s="22" t="s">
        <v>1260</v>
      </c>
      <c r="B710" s="17" t="str">
        <f>IFERROR(VLOOKUP(A710,'G1'!$A$2:$B$45,2,FALSE),"")</f>
        <v>Plumbing </v>
      </c>
      <c r="C710" s="28" t="s">
        <v>1219</v>
      </c>
      <c r="D710" s="8" t="str">
        <f>IFERROR(VLOOKUP(C710,'G2'!$A$2:$B$45,2,FALSE),"")</f>
        <v>Fitting </v>
      </c>
      <c r="E710" s="23" t="s">
        <v>1446</v>
      </c>
      <c r="F710" s="8" t="str">
        <f>IFERROR(VLOOKUP(E710,'G3'!$A$2:$B$195,2,FALSE),"")</f>
        <v>Reducing Tee</v>
      </c>
      <c r="G710" s="23" t="s">
        <v>1436</v>
      </c>
      <c r="H710" s="8" t="str">
        <f>IFERROR(VLOOKUP(G710,'G4'!$A$2:$B$195,2,FALSE),"")</f>
        <v>3" * 1.5"</v>
      </c>
      <c r="I710" s="22" t="s">
        <v>688</v>
      </c>
      <c r="J710" s="8" t="str">
        <f>IFERROR(VLOOKUP(I710,'G5'!$A$2:$B$45,2,FALSE),"")</f>
        <v>Samson</v>
      </c>
      <c r="K710" s="23" t="s">
        <v>27</v>
      </c>
      <c r="L710" s="11" t="str">
        <f>IFERROR(VLOOKUP(K710,'G6'!$A$2:$B$345,2,FALSE),"")</f>
        <v/>
      </c>
      <c r="M710" s="25" t="s">
        <v>689</v>
      </c>
      <c r="N710" s="8" t="str">
        <f>IFERROR(VLOOKUP(M710,SUPPLIERS!$A$2:$B$45,2,FALSE),"")</f>
        <v>Seuwandi </v>
      </c>
      <c r="O710" s="19" t="s">
        <v>42</v>
      </c>
      <c r="P710" s="13" t="str">
        <f>IFERROR(VLOOKUP(O710,UOM_GROUP!$A$2:$B$45,2,FALSE),"")</f>
        <v>Default</v>
      </c>
      <c r="Q710" s="11" t="str">
        <f t="array" ref="Q710">TEXTJOIN(",",TRUE,IF(UOM_MAPPING!A$2:A$16=O710,UOM_MAPPING!B$2:B$100,""))</f>
        <v>000</v>
      </c>
      <c r="R710" s="11" t="str">
        <f>IFERROR(__xludf.DUMMYFUNCTION("ArrayFormula(JOIN("", "", IFERROR(VLOOKUP(BASE(SPLIT(Q710,"",""),10,3),UOM!$A$2:$B$46,2,FALSE),"""")))"),"NUMBER")</f>
        <v>NUMBER</v>
      </c>
      <c r="S710" s="11" t="s">
        <v>1605</v>
      </c>
      <c r="T710" s="8"/>
      <c r="U710" s="8" t="str">
        <f t="shared" si="1"/>
        <v>Plumbing  Fitting  Reducing Tee 3" * 1.5" Samson </v>
      </c>
      <c r="V710" s="8" t="str">
        <f t="shared" si="2"/>
        <v>Plumbing  &gt; Fitting  &gt; Reducing Tee &gt; 3" * 1.5" &gt; Samson &gt; [ N/A ]</v>
      </c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ht="12.75" customHeight="1">
      <c r="A711" s="22" t="s">
        <v>1260</v>
      </c>
      <c r="B711" s="17" t="str">
        <f>IFERROR(VLOOKUP(A711,'G1'!$A$2:$B$45,2,FALSE),"")</f>
        <v>Plumbing </v>
      </c>
      <c r="C711" s="28" t="s">
        <v>1219</v>
      </c>
      <c r="D711" s="8" t="str">
        <f>IFERROR(VLOOKUP(C711,'G2'!$A$2:$B$45,2,FALSE),"")</f>
        <v>Fitting </v>
      </c>
      <c r="E711" s="23" t="s">
        <v>1446</v>
      </c>
      <c r="F711" s="8" t="str">
        <f>IFERROR(VLOOKUP(E711,'G3'!$A$2:$B$195,2,FALSE),"")</f>
        <v>Reducing Tee</v>
      </c>
      <c r="G711" s="23" t="s">
        <v>1438</v>
      </c>
      <c r="H711" s="8" t="str">
        <f>IFERROR(VLOOKUP(G711,'G4'!$A$2:$B$195,2,FALSE),"")</f>
        <v>3" * 2"</v>
      </c>
      <c r="I711" s="22" t="s">
        <v>688</v>
      </c>
      <c r="J711" s="8" t="str">
        <f>IFERROR(VLOOKUP(I711,'G5'!$A$2:$B$45,2,FALSE),"")</f>
        <v>Samson</v>
      </c>
      <c r="K711" s="23" t="s">
        <v>27</v>
      </c>
      <c r="L711" s="11" t="str">
        <f>IFERROR(VLOOKUP(K711,'G6'!$A$2:$B$345,2,FALSE),"")</f>
        <v/>
      </c>
      <c r="M711" s="25" t="s">
        <v>689</v>
      </c>
      <c r="N711" s="8" t="str">
        <f>IFERROR(VLOOKUP(M711,SUPPLIERS!$A$2:$B$45,2,FALSE),"")</f>
        <v>Seuwandi </v>
      </c>
      <c r="O711" s="19" t="s">
        <v>42</v>
      </c>
      <c r="P711" s="13" t="str">
        <f>IFERROR(VLOOKUP(O711,UOM_GROUP!$A$2:$B$45,2,FALSE),"")</f>
        <v>Default</v>
      </c>
      <c r="Q711" s="11" t="str">
        <f t="array" ref="Q711">TEXTJOIN(",",TRUE,IF(UOM_MAPPING!A$2:A$16=O711,UOM_MAPPING!B$2:B$100,""))</f>
        <v>000</v>
      </c>
      <c r="R711" s="11" t="str">
        <f>IFERROR(__xludf.DUMMYFUNCTION("ArrayFormula(JOIN("", "", IFERROR(VLOOKUP(BASE(SPLIT(Q711,"",""),10,3),UOM!$A$2:$B$46,2,FALSE),"""")))"),"NUMBER")</f>
        <v>NUMBER</v>
      </c>
      <c r="S711" s="11" t="s">
        <v>1606</v>
      </c>
      <c r="T711" s="8"/>
      <c r="U711" s="8" t="str">
        <f t="shared" si="1"/>
        <v>Plumbing  Fitting  Reducing Tee 3" * 2" Samson </v>
      </c>
      <c r="V711" s="8" t="str">
        <f t="shared" si="2"/>
        <v>Plumbing  &gt; Fitting  &gt; Reducing Tee &gt; 3" * 2" &gt; Samson &gt; [ N/A ]</v>
      </c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ht="12.75" customHeight="1">
      <c r="A712" s="22" t="s">
        <v>1260</v>
      </c>
      <c r="B712" s="17" t="str">
        <f>IFERROR(VLOOKUP(A712,'G1'!$A$2:$B$45,2,FALSE),"")</f>
        <v>Plumbing </v>
      </c>
      <c r="C712" s="28" t="s">
        <v>1219</v>
      </c>
      <c r="D712" s="8" t="str">
        <f>IFERROR(VLOOKUP(C712,'G2'!$A$2:$B$45,2,FALSE),"")</f>
        <v>Fitting </v>
      </c>
      <c r="E712" s="23" t="s">
        <v>1446</v>
      </c>
      <c r="F712" s="8" t="str">
        <f>IFERROR(VLOOKUP(E712,'G3'!$A$2:$B$195,2,FALSE),"")</f>
        <v>Reducing Tee</v>
      </c>
      <c r="G712" s="23" t="s">
        <v>1440</v>
      </c>
      <c r="H712" s="8" t="str">
        <f>IFERROR(VLOOKUP(G712,'G4'!$A$2:$B$195,2,FALSE),"")</f>
        <v>4" * 1.5"</v>
      </c>
      <c r="I712" s="22" t="s">
        <v>688</v>
      </c>
      <c r="J712" s="8" t="str">
        <f>IFERROR(VLOOKUP(I712,'G5'!$A$2:$B$45,2,FALSE),"")</f>
        <v>Samson</v>
      </c>
      <c r="K712" s="23" t="s">
        <v>27</v>
      </c>
      <c r="L712" s="11" t="str">
        <f>IFERROR(VLOOKUP(K712,'G6'!$A$2:$B$345,2,FALSE),"")</f>
        <v/>
      </c>
      <c r="M712" s="25" t="s">
        <v>689</v>
      </c>
      <c r="N712" s="8" t="str">
        <f>IFERROR(VLOOKUP(M712,SUPPLIERS!$A$2:$B$45,2,FALSE),"")</f>
        <v>Seuwandi </v>
      </c>
      <c r="O712" s="19" t="s">
        <v>42</v>
      </c>
      <c r="P712" s="13" t="str">
        <f>IFERROR(VLOOKUP(O712,UOM_GROUP!$A$2:$B$45,2,FALSE),"")</f>
        <v>Default</v>
      </c>
      <c r="Q712" s="11" t="str">
        <f t="array" ref="Q712">TEXTJOIN(",",TRUE,IF(UOM_MAPPING!A$2:A$16=O712,UOM_MAPPING!B$2:B$100,""))</f>
        <v>000</v>
      </c>
      <c r="R712" s="11" t="str">
        <f>IFERROR(__xludf.DUMMYFUNCTION("ArrayFormula(JOIN("", "", IFERROR(VLOOKUP(BASE(SPLIT(Q712,"",""),10,3),UOM!$A$2:$B$46,2,FALSE),"""")))"),"NUMBER")</f>
        <v>NUMBER</v>
      </c>
      <c r="S712" s="11" t="s">
        <v>1607</v>
      </c>
      <c r="T712" s="8"/>
      <c r="U712" s="8" t="str">
        <f t="shared" si="1"/>
        <v>Plumbing  Fitting  Reducing Tee 4" * 1.5" Samson </v>
      </c>
      <c r="V712" s="8" t="str">
        <f t="shared" si="2"/>
        <v>Plumbing  &gt; Fitting  &gt; Reducing Tee &gt; 4" * 1.5" &gt; Samson &gt; [ N/A ]</v>
      </c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ht="12.75" customHeight="1">
      <c r="A713" s="22" t="s">
        <v>1260</v>
      </c>
      <c r="B713" s="17" t="str">
        <f>IFERROR(VLOOKUP(A713,'G1'!$A$2:$B$45,2,FALSE),"")</f>
        <v>Plumbing </v>
      </c>
      <c r="C713" s="28" t="s">
        <v>1219</v>
      </c>
      <c r="D713" s="8" t="str">
        <f>IFERROR(VLOOKUP(C713,'G2'!$A$2:$B$45,2,FALSE),"")</f>
        <v>Fitting </v>
      </c>
      <c r="E713" s="23" t="s">
        <v>1446</v>
      </c>
      <c r="F713" s="8" t="str">
        <f>IFERROR(VLOOKUP(E713,'G3'!$A$2:$B$195,2,FALSE),"")</f>
        <v>Reducing Tee</v>
      </c>
      <c r="G713" s="23" t="s">
        <v>1442</v>
      </c>
      <c r="H713" s="8" t="str">
        <f>IFERROR(VLOOKUP(G713,'G4'!$A$2:$B$195,2,FALSE),"")</f>
        <v>4" * 2"</v>
      </c>
      <c r="I713" s="22" t="s">
        <v>688</v>
      </c>
      <c r="J713" s="8" t="str">
        <f>IFERROR(VLOOKUP(I713,'G5'!$A$2:$B$45,2,FALSE),"")</f>
        <v>Samson</v>
      </c>
      <c r="K713" s="23" t="s">
        <v>27</v>
      </c>
      <c r="L713" s="11" t="str">
        <f>IFERROR(VLOOKUP(K713,'G6'!$A$2:$B$345,2,FALSE),"")</f>
        <v/>
      </c>
      <c r="M713" s="25" t="s">
        <v>689</v>
      </c>
      <c r="N713" s="8" t="str">
        <f>IFERROR(VLOOKUP(M713,SUPPLIERS!$A$2:$B$45,2,FALSE),"")</f>
        <v>Seuwandi </v>
      </c>
      <c r="O713" s="19" t="s">
        <v>42</v>
      </c>
      <c r="P713" s="13" t="str">
        <f>IFERROR(VLOOKUP(O713,UOM_GROUP!$A$2:$B$45,2,FALSE),"")</f>
        <v>Default</v>
      </c>
      <c r="Q713" s="11" t="str">
        <f t="array" ref="Q713">TEXTJOIN(",",TRUE,IF(UOM_MAPPING!A$2:A$16=O713,UOM_MAPPING!B$2:B$100,""))</f>
        <v>000</v>
      </c>
      <c r="R713" s="11" t="str">
        <f>IFERROR(__xludf.DUMMYFUNCTION("ArrayFormula(JOIN("", "", IFERROR(VLOOKUP(BASE(SPLIT(Q713,"",""),10,3),UOM!$A$2:$B$46,2,FALSE),"""")))"),"NUMBER")</f>
        <v>NUMBER</v>
      </c>
      <c r="S713" s="11" t="s">
        <v>1608</v>
      </c>
      <c r="T713" s="8"/>
      <c r="U713" s="8" t="str">
        <f t="shared" si="1"/>
        <v>Plumbing  Fitting  Reducing Tee 4" * 2" Samson </v>
      </c>
      <c r="V713" s="8" t="str">
        <f t="shared" si="2"/>
        <v>Plumbing  &gt; Fitting  &gt; Reducing Tee &gt; 4" * 2" &gt; Samson &gt; [ N/A ]</v>
      </c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ht="12.75" customHeight="1">
      <c r="A714" s="22" t="s">
        <v>1260</v>
      </c>
      <c r="B714" s="17" t="str">
        <f>IFERROR(VLOOKUP(A714,'G1'!$A$2:$B$45,2,FALSE),"")</f>
        <v>Plumbing </v>
      </c>
      <c r="C714" s="28" t="s">
        <v>1219</v>
      </c>
      <c r="D714" s="8" t="str">
        <f>IFERROR(VLOOKUP(C714,'G2'!$A$2:$B$45,2,FALSE),"")</f>
        <v>Fitting </v>
      </c>
      <c r="E714" s="23" t="s">
        <v>1446</v>
      </c>
      <c r="F714" s="8" t="str">
        <f>IFERROR(VLOOKUP(E714,'G3'!$A$2:$B$195,2,FALSE),"")</f>
        <v>Reducing Tee</v>
      </c>
      <c r="G714" s="23" t="s">
        <v>1444</v>
      </c>
      <c r="H714" s="8" t="str">
        <f>IFERROR(VLOOKUP(G714,'G4'!$A$2:$B$195,2,FALSE),"")</f>
        <v>4" * 3"</v>
      </c>
      <c r="I714" s="22" t="s">
        <v>688</v>
      </c>
      <c r="J714" s="8" t="str">
        <f>IFERROR(VLOOKUP(I714,'G5'!$A$2:$B$45,2,FALSE),"")</f>
        <v>Samson</v>
      </c>
      <c r="K714" s="23" t="s">
        <v>27</v>
      </c>
      <c r="L714" s="11" t="str">
        <f>IFERROR(VLOOKUP(K714,'G6'!$A$2:$B$345,2,FALSE),"")</f>
        <v/>
      </c>
      <c r="M714" s="25" t="s">
        <v>689</v>
      </c>
      <c r="N714" s="8" t="str">
        <f>IFERROR(VLOOKUP(M714,SUPPLIERS!$A$2:$B$45,2,FALSE),"")</f>
        <v>Seuwandi </v>
      </c>
      <c r="O714" s="19" t="s">
        <v>42</v>
      </c>
      <c r="P714" s="13" t="str">
        <f>IFERROR(VLOOKUP(O714,UOM_GROUP!$A$2:$B$45,2,FALSE),"")</f>
        <v>Default</v>
      </c>
      <c r="Q714" s="11" t="str">
        <f t="array" ref="Q714">TEXTJOIN(",",TRUE,IF(UOM_MAPPING!A$2:A$16=O714,UOM_MAPPING!B$2:B$100,""))</f>
        <v>000</v>
      </c>
      <c r="R714" s="11" t="str">
        <f>IFERROR(__xludf.DUMMYFUNCTION("ArrayFormula(JOIN("", "", IFERROR(VLOOKUP(BASE(SPLIT(Q714,"",""),10,3),UOM!$A$2:$B$46,2,FALSE),"""")))"),"NUMBER")</f>
        <v>NUMBER</v>
      </c>
      <c r="S714" s="11" t="s">
        <v>1609</v>
      </c>
      <c r="T714" s="8"/>
      <c r="U714" s="8" t="str">
        <f t="shared" si="1"/>
        <v>Plumbing  Fitting  Reducing Tee 4" * 3" Samson </v>
      </c>
      <c r="V714" s="8" t="str">
        <f t="shared" si="2"/>
        <v>Plumbing  &gt; Fitting  &gt; Reducing Tee &gt; 4" * 3" &gt; Samson &gt; [ N/A ]</v>
      </c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ht="12.75" customHeight="1">
      <c r="A715" s="22" t="s">
        <v>1260</v>
      </c>
      <c r="B715" s="17" t="str">
        <f>IFERROR(VLOOKUP(A715,'G1'!$A$2:$B$45,2,FALSE),"")</f>
        <v>Plumbing </v>
      </c>
      <c r="C715" s="28" t="s">
        <v>1219</v>
      </c>
      <c r="D715" s="8" t="str">
        <f>IFERROR(VLOOKUP(C715,'G2'!$A$2:$B$45,2,FALSE),"")</f>
        <v>Fitting </v>
      </c>
      <c r="E715" s="23" t="s">
        <v>1468</v>
      </c>
      <c r="F715" s="8" t="str">
        <f>IFERROR(VLOOKUP(E715,'G3'!$A$2:$B$195,2,FALSE),"")</f>
        <v>Reducing Faucet Elbow</v>
      </c>
      <c r="G715" s="23" t="s">
        <v>1404</v>
      </c>
      <c r="H715" s="8" t="str">
        <f>IFERROR(VLOOKUP(G715,'G4'!$A$2:$B$195,2,FALSE),"")</f>
        <v>3/4" * 1/2"</v>
      </c>
      <c r="I715" s="22" t="s">
        <v>688</v>
      </c>
      <c r="J715" s="8" t="str">
        <f>IFERROR(VLOOKUP(I715,'G5'!$A$2:$B$45,2,FALSE),"")</f>
        <v>Samson</v>
      </c>
      <c r="K715" s="23" t="s">
        <v>1469</v>
      </c>
      <c r="L715" s="11" t="str">
        <f>IFERROR(VLOOKUP(K715,'G6'!$A$2:$B$345,2,FALSE),"")</f>
        <v>Plastic</v>
      </c>
      <c r="M715" s="25" t="s">
        <v>689</v>
      </c>
      <c r="N715" s="8" t="str">
        <f>IFERROR(VLOOKUP(M715,SUPPLIERS!$A$2:$B$45,2,FALSE),"")</f>
        <v>Seuwandi </v>
      </c>
      <c r="O715" s="19" t="s">
        <v>42</v>
      </c>
      <c r="P715" s="13" t="str">
        <f>IFERROR(VLOOKUP(O715,UOM_GROUP!$A$2:$B$45,2,FALSE),"")</f>
        <v>Default</v>
      </c>
      <c r="Q715" s="11" t="str">
        <f t="array" ref="Q715">TEXTJOIN(",",TRUE,IF(UOM_MAPPING!A$2:A$16=O715,UOM_MAPPING!B$2:B$100,""))</f>
        <v>000</v>
      </c>
      <c r="R715" s="11" t="str">
        <f>IFERROR(__xludf.DUMMYFUNCTION("ArrayFormula(JOIN("", "", IFERROR(VLOOKUP(BASE(SPLIT(Q715,"",""),10,3),UOM!$A$2:$B$46,2,FALSE),"""")))"),"NUMBER")</f>
        <v>NUMBER</v>
      </c>
      <c r="S715" s="11" t="s">
        <v>1470</v>
      </c>
      <c r="T715" s="8"/>
      <c r="U715" s="8" t="str">
        <f t="shared" si="1"/>
        <v>Plumbing  Fitting  Reducing Faucet Elbow 3/4" * 1/2" Samson Plastic</v>
      </c>
      <c r="V715" s="8" t="str">
        <f t="shared" si="2"/>
        <v>Plumbing  &gt; Fitting  &gt; Reducing Faucet Elbow &gt; 3/4" * 1/2" &gt; Samson &gt; Plastic</v>
      </c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ht="12.75" customHeight="1">
      <c r="A716" s="22" t="s">
        <v>1260</v>
      </c>
      <c r="B716" s="17" t="str">
        <f>IFERROR(VLOOKUP(A716,'G1'!$A$2:$B$45,2,FALSE),"")</f>
        <v>Plumbing </v>
      </c>
      <c r="C716" s="28" t="s">
        <v>1219</v>
      </c>
      <c r="D716" s="8" t="str">
        <f>IFERROR(VLOOKUP(C716,'G2'!$A$2:$B$45,2,FALSE),"")</f>
        <v>Fitting </v>
      </c>
      <c r="E716" s="23" t="s">
        <v>1471</v>
      </c>
      <c r="F716" s="8" t="str">
        <f>IFERROR(VLOOKUP(E716,'G3'!$A$2:$B$195,2,FALSE),"")</f>
        <v>Reducing Faucet Tee</v>
      </c>
      <c r="G716" s="23" t="s">
        <v>1404</v>
      </c>
      <c r="H716" s="8" t="str">
        <f>IFERROR(VLOOKUP(G716,'G4'!$A$2:$B$195,2,FALSE),"")</f>
        <v>3/4" * 1/2"</v>
      </c>
      <c r="I716" s="22" t="s">
        <v>688</v>
      </c>
      <c r="J716" s="8" t="str">
        <f>IFERROR(VLOOKUP(I716,'G5'!$A$2:$B$45,2,FALSE),"")</f>
        <v>Samson</v>
      </c>
      <c r="K716" s="23" t="s">
        <v>1469</v>
      </c>
      <c r="L716" s="11" t="str">
        <f>IFERROR(VLOOKUP(K716,'G6'!$A$2:$B$345,2,FALSE),"")</f>
        <v>Plastic</v>
      </c>
      <c r="M716" s="25" t="s">
        <v>689</v>
      </c>
      <c r="N716" s="8" t="str">
        <f>IFERROR(VLOOKUP(M716,SUPPLIERS!$A$2:$B$45,2,FALSE),"")</f>
        <v>Seuwandi </v>
      </c>
      <c r="O716" s="19" t="s">
        <v>42</v>
      </c>
      <c r="P716" s="13" t="str">
        <f>IFERROR(VLOOKUP(O716,UOM_GROUP!$A$2:$B$45,2,FALSE),"")</f>
        <v>Default</v>
      </c>
      <c r="Q716" s="11" t="str">
        <f t="array" ref="Q716">TEXTJOIN(",",TRUE,IF(UOM_MAPPING!A$2:A$16=O716,UOM_MAPPING!B$2:B$100,""))</f>
        <v>000</v>
      </c>
      <c r="R716" s="11" t="str">
        <f>IFERROR(__xludf.DUMMYFUNCTION("ArrayFormula(JOIN("", "", IFERROR(VLOOKUP(BASE(SPLIT(Q716,"",""),10,3),UOM!$A$2:$B$46,2,FALSE),"""")))"),"NUMBER")</f>
        <v>NUMBER</v>
      </c>
      <c r="S716" s="11" t="s">
        <v>1472</v>
      </c>
      <c r="T716" s="8"/>
      <c r="U716" s="8" t="str">
        <f t="shared" si="1"/>
        <v>Plumbing  Fitting  Reducing Faucet Tee 3/4" * 1/2" Samson Plastic</v>
      </c>
      <c r="V716" s="8" t="str">
        <f t="shared" si="2"/>
        <v>Plumbing  &gt; Fitting  &gt; Reducing Faucet Tee &gt; 3/4" * 1/2" &gt; Samson &gt; Plastic</v>
      </c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ht="12.75" customHeight="1">
      <c r="A717" s="22" t="s">
        <v>1260</v>
      </c>
      <c r="B717" s="17" t="str">
        <f>IFERROR(VLOOKUP(A717,'G1'!$A$2:$B$45,2,FALSE),"")</f>
        <v>Plumbing </v>
      </c>
      <c r="C717" s="28" t="s">
        <v>1219</v>
      </c>
      <c r="D717" s="8" t="str">
        <f>IFERROR(VLOOKUP(C717,'G2'!$A$2:$B$45,2,FALSE),"")</f>
        <v>Fitting </v>
      </c>
      <c r="E717" s="23" t="s">
        <v>1468</v>
      </c>
      <c r="F717" s="8" t="str">
        <f>IFERROR(VLOOKUP(E717,'G3'!$A$2:$B$195,2,FALSE),"")</f>
        <v>Reducing Faucet Elbow</v>
      </c>
      <c r="G717" s="23" t="s">
        <v>1404</v>
      </c>
      <c r="H717" s="8" t="str">
        <f>IFERROR(VLOOKUP(G717,'G4'!$A$2:$B$195,2,FALSE),"")</f>
        <v>3/4" * 1/2"</v>
      </c>
      <c r="I717" s="22" t="s">
        <v>688</v>
      </c>
      <c r="J717" s="8" t="str">
        <f>IFERROR(VLOOKUP(I717,'G5'!$A$2:$B$45,2,FALSE),"")</f>
        <v>Samson</v>
      </c>
      <c r="K717" s="23" t="s">
        <v>1473</v>
      </c>
      <c r="L717" s="11" t="str">
        <f>IFERROR(VLOOKUP(K717,'G6'!$A$2:$B$345,2,FALSE),"")</f>
        <v>Brass </v>
      </c>
      <c r="M717" s="25" t="s">
        <v>689</v>
      </c>
      <c r="N717" s="8" t="str">
        <f>IFERROR(VLOOKUP(M717,SUPPLIERS!$A$2:$B$45,2,FALSE),"")</f>
        <v>Seuwandi </v>
      </c>
      <c r="O717" s="19" t="s">
        <v>42</v>
      </c>
      <c r="P717" s="13" t="str">
        <f>IFERROR(VLOOKUP(O717,UOM_GROUP!$A$2:$B$45,2,FALSE),"")</f>
        <v>Default</v>
      </c>
      <c r="Q717" s="11" t="str">
        <f t="array" ref="Q717">TEXTJOIN(",",TRUE,IF(UOM_MAPPING!A$2:A$16=O717,UOM_MAPPING!B$2:B$100,""))</f>
        <v>000</v>
      </c>
      <c r="R717" s="11" t="str">
        <f>IFERROR(__xludf.DUMMYFUNCTION("ArrayFormula(JOIN("", "", IFERROR(VLOOKUP(BASE(SPLIT(Q717,"",""),10,3),UOM!$A$2:$B$46,2,FALSE),"""")))"),"NUMBER")</f>
        <v>NUMBER</v>
      </c>
      <c r="S717" s="11" t="s">
        <v>1474</v>
      </c>
      <c r="T717" s="8"/>
      <c r="U717" s="8" t="str">
        <f t="shared" si="1"/>
        <v>Plumbing  Fitting  Reducing Faucet Elbow 3/4" * 1/2" Samson Brass </v>
      </c>
      <c r="V717" s="8" t="str">
        <f t="shared" si="2"/>
        <v>Plumbing  &gt; Fitting  &gt; Reducing Faucet Elbow &gt; 3/4" * 1/2" &gt; Samson &gt; Brass </v>
      </c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ht="12.75" customHeight="1">
      <c r="A718" s="22" t="s">
        <v>1260</v>
      </c>
      <c r="B718" s="17" t="str">
        <f>IFERROR(VLOOKUP(A718,'G1'!$A$2:$B$45,2,FALSE),"")</f>
        <v>Plumbing </v>
      </c>
      <c r="C718" s="28" t="s">
        <v>1219</v>
      </c>
      <c r="D718" s="8" t="str">
        <f>IFERROR(VLOOKUP(C718,'G2'!$A$2:$B$45,2,FALSE),"")</f>
        <v>Fitting </v>
      </c>
      <c r="E718" s="23" t="s">
        <v>1471</v>
      </c>
      <c r="F718" s="8" t="str">
        <f>IFERROR(VLOOKUP(E718,'G3'!$A$2:$B$195,2,FALSE),"")</f>
        <v>Reducing Faucet Tee</v>
      </c>
      <c r="G718" s="23" t="s">
        <v>1404</v>
      </c>
      <c r="H718" s="8" t="str">
        <f>IFERROR(VLOOKUP(G718,'G4'!$A$2:$B$195,2,FALSE),"")</f>
        <v>3/4" * 1/2"</v>
      </c>
      <c r="I718" s="22" t="s">
        <v>688</v>
      </c>
      <c r="J718" s="8" t="str">
        <f>IFERROR(VLOOKUP(I718,'G5'!$A$2:$B$45,2,FALSE),"")</f>
        <v>Samson</v>
      </c>
      <c r="K718" s="23" t="s">
        <v>1473</v>
      </c>
      <c r="L718" s="11" t="str">
        <f>IFERROR(VLOOKUP(K718,'G6'!$A$2:$B$345,2,FALSE),"")</f>
        <v>Brass </v>
      </c>
      <c r="M718" s="25" t="s">
        <v>689</v>
      </c>
      <c r="N718" s="8" t="str">
        <f>IFERROR(VLOOKUP(M718,SUPPLIERS!$A$2:$B$45,2,FALSE),"")</f>
        <v>Seuwandi </v>
      </c>
      <c r="O718" s="19" t="s">
        <v>42</v>
      </c>
      <c r="P718" s="13" t="str">
        <f>IFERROR(VLOOKUP(O718,UOM_GROUP!$A$2:$B$45,2,FALSE),"")</f>
        <v>Default</v>
      </c>
      <c r="Q718" s="11" t="str">
        <f t="array" ref="Q718">TEXTJOIN(",",TRUE,IF(UOM_MAPPING!A$2:A$16=O718,UOM_MAPPING!B$2:B$100,""))</f>
        <v>000</v>
      </c>
      <c r="R718" s="11" t="str">
        <f>IFERROR(__xludf.DUMMYFUNCTION("ArrayFormula(JOIN("", "", IFERROR(VLOOKUP(BASE(SPLIT(Q718,"",""),10,3),UOM!$A$2:$B$46,2,FALSE),"""")))"),"NUMBER")</f>
        <v>NUMBER</v>
      </c>
      <c r="S718" s="11" t="s">
        <v>1475</v>
      </c>
      <c r="T718" s="8"/>
      <c r="U718" s="8" t="str">
        <f t="shared" si="1"/>
        <v>Plumbing  Fitting  Reducing Faucet Tee 3/4" * 1/2" Samson Brass </v>
      </c>
      <c r="V718" s="8" t="str">
        <f t="shared" si="2"/>
        <v>Plumbing  &gt; Fitting  &gt; Reducing Faucet Tee &gt; 3/4" * 1/2" &gt; Samson &gt; Brass </v>
      </c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ht="12.75" customHeight="1">
      <c r="A719" s="22" t="s">
        <v>1260</v>
      </c>
      <c r="B719" s="17" t="str">
        <f>IFERROR(VLOOKUP(A719,'G1'!$A$2:$B$45,2,FALSE),"")</f>
        <v>Plumbing </v>
      </c>
      <c r="C719" s="28" t="s">
        <v>1219</v>
      </c>
      <c r="D719" s="8" t="str">
        <f>IFERROR(VLOOKUP(C719,'G2'!$A$2:$B$45,2,FALSE),"")</f>
        <v>Fitting </v>
      </c>
      <c r="E719" s="23" t="s">
        <v>1476</v>
      </c>
      <c r="F719" s="8" t="str">
        <f>IFERROR(VLOOKUP(E719,'G3'!$A$2:$B$195,2,FALSE),"")</f>
        <v>Faucet Lbow</v>
      </c>
      <c r="G719" s="23" t="s">
        <v>679</v>
      </c>
      <c r="H719" s="8" t="str">
        <f>IFERROR(VLOOKUP(G719,'G4'!$A$2:$B$195,2,FALSE),"")</f>
        <v>1/2 "</v>
      </c>
      <c r="I719" s="22" t="s">
        <v>688</v>
      </c>
      <c r="J719" s="8" t="str">
        <f>IFERROR(VLOOKUP(I719,'G5'!$A$2:$B$45,2,FALSE),"")</f>
        <v>Samson</v>
      </c>
      <c r="K719" s="23" t="s">
        <v>1469</v>
      </c>
      <c r="L719" s="11" t="str">
        <f>IFERROR(VLOOKUP(K719,'G6'!$A$2:$B$345,2,FALSE),"")</f>
        <v>Plastic</v>
      </c>
      <c r="M719" s="25" t="s">
        <v>689</v>
      </c>
      <c r="N719" s="8" t="str">
        <f>IFERROR(VLOOKUP(M719,SUPPLIERS!$A$2:$B$45,2,FALSE),"")</f>
        <v>Seuwandi </v>
      </c>
      <c r="O719" s="19" t="s">
        <v>42</v>
      </c>
      <c r="P719" s="13" t="str">
        <f>IFERROR(VLOOKUP(O719,UOM_GROUP!$A$2:$B$45,2,FALSE),"")</f>
        <v>Default</v>
      </c>
      <c r="Q719" s="11" t="str">
        <f t="array" ref="Q719">TEXTJOIN(",",TRUE,IF(UOM_MAPPING!A$2:A$16=O719,UOM_MAPPING!B$2:B$100,""))</f>
        <v>000</v>
      </c>
      <c r="R719" s="11" t="str">
        <f>IFERROR(__xludf.DUMMYFUNCTION("ArrayFormula(JOIN("", "", IFERROR(VLOOKUP(BASE(SPLIT(Q719,"",""),10,3),UOM!$A$2:$B$46,2,FALSE),"""")))"),"NUMBER")</f>
        <v>NUMBER</v>
      </c>
      <c r="S719" s="11" t="s">
        <v>1610</v>
      </c>
      <c r="T719" s="8"/>
      <c r="U719" s="8" t="str">
        <f t="shared" si="1"/>
        <v>Plumbing  Fitting  Faucet Lbow 1/2 " Samson Plastic</v>
      </c>
      <c r="V719" s="8" t="str">
        <f t="shared" si="2"/>
        <v>Plumbing  &gt; Fitting  &gt; Faucet Lbow &gt; 1/2 " &gt; Samson &gt; Plastic</v>
      </c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ht="12.75" customHeight="1">
      <c r="A720" s="22" t="s">
        <v>1260</v>
      </c>
      <c r="B720" s="17" t="str">
        <f>IFERROR(VLOOKUP(A720,'G1'!$A$2:$B$45,2,FALSE),"")</f>
        <v>Plumbing </v>
      </c>
      <c r="C720" s="28" t="s">
        <v>1219</v>
      </c>
      <c r="D720" s="8" t="str">
        <f>IFERROR(VLOOKUP(C720,'G2'!$A$2:$B$45,2,FALSE),"")</f>
        <v>Fitting </v>
      </c>
      <c r="E720" s="23" t="s">
        <v>1478</v>
      </c>
      <c r="F720" s="8" t="str">
        <f>IFERROR(VLOOKUP(E720,'G3'!$A$2:$B$195,2,FALSE),"")</f>
        <v>Faucet Tee</v>
      </c>
      <c r="G720" s="23" t="s">
        <v>679</v>
      </c>
      <c r="H720" s="8" t="str">
        <f>IFERROR(VLOOKUP(G720,'G4'!$A$2:$B$195,2,FALSE),"")</f>
        <v>1/2 "</v>
      </c>
      <c r="I720" s="22" t="s">
        <v>688</v>
      </c>
      <c r="J720" s="8" t="str">
        <f>IFERROR(VLOOKUP(I720,'G5'!$A$2:$B$45,2,FALSE),"")</f>
        <v>Samson</v>
      </c>
      <c r="K720" s="23" t="s">
        <v>1469</v>
      </c>
      <c r="L720" s="11" t="str">
        <f>IFERROR(VLOOKUP(K720,'G6'!$A$2:$B$345,2,FALSE),"")</f>
        <v>Plastic</v>
      </c>
      <c r="M720" s="25" t="s">
        <v>689</v>
      </c>
      <c r="N720" s="8" t="str">
        <f>IFERROR(VLOOKUP(M720,SUPPLIERS!$A$2:$B$45,2,FALSE),"")</f>
        <v>Seuwandi </v>
      </c>
      <c r="O720" s="19" t="s">
        <v>42</v>
      </c>
      <c r="P720" s="13" t="str">
        <f>IFERROR(VLOOKUP(O720,UOM_GROUP!$A$2:$B$45,2,FALSE),"")</f>
        <v>Default</v>
      </c>
      <c r="Q720" s="11" t="str">
        <f t="array" ref="Q720">TEXTJOIN(",",TRUE,IF(UOM_MAPPING!A$2:A$16=O720,UOM_MAPPING!B$2:B$100,""))</f>
        <v>000</v>
      </c>
      <c r="R720" s="11" t="str">
        <f>IFERROR(__xludf.DUMMYFUNCTION("ArrayFormula(JOIN("", "", IFERROR(VLOOKUP(BASE(SPLIT(Q720,"",""),10,3),UOM!$A$2:$B$46,2,FALSE),"""")))"),"NUMBER")</f>
        <v>NUMBER</v>
      </c>
      <c r="S720" s="11" t="s">
        <v>1611</v>
      </c>
      <c r="T720" s="8"/>
      <c r="U720" s="8" t="str">
        <f t="shared" si="1"/>
        <v>Plumbing  Fitting  Faucet Tee 1/2 " Samson Plastic</v>
      </c>
      <c r="V720" s="8" t="str">
        <f t="shared" si="2"/>
        <v>Plumbing  &gt; Fitting  &gt; Faucet Tee &gt; 1/2 " &gt; Samson &gt; Plastic</v>
      </c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ht="12.75" customHeight="1">
      <c r="A721" s="22" t="s">
        <v>1260</v>
      </c>
      <c r="B721" s="17" t="str">
        <f>IFERROR(VLOOKUP(A721,'G1'!$A$2:$B$45,2,FALSE),"")</f>
        <v>Plumbing </v>
      </c>
      <c r="C721" s="28" t="s">
        <v>1219</v>
      </c>
      <c r="D721" s="8" t="str">
        <f>IFERROR(VLOOKUP(C721,'G2'!$A$2:$B$45,2,FALSE),"")</f>
        <v>Fitting </v>
      </c>
      <c r="E721" s="23" t="s">
        <v>1476</v>
      </c>
      <c r="F721" s="8" t="str">
        <f>IFERROR(VLOOKUP(E721,'G3'!$A$2:$B$195,2,FALSE),"")</f>
        <v>Faucet Lbow</v>
      </c>
      <c r="G721" s="23" t="s">
        <v>679</v>
      </c>
      <c r="H721" s="8" t="str">
        <f>IFERROR(VLOOKUP(G721,'G4'!$A$2:$B$195,2,FALSE),"")</f>
        <v>1/2 "</v>
      </c>
      <c r="I721" s="22" t="s">
        <v>688</v>
      </c>
      <c r="J721" s="8" t="str">
        <f>IFERROR(VLOOKUP(I721,'G5'!$A$2:$B$45,2,FALSE),"")</f>
        <v>Samson</v>
      </c>
      <c r="K721" s="23" t="s">
        <v>1473</v>
      </c>
      <c r="L721" s="11" t="str">
        <f>IFERROR(VLOOKUP(K721,'G6'!$A$2:$B$345,2,FALSE),"")</f>
        <v>Brass </v>
      </c>
      <c r="M721" s="25" t="s">
        <v>689</v>
      </c>
      <c r="N721" s="8" t="str">
        <f>IFERROR(VLOOKUP(M721,SUPPLIERS!$A$2:$B$45,2,FALSE),"")</f>
        <v>Seuwandi </v>
      </c>
      <c r="O721" s="19" t="s">
        <v>42</v>
      </c>
      <c r="P721" s="13" t="str">
        <f>IFERROR(VLOOKUP(O721,UOM_GROUP!$A$2:$B$45,2,FALSE),"")</f>
        <v>Default</v>
      </c>
      <c r="Q721" s="11" t="str">
        <f t="array" ref="Q721">TEXTJOIN(",",TRUE,IF(UOM_MAPPING!A$2:A$16=O721,UOM_MAPPING!B$2:B$100,""))</f>
        <v>000</v>
      </c>
      <c r="R721" s="11" t="str">
        <f>IFERROR(__xludf.DUMMYFUNCTION("ArrayFormula(JOIN("", "", IFERROR(VLOOKUP(BASE(SPLIT(Q721,"",""),10,3),UOM!$A$2:$B$46,2,FALSE),"""")))"),"NUMBER")</f>
        <v>NUMBER</v>
      </c>
      <c r="S721" s="11" t="s">
        <v>1612</v>
      </c>
      <c r="T721" s="8"/>
      <c r="U721" s="8" t="str">
        <f t="shared" si="1"/>
        <v>Plumbing  Fitting  Faucet Lbow 1/2 " Samson Brass </v>
      </c>
      <c r="V721" s="8" t="str">
        <f t="shared" si="2"/>
        <v>Plumbing  &gt; Fitting  &gt; Faucet Lbow &gt; 1/2 " &gt; Samson &gt; Brass </v>
      </c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ht="12.75" customHeight="1">
      <c r="A722" s="22" t="s">
        <v>1260</v>
      </c>
      <c r="B722" s="17" t="str">
        <f>IFERROR(VLOOKUP(A722,'G1'!$A$2:$B$45,2,FALSE),"")</f>
        <v>Plumbing </v>
      </c>
      <c r="C722" s="28" t="s">
        <v>1219</v>
      </c>
      <c r="D722" s="8" t="str">
        <f>IFERROR(VLOOKUP(C722,'G2'!$A$2:$B$45,2,FALSE),"")</f>
        <v>Fitting </v>
      </c>
      <c r="E722" s="23" t="s">
        <v>1478</v>
      </c>
      <c r="F722" s="8" t="str">
        <f>IFERROR(VLOOKUP(E722,'G3'!$A$2:$B$195,2,FALSE),"")</f>
        <v>Faucet Tee</v>
      </c>
      <c r="G722" s="23" t="s">
        <v>679</v>
      </c>
      <c r="H722" s="8" t="str">
        <f>IFERROR(VLOOKUP(G722,'G4'!$A$2:$B$195,2,FALSE),"")</f>
        <v>1/2 "</v>
      </c>
      <c r="I722" s="22" t="s">
        <v>688</v>
      </c>
      <c r="J722" s="8" t="str">
        <f>IFERROR(VLOOKUP(I722,'G5'!$A$2:$B$45,2,FALSE),"")</f>
        <v>Samson</v>
      </c>
      <c r="K722" s="23" t="s">
        <v>1473</v>
      </c>
      <c r="L722" s="11" t="str">
        <f>IFERROR(VLOOKUP(K722,'G6'!$A$2:$B$345,2,FALSE),"")</f>
        <v>Brass </v>
      </c>
      <c r="M722" s="25" t="s">
        <v>689</v>
      </c>
      <c r="N722" s="8" t="str">
        <f>IFERROR(VLOOKUP(M722,SUPPLIERS!$A$2:$B$45,2,FALSE),"")</f>
        <v>Seuwandi </v>
      </c>
      <c r="O722" s="19" t="s">
        <v>42</v>
      </c>
      <c r="P722" s="13" t="str">
        <f>IFERROR(VLOOKUP(O722,UOM_GROUP!$A$2:$B$45,2,FALSE),"")</f>
        <v>Default</v>
      </c>
      <c r="Q722" s="11" t="str">
        <f t="array" ref="Q722">TEXTJOIN(",",TRUE,IF(UOM_MAPPING!A$2:A$16=O722,UOM_MAPPING!B$2:B$100,""))</f>
        <v>000</v>
      </c>
      <c r="R722" s="11" t="str">
        <f>IFERROR(__xludf.DUMMYFUNCTION("ArrayFormula(JOIN("", "", IFERROR(VLOOKUP(BASE(SPLIT(Q722,"",""),10,3),UOM!$A$2:$B$46,2,FALSE),"""")))"),"NUMBER")</f>
        <v>NUMBER</v>
      </c>
      <c r="S722" s="11" t="s">
        <v>1613</v>
      </c>
      <c r="T722" s="8"/>
      <c r="U722" s="8" t="str">
        <f t="shared" si="1"/>
        <v>Plumbing  Fitting  Faucet Tee 1/2 " Samson Brass </v>
      </c>
      <c r="V722" s="8" t="str">
        <f t="shared" si="2"/>
        <v>Plumbing  &gt; Fitting  &gt; Faucet Tee &gt; 1/2 " &gt; Samson &gt; Brass </v>
      </c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ht="12.75" customHeight="1">
      <c r="A723" s="22" t="s">
        <v>1260</v>
      </c>
      <c r="B723" s="17" t="str">
        <f>IFERROR(VLOOKUP(A723,'G1'!$A$2:$B$45,2,FALSE),"")</f>
        <v>Plumbing </v>
      </c>
      <c r="C723" s="28" t="s">
        <v>1219</v>
      </c>
      <c r="D723" s="8" t="str">
        <f>IFERROR(VLOOKUP(C723,'G2'!$A$2:$B$45,2,FALSE),"")</f>
        <v>Fitting </v>
      </c>
      <c r="E723" s="23" t="s">
        <v>1322</v>
      </c>
      <c r="F723" s="8" t="str">
        <f>IFERROR(VLOOKUP(E723,'G3'!$A$2:$B$195,2,FALSE),"")</f>
        <v>Faucet Socket</v>
      </c>
      <c r="G723" s="23" t="s">
        <v>679</v>
      </c>
      <c r="H723" s="8" t="str">
        <f>IFERROR(VLOOKUP(G723,'G4'!$A$2:$B$195,2,FALSE),"")</f>
        <v>1/2 "</v>
      </c>
      <c r="I723" s="22" t="s">
        <v>688</v>
      </c>
      <c r="J723" s="8" t="str">
        <f>IFERROR(VLOOKUP(I723,'G5'!$A$2:$B$45,2,FALSE),"")</f>
        <v>Samson</v>
      </c>
      <c r="K723" s="23" t="s">
        <v>1473</v>
      </c>
      <c r="L723" s="11" t="str">
        <f>IFERROR(VLOOKUP(K723,'G6'!$A$2:$B$345,2,FALSE),"")</f>
        <v>Brass </v>
      </c>
      <c r="M723" s="25" t="s">
        <v>689</v>
      </c>
      <c r="N723" s="8" t="str">
        <f>IFERROR(VLOOKUP(M723,SUPPLIERS!$A$2:$B$45,2,FALSE),"")</f>
        <v>Seuwandi </v>
      </c>
      <c r="O723" s="19" t="s">
        <v>42</v>
      </c>
      <c r="P723" s="13" t="str">
        <f>IFERROR(VLOOKUP(O723,UOM_GROUP!$A$2:$B$45,2,FALSE),"")</f>
        <v>Default</v>
      </c>
      <c r="Q723" s="11" t="str">
        <f t="array" ref="Q723">TEXTJOIN(",",TRUE,IF(UOM_MAPPING!A$2:A$16=O723,UOM_MAPPING!B$2:B$100,""))</f>
        <v>000</v>
      </c>
      <c r="R723" s="11" t="str">
        <f>IFERROR(__xludf.DUMMYFUNCTION("ArrayFormula(JOIN("", "", IFERROR(VLOOKUP(BASE(SPLIT(Q723,"",""),10,3),UOM!$A$2:$B$46,2,FALSE),"""")))"),"NUMBER")</f>
        <v>NUMBER</v>
      </c>
      <c r="S723" s="11" t="s">
        <v>1614</v>
      </c>
      <c r="T723" s="8"/>
      <c r="U723" s="8" t="str">
        <f t="shared" si="1"/>
        <v>Plumbing  Fitting  Faucet Socket 1/2 " Samson Brass </v>
      </c>
      <c r="V723" s="8" t="str">
        <f t="shared" si="2"/>
        <v>Plumbing  &gt; Fitting  &gt; Faucet Socket &gt; 1/2 " &gt; Samson &gt; Brass </v>
      </c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ht="12.75" customHeight="1">
      <c r="A724" s="22" t="s">
        <v>1260</v>
      </c>
      <c r="B724" s="17" t="str">
        <f>IFERROR(VLOOKUP(A724,'G1'!$A$2:$B$45,2,FALSE),"")</f>
        <v>Plumbing </v>
      </c>
      <c r="C724" s="28" t="s">
        <v>1219</v>
      </c>
      <c r="D724" s="8" t="str">
        <f>IFERROR(VLOOKUP(C724,'G2'!$A$2:$B$45,2,FALSE),"")</f>
        <v>Fitting </v>
      </c>
      <c r="E724" s="23" t="s">
        <v>1483</v>
      </c>
      <c r="F724" s="8" t="str">
        <f>IFERROR(VLOOKUP(E724,'G3'!$A$2:$B$195,2,FALSE),"")</f>
        <v>Male Thd End Cap</v>
      </c>
      <c r="G724" s="23" t="s">
        <v>679</v>
      </c>
      <c r="H724" s="8" t="str">
        <f>IFERROR(VLOOKUP(G724,'G4'!$A$2:$B$195,2,FALSE),"")</f>
        <v>1/2 "</v>
      </c>
      <c r="I724" s="22" t="s">
        <v>688</v>
      </c>
      <c r="J724" s="8" t="str">
        <f>IFERROR(VLOOKUP(I724,'G5'!$A$2:$B$45,2,FALSE),"")</f>
        <v>Samson</v>
      </c>
      <c r="K724" s="23" t="s">
        <v>27</v>
      </c>
      <c r="L724" s="11" t="str">
        <f>IFERROR(VLOOKUP(K724,'G6'!$A$2:$B$345,2,FALSE),"")</f>
        <v/>
      </c>
      <c r="M724" s="25" t="s">
        <v>689</v>
      </c>
      <c r="N724" s="8" t="str">
        <f>IFERROR(VLOOKUP(M724,SUPPLIERS!$A$2:$B$45,2,FALSE),"")</f>
        <v>Seuwandi </v>
      </c>
      <c r="O724" s="19" t="s">
        <v>42</v>
      </c>
      <c r="P724" s="13" t="str">
        <f>IFERROR(VLOOKUP(O724,UOM_GROUP!$A$2:$B$45,2,FALSE),"")</f>
        <v>Default</v>
      </c>
      <c r="Q724" s="11" t="str">
        <f t="array" ref="Q724">TEXTJOIN(",",TRUE,IF(UOM_MAPPING!A$2:A$16=O724,UOM_MAPPING!B$2:B$100,""))</f>
        <v>000</v>
      </c>
      <c r="R724" s="11" t="str">
        <f>IFERROR(__xludf.DUMMYFUNCTION("ArrayFormula(JOIN("", "", IFERROR(VLOOKUP(BASE(SPLIT(Q724,"",""),10,3),UOM!$A$2:$B$46,2,FALSE),"""")))"),"NUMBER")</f>
        <v>NUMBER</v>
      </c>
      <c r="S724" s="11" t="s">
        <v>1615</v>
      </c>
      <c r="T724" s="8"/>
      <c r="U724" s="8" t="str">
        <f t="shared" si="1"/>
        <v>Plumbing  Fitting  Male Thd End Cap 1/2 " Samson </v>
      </c>
      <c r="V724" s="8" t="str">
        <f t="shared" si="2"/>
        <v>Plumbing  &gt; Fitting  &gt; Male Thd End Cap &gt; 1/2 " &gt; Samson &gt; [ N/A ]</v>
      </c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ht="12.75" customHeight="1">
      <c r="A725" s="22" t="s">
        <v>1260</v>
      </c>
      <c r="B725" s="17" t="str">
        <f>IFERROR(VLOOKUP(A725,'G1'!$A$2:$B$45,2,FALSE),"")</f>
        <v>Plumbing </v>
      </c>
      <c r="C725" s="28" t="s">
        <v>1261</v>
      </c>
      <c r="D725" s="8" t="str">
        <f>IFERROR(VLOOKUP(C725,'G2'!$A$2:$B$45,2,FALSE),"")</f>
        <v>Pipes</v>
      </c>
      <c r="E725" s="23" t="s">
        <v>1616</v>
      </c>
      <c r="F725" s="8" t="str">
        <f>IFERROR(VLOOKUP(E725,'G3'!$A$2:$B$195,2,FALSE),"")</f>
        <v>Down Pipes</v>
      </c>
      <c r="G725" s="11" t="s">
        <v>40</v>
      </c>
      <c r="H725" s="8" t="str">
        <f>IFERROR(VLOOKUP(G725,'G4'!$A$2:$B$195,2,FALSE),"")</f>
        <v/>
      </c>
      <c r="I725" s="22" t="s">
        <v>688</v>
      </c>
      <c r="J725" s="8" t="str">
        <f>IFERROR(VLOOKUP(I725,'G5'!$A$2:$B$45,2,FALSE),"")</f>
        <v>Samson</v>
      </c>
      <c r="K725" s="23" t="s">
        <v>27</v>
      </c>
      <c r="L725" s="11" t="str">
        <f>IFERROR(VLOOKUP(K725,'G6'!$A$2:$B$345,2,FALSE),"")</f>
        <v/>
      </c>
      <c r="M725" s="25" t="s">
        <v>689</v>
      </c>
      <c r="N725" s="8" t="str">
        <f>IFERROR(VLOOKUP(M725,SUPPLIERS!$A$2:$B$45,2,FALSE),"")</f>
        <v>Seuwandi </v>
      </c>
      <c r="O725" s="19" t="s">
        <v>42</v>
      </c>
      <c r="P725" s="13" t="str">
        <f>IFERROR(VLOOKUP(O725,UOM_GROUP!$A$2:$B$45,2,FALSE),"")</f>
        <v>Default</v>
      </c>
      <c r="Q725" s="11" t="str">
        <f t="array" ref="Q725">TEXTJOIN(",",TRUE,IF(UOM_MAPPING!A$2:A$16=O725,UOM_MAPPING!B$2:B$100,""))</f>
        <v>000</v>
      </c>
      <c r="R725" s="11" t="str">
        <f>IFERROR(__xludf.DUMMYFUNCTION("ArrayFormula(JOIN("", "", IFERROR(VLOOKUP(BASE(SPLIT(Q725,"",""),10,3),UOM!$A$2:$B$46,2,FALSE),"""")))"),"NUMBER")</f>
        <v>NUMBER</v>
      </c>
      <c r="S725" s="11" t="s">
        <v>1617</v>
      </c>
      <c r="T725" s="8"/>
      <c r="U725" s="8" t="str">
        <f t="shared" si="1"/>
        <v>Plumbing  Pipes Down Pipes  Samson </v>
      </c>
      <c r="V725" s="8" t="str">
        <f t="shared" si="2"/>
        <v>Plumbing  &gt; Pipes &gt; Down Pipes &gt; [ N/A ] &gt; Samson &gt; [ N/A ]</v>
      </c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ht="12.75" customHeight="1">
      <c r="A726" s="22" t="s">
        <v>1260</v>
      </c>
      <c r="B726" s="17" t="str">
        <f>IFERROR(VLOOKUP(A726,'G1'!$A$2:$B$45,2,FALSE),"")</f>
        <v>Plumbing </v>
      </c>
      <c r="C726" s="28" t="s">
        <v>1261</v>
      </c>
      <c r="D726" s="8" t="str">
        <f>IFERROR(VLOOKUP(C726,'G2'!$A$2:$B$45,2,FALSE),"")</f>
        <v>Pipes</v>
      </c>
      <c r="E726" s="23" t="s">
        <v>1616</v>
      </c>
      <c r="F726" s="8" t="str">
        <f>IFERROR(VLOOKUP(E726,'G3'!$A$2:$B$195,2,FALSE),"")</f>
        <v>Down Pipes</v>
      </c>
      <c r="G726" s="11" t="s">
        <v>40</v>
      </c>
      <c r="H726" s="8" t="str">
        <f>IFERROR(VLOOKUP(G726,'G4'!$A$2:$B$195,2,FALSE),"")</f>
        <v/>
      </c>
      <c r="I726" s="22" t="s">
        <v>904</v>
      </c>
      <c r="J726" s="8" t="str">
        <f>IFERROR(VLOOKUP(I726,'G5'!$A$2:$B$45,2,FALSE),"")</f>
        <v>Slon</v>
      </c>
      <c r="K726" s="23" t="s">
        <v>27</v>
      </c>
      <c r="L726" s="11" t="str">
        <f>IFERROR(VLOOKUP(K726,'G6'!$A$2:$B$345,2,FALSE),"")</f>
        <v/>
      </c>
      <c r="M726" s="25" t="s">
        <v>1137</v>
      </c>
      <c r="N726" s="8" t="str">
        <f>IFERROR(VLOOKUP(M726,SUPPLIERS!$A$2:$B$45,2,FALSE),"")</f>
        <v>Slon</v>
      </c>
      <c r="O726" s="19" t="s">
        <v>42</v>
      </c>
      <c r="P726" s="13" t="str">
        <f>IFERROR(VLOOKUP(O726,UOM_GROUP!$A$2:$B$45,2,FALSE),"")</f>
        <v>Default</v>
      </c>
      <c r="Q726" s="11" t="str">
        <f t="array" ref="Q726">TEXTJOIN(",",TRUE,IF(UOM_MAPPING!A$2:A$16=O726,UOM_MAPPING!B$2:B$100,""))</f>
        <v>000</v>
      </c>
      <c r="R726" s="11" t="str">
        <f>IFERROR(__xludf.DUMMYFUNCTION("ArrayFormula(JOIN("", "", IFERROR(VLOOKUP(BASE(SPLIT(Q726,"",""),10,3),UOM!$A$2:$B$46,2,FALSE),"""")))"),"NUMBER")</f>
        <v>NUMBER</v>
      </c>
      <c r="S726" s="11" t="s">
        <v>1618</v>
      </c>
      <c r="T726" s="8"/>
      <c r="U726" s="8" t="str">
        <f t="shared" si="1"/>
        <v>Plumbing  Pipes Down Pipes  Slon </v>
      </c>
      <c r="V726" s="8" t="str">
        <f t="shared" si="2"/>
        <v>Plumbing  &gt; Pipes &gt; Down Pipes &gt; [ N/A ] &gt; Slon &gt; [ N/A ]</v>
      </c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ht="12.75" customHeight="1">
      <c r="A727" s="22" t="s">
        <v>1260</v>
      </c>
      <c r="B727" s="17" t="str">
        <f>IFERROR(VLOOKUP(A727,'G1'!$A$2:$B$45,2,FALSE),"")</f>
        <v>Plumbing </v>
      </c>
      <c r="C727" s="28" t="s">
        <v>1219</v>
      </c>
      <c r="D727" s="8" t="str">
        <f>IFERROR(VLOOKUP(C727,'G2'!$A$2:$B$45,2,FALSE),"")</f>
        <v>Fitting </v>
      </c>
      <c r="E727" s="23" t="s">
        <v>1307</v>
      </c>
      <c r="F727" s="8" t="str">
        <f>IFERROR(VLOOKUP(E727,'G3'!$A$2:$B$195,2,FALSE),"")</f>
        <v>Socket</v>
      </c>
      <c r="G727" s="23" t="s">
        <v>679</v>
      </c>
      <c r="H727" s="8" t="str">
        <f>IFERROR(VLOOKUP(G727,'G4'!$A$2:$B$195,2,FALSE),"")</f>
        <v>1/2 "</v>
      </c>
      <c r="I727" s="22" t="s">
        <v>1619</v>
      </c>
      <c r="J727" s="8" t="str">
        <f>IFERROR(VLOOKUP(I727,'G5'!$A$2:$B$45,2,FALSE),"")</f>
        <v>Agro</v>
      </c>
      <c r="K727" s="23" t="s">
        <v>27</v>
      </c>
      <c r="L727" s="11" t="str">
        <f>IFERROR(VLOOKUP(K727,'G6'!$A$2:$B$345,2,FALSE),"")</f>
        <v/>
      </c>
      <c r="M727" s="25" t="s">
        <v>1620</v>
      </c>
      <c r="N727" s="8" t="str">
        <f>IFERROR(VLOOKUP(M727,SUPPLIERS!$A$2:$B$45,2,FALSE),"")</f>
        <v>Agro</v>
      </c>
      <c r="O727" s="19" t="s">
        <v>42</v>
      </c>
      <c r="P727" s="13" t="str">
        <f>IFERROR(VLOOKUP(O727,UOM_GROUP!$A$2:$B$45,2,FALSE),"")</f>
        <v>Default</v>
      </c>
      <c r="Q727" s="11" t="str">
        <f t="array" ref="Q727">TEXTJOIN(",",TRUE,IF(UOM_MAPPING!A$2:A$16=O727,UOM_MAPPING!B$2:B$100,""))</f>
        <v>000</v>
      </c>
      <c r="R727" s="11" t="str">
        <f>IFERROR(__xludf.DUMMYFUNCTION("ArrayFormula(JOIN("", "", IFERROR(VLOOKUP(BASE(SPLIT(Q727,"",""),10,3),UOM!$A$2:$B$46,2,FALSE),"""")))"),"NUMBER")</f>
        <v>NUMBER</v>
      </c>
      <c r="S727" s="11" t="s">
        <v>1621</v>
      </c>
      <c r="T727" s="8"/>
      <c r="U727" s="8" t="str">
        <f t="shared" si="1"/>
        <v>Plumbing  Fitting  Socket 1/2 " Agro </v>
      </c>
      <c r="V727" s="8" t="str">
        <f t="shared" si="2"/>
        <v>Plumbing  &gt; Fitting  &gt; Socket &gt; 1/2 " &gt; Agro &gt; [ N/A ]</v>
      </c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ht="12.75" customHeight="1">
      <c r="A728" s="22" t="s">
        <v>1260</v>
      </c>
      <c r="B728" s="17" t="str">
        <f>IFERROR(VLOOKUP(A728,'G1'!$A$2:$B$45,2,FALSE),"")</f>
        <v>Plumbing </v>
      </c>
      <c r="C728" s="28" t="s">
        <v>1219</v>
      </c>
      <c r="D728" s="8" t="str">
        <f>IFERROR(VLOOKUP(C728,'G2'!$A$2:$B$45,2,FALSE),"")</f>
        <v>Fitting </v>
      </c>
      <c r="E728" s="23" t="s">
        <v>1307</v>
      </c>
      <c r="F728" s="8" t="str">
        <f>IFERROR(VLOOKUP(E728,'G3'!$A$2:$B$195,2,FALSE),"")</f>
        <v>Socket</v>
      </c>
      <c r="G728" s="23" t="s">
        <v>682</v>
      </c>
      <c r="H728" s="8" t="str">
        <f>IFERROR(VLOOKUP(G728,'G4'!$A$2:$B$195,2,FALSE),"")</f>
        <v>3/4 " </v>
      </c>
      <c r="I728" s="22" t="s">
        <v>1619</v>
      </c>
      <c r="J728" s="8" t="str">
        <f>IFERROR(VLOOKUP(I728,'G5'!$A$2:$B$45,2,FALSE),"")</f>
        <v>Agro</v>
      </c>
      <c r="K728" s="23" t="s">
        <v>27</v>
      </c>
      <c r="L728" s="11" t="str">
        <f>IFERROR(VLOOKUP(K728,'G6'!$A$2:$B$345,2,FALSE),"")</f>
        <v/>
      </c>
      <c r="M728" s="25" t="s">
        <v>1620</v>
      </c>
      <c r="N728" s="8" t="str">
        <f>IFERROR(VLOOKUP(M728,SUPPLIERS!$A$2:$B$45,2,FALSE),"")</f>
        <v>Agro</v>
      </c>
      <c r="O728" s="19" t="s">
        <v>42</v>
      </c>
      <c r="P728" s="13" t="str">
        <f>IFERROR(VLOOKUP(O728,UOM_GROUP!$A$2:$B$45,2,FALSE),"")</f>
        <v>Default</v>
      </c>
      <c r="Q728" s="11" t="str">
        <f t="array" ref="Q728">TEXTJOIN(",",TRUE,IF(UOM_MAPPING!A$2:A$16=O728,UOM_MAPPING!B$2:B$100,""))</f>
        <v>000</v>
      </c>
      <c r="R728" s="11" t="str">
        <f>IFERROR(__xludf.DUMMYFUNCTION("ArrayFormula(JOIN("", "", IFERROR(VLOOKUP(BASE(SPLIT(Q728,"",""),10,3),UOM!$A$2:$B$46,2,FALSE),"""")))"),"NUMBER")</f>
        <v>NUMBER</v>
      </c>
      <c r="S728" s="11" t="s">
        <v>1622</v>
      </c>
      <c r="T728" s="8"/>
      <c r="U728" s="8" t="str">
        <f t="shared" si="1"/>
        <v>Plumbing  Fitting  Socket 3/4 "  Agro </v>
      </c>
      <c r="V728" s="8" t="str">
        <f t="shared" si="2"/>
        <v>Plumbing  &gt; Fitting  &gt; Socket &gt; 3/4 "  &gt; Agro &gt; [ N/A ]</v>
      </c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ht="12.75" customHeight="1">
      <c r="A729" s="22" t="s">
        <v>1260</v>
      </c>
      <c r="B729" s="17" t="str">
        <f>IFERROR(VLOOKUP(A729,'G1'!$A$2:$B$45,2,FALSE),"")</f>
        <v>Plumbing </v>
      </c>
      <c r="C729" s="28" t="s">
        <v>1219</v>
      </c>
      <c r="D729" s="8" t="str">
        <f>IFERROR(VLOOKUP(C729,'G2'!$A$2:$B$45,2,FALSE),"")</f>
        <v>Fitting </v>
      </c>
      <c r="E729" s="23" t="s">
        <v>1307</v>
      </c>
      <c r="F729" s="8" t="str">
        <f>IFERROR(VLOOKUP(E729,'G3'!$A$2:$B$195,2,FALSE),"")</f>
        <v>Socket</v>
      </c>
      <c r="G729" s="23" t="s">
        <v>685</v>
      </c>
      <c r="H729" s="8" t="str">
        <f>IFERROR(VLOOKUP(G729,'G4'!$A$2:$B$195,2,FALSE),"")</f>
        <v>1" </v>
      </c>
      <c r="I729" s="22" t="s">
        <v>1619</v>
      </c>
      <c r="J729" s="8" t="str">
        <f>IFERROR(VLOOKUP(I729,'G5'!$A$2:$B$45,2,FALSE),"")</f>
        <v>Agro</v>
      </c>
      <c r="K729" s="23" t="s">
        <v>27</v>
      </c>
      <c r="L729" s="11" t="str">
        <f>IFERROR(VLOOKUP(K729,'G6'!$A$2:$B$345,2,FALSE),"")</f>
        <v/>
      </c>
      <c r="M729" s="25" t="s">
        <v>1620</v>
      </c>
      <c r="N729" s="8" t="str">
        <f>IFERROR(VLOOKUP(M729,SUPPLIERS!$A$2:$B$45,2,FALSE),"")</f>
        <v>Agro</v>
      </c>
      <c r="O729" s="19" t="s">
        <v>42</v>
      </c>
      <c r="P729" s="13" t="str">
        <f>IFERROR(VLOOKUP(O729,UOM_GROUP!$A$2:$B$45,2,FALSE),"")</f>
        <v>Default</v>
      </c>
      <c r="Q729" s="11" t="str">
        <f t="array" ref="Q729">TEXTJOIN(",",TRUE,IF(UOM_MAPPING!A$2:A$16=O729,UOM_MAPPING!B$2:B$100,""))</f>
        <v>000</v>
      </c>
      <c r="R729" s="11" t="str">
        <f>IFERROR(__xludf.DUMMYFUNCTION("ArrayFormula(JOIN("", "", IFERROR(VLOOKUP(BASE(SPLIT(Q729,"",""),10,3),UOM!$A$2:$B$46,2,FALSE),"""")))"),"NUMBER")</f>
        <v>NUMBER</v>
      </c>
      <c r="S729" s="11" t="s">
        <v>1623</v>
      </c>
      <c r="T729" s="8"/>
      <c r="U729" s="8" t="str">
        <f t="shared" si="1"/>
        <v>Plumbing  Fitting  Socket 1"  Agro </v>
      </c>
      <c r="V729" s="8" t="str">
        <f t="shared" si="2"/>
        <v>Plumbing  &gt; Fitting  &gt; Socket &gt; 1"  &gt; Agro &gt; [ N/A ]</v>
      </c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ht="12.75" customHeight="1">
      <c r="A730" s="22" t="s">
        <v>1260</v>
      </c>
      <c r="B730" s="17" t="str">
        <f>IFERROR(VLOOKUP(A730,'G1'!$A$2:$B$45,2,FALSE),"")</f>
        <v>Plumbing </v>
      </c>
      <c r="C730" s="28" t="s">
        <v>1219</v>
      </c>
      <c r="D730" s="8" t="str">
        <f>IFERROR(VLOOKUP(C730,'G2'!$A$2:$B$45,2,FALSE),"")</f>
        <v>Fitting </v>
      </c>
      <c r="E730" s="23" t="s">
        <v>1307</v>
      </c>
      <c r="F730" s="8" t="str">
        <f>IFERROR(VLOOKUP(E730,'G3'!$A$2:$B$195,2,FALSE),"")</f>
        <v>Socket</v>
      </c>
      <c r="G730" s="23" t="s">
        <v>1278</v>
      </c>
      <c r="H730" s="8" t="str">
        <f>IFERROR(VLOOKUP(G730,'G4'!$A$2:$B$195,2,FALSE),"")</f>
        <v>1.1/4"</v>
      </c>
      <c r="I730" s="22" t="s">
        <v>1619</v>
      </c>
      <c r="J730" s="8" t="str">
        <f>IFERROR(VLOOKUP(I730,'G5'!$A$2:$B$45,2,FALSE),"")</f>
        <v>Agro</v>
      </c>
      <c r="K730" s="23" t="s">
        <v>27</v>
      </c>
      <c r="L730" s="11" t="str">
        <f>IFERROR(VLOOKUP(K730,'G6'!$A$2:$B$345,2,FALSE),"")</f>
        <v/>
      </c>
      <c r="M730" s="25" t="s">
        <v>1620</v>
      </c>
      <c r="N730" s="8" t="str">
        <f>IFERROR(VLOOKUP(M730,SUPPLIERS!$A$2:$B$45,2,FALSE),"")</f>
        <v>Agro</v>
      </c>
      <c r="O730" s="19" t="s">
        <v>42</v>
      </c>
      <c r="P730" s="13" t="str">
        <f>IFERROR(VLOOKUP(O730,UOM_GROUP!$A$2:$B$45,2,FALSE),"")</f>
        <v>Default</v>
      </c>
      <c r="Q730" s="11" t="str">
        <f t="array" ref="Q730">TEXTJOIN(",",TRUE,IF(UOM_MAPPING!A$2:A$16=O730,UOM_MAPPING!B$2:B$100,""))</f>
        <v>000</v>
      </c>
      <c r="R730" s="11" t="str">
        <f>IFERROR(__xludf.DUMMYFUNCTION("ArrayFormula(JOIN("", "", IFERROR(VLOOKUP(BASE(SPLIT(Q730,"",""),10,3),UOM!$A$2:$B$46,2,FALSE),"""")))"),"NUMBER")</f>
        <v>NUMBER</v>
      </c>
      <c r="S730" s="11" t="s">
        <v>1624</v>
      </c>
      <c r="T730" s="8"/>
      <c r="U730" s="8" t="str">
        <f t="shared" si="1"/>
        <v>Plumbing  Fitting  Socket 1.1/4" Agro </v>
      </c>
      <c r="V730" s="8" t="str">
        <f t="shared" si="2"/>
        <v>Plumbing  &gt; Fitting  &gt; Socket &gt; 1.1/4" &gt; Agro &gt; [ N/A ]</v>
      </c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ht="12.75" customHeight="1">
      <c r="A731" s="22" t="s">
        <v>1260</v>
      </c>
      <c r="B731" s="17" t="str">
        <f>IFERROR(VLOOKUP(A731,'G1'!$A$2:$B$45,2,FALSE),"")</f>
        <v>Plumbing </v>
      </c>
      <c r="C731" s="28" t="s">
        <v>1219</v>
      </c>
      <c r="D731" s="8" t="str">
        <f>IFERROR(VLOOKUP(C731,'G2'!$A$2:$B$45,2,FALSE),"")</f>
        <v>Fitting </v>
      </c>
      <c r="E731" s="23" t="s">
        <v>1307</v>
      </c>
      <c r="F731" s="8" t="str">
        <f>IFERROR(VLOOKUP(E731,'G3'!$A$2:$B$195,2,FALSE),"")</f>
        <v>Socket</v>
      </c>
      <c r="G731" s="23" t="s">
        <v>1265</v>
      </c>
      <c r="H731" s="8" t="str">
        <f>IFERROR(VLOOKUP(G731,'G4'!$A$2:$B$195,2,FALSE),"")</f>
        <v>1.5"</v>
      </c>
      <c r="I731" s="22" t="s">
        <v>1619</v>
      </c>
      <c r="J731" s="8" t="str">
        <f>IFERROR(VLOOKUP(I731,'G5'!$A$2:$B$45,2,FALSE),"")</f>
        <v>Agro</v>
      </c>
      <c r="K731" s="23" t="s">
        <v>27</v>
      </c>
      <c r="L731" s="11" t="str">
        <f>IFERROR(VLOOKUP(K731,'G6'!$A$2:$B$345,2,FALSE),"")</f>
        <v/>
      </c>
      <c r="M731" s="25" t="s">
        <v>1620</v>
      </c>
      <c r="N731" s="8" t="str">
        <f>IFERROR(VLOOKUP(M731,SUPPLIERS!$A$2:$B$45,2,FALSE),"")</f>
        <v>Agro</v>
      </c>
      <c r="O731" s="19" t="s">
        <v>42</v>
      </c>
      <c r="P731" s="13" t="str">
        <f>IFERROR(VLOOKUP(O731,UOM_GROUP!$A$2:$B$45,2,FALSE),"")</f>
        <v>Default</v>
      </c>
      <c r="Q731" s="11" t="str">
        <f t="array" ref="Q731">TEXTJOIN(",",TRUE,IF(UOM_MAPPING!A$2:A$16=O731,UOM_MAPPING!B$2:B$100,""))</f>
        <v>000</v>
      </c>
      <c r="R731" s="11" t="str">
        <f>IFERROR(__xludf.DUMMYFUNCTION("ArrayFormula(JOIN("", "", IFERROR(VLOOKUP(BASE(SPLIT(Q731,"",""),10,3),UOM!$A$2:$B$46,2,FALSE),"""")))"),"NUMBER")</f>
        <v>NUMBER</v>
      </c>
      <c r="S731" s="11" t="s">
        <v>1625</v>
      </c>
      <c r="T731" s="8"/>
      <c r="U731" s="8" t="str">
        <f t="shared" si="1"/>
        <v>Plumbing  Fitting  Socket 1.5" Agro </v>
      </c>
      <c r="V731" s="8" t="str">
        <f t="shared" si="2"/>
        <v>Plumbing  &gt; Fitting  &gt; Socket &gt; 1.5" &gt; Agro &gt; [ N/A ]</v>
      </c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ht="12.75" customHeight="1">
      <c r="A732" s="22" t="s">
        <v>1260</v>
      </c>
      <c r="B732" s="17" t="str">
        <f>IFERROR(VLOOKUP(A732,'G1'!$A$2:$B$45,2,FALSE),"")</f>
        <v>Plumbing </v>
      </c>
      <c r="C732" s="28" t="s">
        <v>1219</v>
      </c>
      <c r="D732" s="8" t="str">
        <f>IFERROR(VLOOKUP(C732,'G2'!$A$2:$B$45,2,FALSE),"")</f>
        <v>Fitting </v>
      </c>
      <c r="E732" s="23" t="s">
        <v>1307</v>
      </c>
      <c r="F732" s="8" t="str">
        <f>IFERROR(VLOOKUP(E732,'G3'!$A$2:$B$195,2,FALSE),"")</f>
        <v>Socket</v>
      </c>
      <c r="G732" s="23" t="s">
        <v>793</v>
      </c>
      <c r="H732" s="8" t="str">
        <f>IFERROR(VLOOKUP(G732,'G4'!$A$2:$B$195,2,FALSE),"")</f>
        <v>2"</v>
      </c>
      <c r="I732" s="22" t="s">
        <v>1619</v>
      </c>
      <c r="J732" s="8" t="str">
        <f>IFERROR(VLOOKUP(I732,'G5'!$A$2:$B$45,2,FALSE),"")</f>
        <v>Agro</v>
      </c>
      <c r="K732" s="23" t="s">
        <v>27</v>
      </c>
      <c r="L732" s="11" t="str">
        <f>IFERROR(VLOOKUP(K732,'G6'!$A$2:$B$345,2,FALSE),"")</f>
        <v/>
      </c>
      <c r="M732" s="25" t="s">
        <v>1620</v>
      </c>
      <c r="N732" s="8" t="str">
        <f>IFERROR(VLOOKUP(M732,SUPPLIERS!$A$2:$B$45,2,FALSE),"")</f>
        <v>Agro</v>
      </c>
      <c r="O732" s="19" t="s">
        <v>42</v>
      </c>
      <c r="P732" s="13" t="str">
        <f>IFERROR(VLOOKUP(O732,UOM_GROUP!$A$2:$B$45,2,FALSE),"")</f>
        <v>Default</v>
      </c>
      <c r="Q732" s="11" t="str">
        <f t="array" ref="Q732">TEXTJOIN(",",TRUE,IF(UOM_MAPPING!A$2:A$16=O732,UOM_MAPPING!B$2:B$100,""))</f>
        <v>000</v>
      </c>
      <c r="R732" s="11" t="str">
        <f>IFERROR(__xludf.DUMMYFUNCTION("ArrayFormula(JOIN("", "", IFERROR(VLOOKUP(BASE(SPLIT(Q732,"",""),10,3),UOM!$A$2:$B$46,2,FALSE),"""")))"),"NUMBER")</f>
        <v>NUMBER</v>
      </c>
      <c r="S732" s="11" t="s">
        <v>1626</v>
      </c>
      <c r="T732" s="8"/>
      <c r="U732" s="8" t="str">
        <f t="shared" si="1"/>
        <v>Plumbing  Fitting  Socket 2" Agro </v>
      </c>
      <c r="V732" s="8" t="str">
        <f t="shared" si="2"/>
        <v>Plumbing  &gt; Fitting  &gt; Socket &gt; 2" &gt; Agro &gt; [ N/A ]</v>
      </c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ht="12.75" customHeight="1">
      <c r="A733" s="22" t="s">
        <v>1260</v>
      </c>
      <c r="B733" s="17" t="str">
        <f>IFERROR(VLOOKUP(A733,'G1'!$A$2:$B$45,2,FALSE),"")</f>
        <v>Plumbing </v>
      </c>
      <c r="C733" s="28" t="s">
        <v>1219</v>
      </c>
      <c r="D733" s="8" t="str">
        <f>IFERROR(VLOOKUP(C733,'G2'!$A$2:$B$45,2,FALSE),"")</f>
        <v>Fitting </v>
      </c>
      <c r="E733" s="23" t="s">
        <v>1307</v>
      </c>
      <c r="F733" s="8" t="str">
        <f>IFERROR(VLOOKUP(E733,'G3'!$A$2:$B$195,2,FALSE),"")</f>
        <v>Socket</v>
      </c>
      <c r="G733" s="23" t="s">
        <v>1267</v>
      </c>
      <c r="H733" s="8" t="str">
        <f>IFERROR(VLOOKUP(G733,'G4'!$A$2:$B$195,2,FALSE),"")</f>
        <v>4"</v>
      </c>
      <c r="I733" s="22" t="s">
        <v>1619</v>
      </c>
      <c r="J733" s="8" t="str">
        <f>IFERROR(VLOOKUP(I733,'G5'!$A$2:$B$45,2,FALSE),"")</f>
        <v>Agro</v>
      </c>
      <c r="K733" s="23" t="s">
        <v>27</v>
      </c>
      <c r="L733" s="11" t="str">
        <f>IFERROR(VLOOKUP(K733,'G6'!$A$2:$B$345,2,FALSE),"")</f>
        <v/>
      </c>
      <c r="M733" s="25" t="s">
        <v>1620</v>
      </c>
      <c r="N733" s="8" t="str">
        <f>IFERROR(VLOOKUP(M733,SUPPLIERS!$A$2:$B$45,2,FALSE),"")</f>
        <v>Agro</v>
      </c>
      <c r="O733" s="19" t="s">
        <v>42</v>
      </c>
      <c r="P733" s="13" t="str">
        <f>IFERROR(VLOOKUP(O733,UOM_GROUP!$A$2:$B$45,2,FALSE),"")</f>
        <v>Default</v>
      </c>
      <c r="Q733" s="11" t="str">
        <f t="array" ref="Q733">TEXTJOIN(",",TRUE,IF(UOM_MAPPING!A$2:A$16=O733,UOM_MAPPING!B$2:B$100,""))</f>
        <v>000</v>
      </c>
      <c r="R733" s="11" t="str">
        <f>IFERROR(__xludf.DUMMYFUNCTION("ArrayFormula(JOIN("", "", IFERROR(VLOOKUP(BASE(SPLIT(Q733,"",""),10,3),UOM!$A$2:$B$46,2,FALSE),"""")))"),"NUMBER")</f>
        <v>NUMBER</v>
      </c>
      <c r="S733" s="11" t="s">
        <v>1627</v>
      </c>
      <c r="T733" s="8"/>
      <c r="U733" s="8" t="str">
        <f t="shared" si="1"/>
        <v>Plumbing  Fitting  Socket 4" Agro </v>
      </c>
      <c r="V733" s="8" t="str">
        <f t="shared" si="2"/>
        <v>Plumbing  &gt; Fitting  &gt; Socket &gt; 4" &gt; Agro &gt; [ N/A ]</v>
      </c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ht="12.75" customHeight="1">
      <c r="A734" s="22" t="s">
        <v>1260</v>
      </c>
      <c r="B734" s="17" t="str">
        <f>IFERROR(VLOOKUP(A734,'G1'!$A$2:$B$45,2,FALSE),"")</f>
        <v>Plumbing </v>
      </c>
      <c r="C734" s="28" t="s">
        <v>1219</v>
      </c>
      <c r="D734" s="8" t="str">
        <f>IFERROR(VLOOKUP(C734,'G2'!$A$2:$B$45,2,FALSE),"")</f>
        <v>Fitting </v>
      </c>
      <c r="E734" s="23" t="s">
        <v>1315</v>
      </c>
      <c r="F734" s="8" t="str">
        <f>IFERROR(VLOOKUP(E734,'G3'!$A$2:$B$195,2,FALSE),"")</f>
        <v>Valve Socket</v>
      </c>
      <c r="G734" s="23" t="s">
        <v>679</v>
      </c>
      <c r="H734" s="8" t="str">
        <f>IFERROR(VLOOKUP(G734,'G4'!$A$2:$B$195,2,FALSE),"")</f>
        <v>1/2 "</v>
      </c>
      <c r="I734" s="22" t="s">
        <v>1619</v>
      </c>
      <c r="J734" s="8" t="str">
        <f>IFERROR(VLOOKUP(I734,'G5'!$A$2:$B$45,2,FALSE),"")</f>
        <v>Agro</v>
      </c>
      <c r="K734" s="23" t="s">
        <v>27</v>
      </c>
      <c r="L734" s="11" t="str">
        <f>IFERROR(VLOOKUP(K734,'G6'!$A$2:$B$345,2,FALSE),"")</f>
        <v/>
      </c>
      <c r="M734" s="25" t="s">
        <v>1620</v>
      </c>
      <c r="N734" s="8" t="str">
        <f>IFERROR(VLOOKUP(M734,SUPPLIERS!$A$2:$B$45,2,FALSE),"")</f>
        <v>Agro</v>
      </c>
      <c r="O734" s="19" t="s">
        <v>42</v>
      </c>
      <c r="P734" s="13" t="str">
        <f>IFERROR(VLOOKUP(O734,UOM_GROUP!$A$2:$B$45,2,FALSE),"")</f>
        <v>Default</v>
      </c>
      <c r="Q734" s="11" t="str">
        <f t="array" ref="Q734">TEXTJOIN(",",TRUE,IF(UOM_MAPPING!A$2:A$16=O734,UOM_MAPPING!B$2:B$100,""))</f>
        <v>000</v>
      </c>
      <c r="R734" s="11" t="str">
        <f>IFERROR(__xludf.DUMMYFUNCTION("ArrayFormula(JOIN("", "", IFERROR(VLOOKUP(BASE(SPLIT(Q734,"",""),10,3),UOM!$A$2:$B$46,2,FALSE),"""")))"),"NUMBER")</f>
        <v>NUMBER</v>
      </c>
      <c r="S734" s="11" t="s">
        <v>1628</v>
      </c>
      <c r="T734" s="8"/>
      <c r="U734" s="8" t="str">
        <f t="shared" si="1"/>
        <v>Plumbing  Fitting  Valve Socket 1/2 " Agro </v>
      </c>
      <c r="V734" s="8" t="str">
        <f t="shared" si="2"/>
        <v>Plumbing  &gt; Fitting  &gt; Valve Socket &gt; 1/2 " &gt; Agro &gt; [ N/A ]</v>
      </c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ht="12.75" customHeight="1">
      <c r="A735" s="22" t="s">
        <v>1260</v>
      </c>
      <c r="B735" s="17" t="str">
        <f>IFERROR(VLOOKUP(A735,'G1'!$A$2:$B$45,2,FALSE),"")</f>
        <v>Plumbing </v>
      </c>
      <c r="C735" s="28" t="s">
        <v>1219</v>
      </c>
      <c r="D735" s="8" t="str">
        <f>IFERROR(VLOOKUP(C735,'G2'!$A$2:$B$45,2,FALSE),"")</f>
        <v>Fitting </v>
      </c>
      <c r="E735" s="23" t="s">
        <v>1315</v>
      </c>
      <c r="F735" s="8" t="str">
        <f>IFERROR(VLOOKUP(E735,'G3'!$A$2:$B$195,2,FALSE),"")</f>
        <v>Valve Socket</v>
      </c>
      <c r="G735" s="23" t="s">
        <v>682</v>
      </c>
      <c r="H735" s="8" t="str">
        <f>IFERROR(VLOOKUP(G735,'G4'!$A$2:$B$195,2,FALSE),"")</f>
        <v>3/4 " </v>
      </c>
      <c r="I735" s="22" t="s">
        <v>1619</v>
      </c>
      <c r="J735" s="8" t="str">
        <f>IFERROR(VLOOKUP(I735,'G5'!$A$2:$B$45,2,FALSE),"")</f>
        <v>Agro</v>
      </c>
      <c r="K735" s="23" t="s">
        <v>27</v>
      </c>
      <c r="L735" s="11" t="str">
        <f>IFERROR(VLOOKUP(K735,'G6'!$A$2:$B$345,2,FALSE),"")</f>
        <v/>
      </c>
      <c r="M735" s="25" t="s">
        <v>1620</v>
      </c>
      <c r="N735" s="8" t="str">
        <f>IFERROR(VLOOKUP(M735,SUPPLIERS!$A$2:$B$45,2,FALSE),"")</f>
        <v>Agro</v>
      </c>
      <c r="O735" s="19" t="s">
        <v>42</v>
      </c>
      <c r="P735" s="13" t="str">
        <f>IFERROR(VLOOKUP(O735,UOM_GROUP!$A$2:$B$45,2,FALSE),"")</f>
        <v>Default</v>
      </c>
      <c r="Q735" s="11" t="str">
        <f t="array" ref="Q735">TEXTJOIN(",",TRUE,IF(UOM_MAPPING!A$2:A$16=O735,UOM_MAPPING!B$2:B$100,""))</f>
        <v>000</v>
      </c>
      <c r="R735" s="11" t="str">
        <f>IFERROR(__xludf.DUMMYFUNCTION("ArrayFormula(JOIN("", "", IFERROR(VLOOKUP(BASE(SPLIT(Q735,"",""),10,3),UOM!$A$2:$B$46,2,FALSE),"""")))"),"NUMBER")</f>
        <v>NUMBER</v>
      </c>
      <c r="S735" s="11" t="s">
        <v>1629</v>
      </c>
      <c r="T735" s="8"/>
      <c r="U735" s="8" t="str">
        <f t="shared" si="1"/>
        <v>Plumbing  Fitting  Valve Socket 3/4 "  Agro </v>
      </c>
      <c r="V735" s="8" t="str">
        <f t="shared" si="2"/>
        <v>Plumbing  &gt; Fitting  &gt; Valve Socket &gt; 3/4 "  &gt; Agro &gt; [ N/A ]</v>
      </c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ht="12.75" customHeight="1">
      <c r="A736" s="22" t="s">
        <v>1260</v>
      </c>
      <c r="B736" s="17" t="str">
        <f>IFERROR(VLOOKUP(A736,'G1'!$A$2:$B$45,2,FALSE),"")</f>
        <v>Plumbing </v>
      </c>
      <c r="C736" s="28" t="s">
        <v>1219</v>
      </c>
      <c r="D736" s="8" t="str">
        <f>IFERROR(VLOOKUP(C736,'G2'!$A$2:$B$45,2,FALSE),"")</f>
        <v>Fitting </v>
      </c>
      <c r="E736" s="23" t="s">
        <v>1315</v>
      </c>
      <c r="F736" s="8" t="str">
        <f>IFERROR(VLOOKUP(E736,'G3'!$A$2:$B$195,2,FALSE),"")</f>
        <v>Valve Socket</v>
      </c>
      <c r="G736" s="23" t="s">
        <v>685</v>
      </c>
      <c r="H736" s="8" t="str">
        <f>IFERROR(VLOOKUP(G736,'G4'!$A$2:$B$195,2,FALSE),"")</f>
        <v>1" </v>
      </c>
      <c r="I736" s="22" t="s">
        <v>1619</v>
      </c>
      <c r="J736" s="8" t="str">
        <f>IFERROR(VLOOKUP(I736,'G5'!$A$2:$B$45,2,FALSE),"")</f>
        <v>Agro</v>
      </c>
      <c r="K736" s="23" t="s">
        <v>27</v>
      </c>
      <c r="L736" s="11" t="str">
        <f>IFERROR(VLOOKUP(K736,'G6'!$A$2:$B$345,2,FALSE),"")</f>
        <v/>
      </c>
      <c r="M736" s="25" t="s">
        <v>1620</v>
      </c>
      <c r="N736" s="8" t="str">
        <f>IFERROR(VLOOKUP(M736,SUPPLIERS!$A$2:$B$45,2,FALSE),"")</f>
        <v>Agro</v>
      </c>
      <c r="O736" s="19" t="s">
        <v>42</v>
      </c>
      <c r="P736" s="13" t="str">
        <f>IFERROR(VLOOKUP(O736,UOM_GROUP!$A$2:$B$45,2,FALSE),"")</f>
        <v>Default</v>
      </c>
      <c r="Q736" s="11" t="str">
        <f t="array" ref="Q736">TEXTJOIN(",",TRUE,IF(UOM_MAPPING!A$2:A$16=O736,UOM_MAPPING!B$2:B$100,""))</f>
        <v>000</v>
      </c>
      <c r="R736" s="11" t="str">
        <f>IFERROR(__xludf.DUMMYFUNCTION("ArrayFormula(JOIN("", "", IFERROR(VLOOKUP(BASE(SPLIT(Q736,"",""),10,3),UOM!$A$2:$B$46,2,FALSE),"""")))"),"NUMBER")</f>
        <v>NUMBER</v>
      </c>
      <c r="S736" s="11" t="s">
        <v>1630</v>
      </c>
      <c r="T736" s="8"/>
      <c r="U736" s="8" t="str">
        <f t="shared" si="1"/>
        <v>Plumbing  Fitting  Valve Socket 1"  Agro </v>
      </c>
      <c r="V736" s="8" t="str">
        <f t="shared" si="2"/>
        <v>Plumbing  &gt; Fitting  &gt; Valve Socket &gt; 1"  &gt; Agro &gt; [ N/A ]</v>
      </c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ht="12.75" customHeight="1">
      <c r="A737" s="22" t="s">
        <v>1260</v>
      </c>
      <c r="B737" s="17" t="str">
        <f>IFERROR(VLOOKUP(A737,'G1'!$A$2:$B$45,2,FALSE),"")</f>
        <v>Plumbing </v>
      </c>
      <c r="C737" s="28" t="s">
        <v>1219</v>
      </c>
      <c r="D737" s="8" t="str">
        <f>IFERROR(VLOOKUP(C737,'G2'!$A$2:$B$45,2,FALSE),"")</f>
        <v>Fitting </v>
      </c>
      <c r="E737" s="23" t="s">
        <v>1315</v>
      </c>
      <c r="F737" s="8" t="str">
        <f>IFERROR(VLOOKUP(E737,'G3'!$A$2:$B$195,2,FALSE),"")</f>
        <v>Valve Socket</v>
      </c>
      <c r="G737" s="23" t="s">
        <v>1278</v>
      </c>
      <c r="H737" s="8" t="str">
        <f>IFERROR(VLOOKUP(G737,'G4'!$A$2:$B$195,2,FALSE),"")</f>
        <v>1.1/4"</v>
      </c>
      <c r="I737" s="22" t="s">
        <v>1619</v>
      </c>
      <c r="J737" s="8" t="str">
        <f>IFERROR(VLOOKUP(I737,'G5'!$A$2:$B$45,2,FALSE),"")</f>
        <v>Agro</v>
      </c>
      <c r="K737" s="23" t="s">
        <v>27</v>
      </c>
      <c r="L737" s="11" t="str">
        <f>IFERROR(VLOOKUP(K737,'G6'!$A$2:$B$345,2,FALSE),"")</f>
        <v/>
      </c>
      <c r="M737" s="25" t="s">
        <v>1620</v>
      </c>
      <c r="N737" s="8" t="str">
        <f>IFERROR(VLOOKUP(M737,SUPPLIERS!$A$2:$B$45,2,FALSE),"")</f>
        <v>Agro</v>
      </c>
      <c r="O737" s="19" t="s">
        <v>42</v>
      </c>
      <c r="P737" s="13" t="str">
        <f>IFERROR(VLOOKUP(O737,UOM_GROUP!$A$2:$B$45,2,FALSE),"")</f>
        <v>Default</v>
      </c>
      <c r="Q737" s="11" t="str">
        <f t="array" ref="Q737">TEXTJOIN(",",TRUE,IF(UOM_MAPPING!A$2:A$16=O737,UOM_MAPPING!B$2:B$100,""))</f>
        <v>000</v>
      </c>
      <c r="R737" s="11" t="str">
        <f>IFERROR(__xludf.DUMMYFUNCTION("ArrayFormula(JOIN("", "", IFERROR(VLOOKUP(BASE(SPLIT(Q737,"",""),10,3),UOM!$A$2:$B$46,2,FALSE),"""")))"),"NUMBER")</f>
        <v>NUMBER</v>
      </c>
      <c r="S737" s="11" t="s">
        <v>1631</v>
      </c>
      <c r="T737" s="8"/>
      <c r="U737" s="8" t="str">
        <f t="shared" si="1"/>
        <v>Plumbing  Fitting  Valve Socket 1.1/4" Agro </v>
      </c>
      <c r="V737" s="8" t="str">
        <f t="shared" si="2"/>
        <v>Plumbing  &gt; Fitting  &gt; Valve Socket &gt; 1.1/4" &gt; Agro &gt; [ N/A ]</v>
      </c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ht="12.75" customHeight="1">
      <c r="A738" s="22" t="s">
        <v>1260</v>
      </c>
      <c r="B738" s="17" t="str">
        <f>IFERROR(VLOOKUP(A738,'G1'!$A$2:$B$45,2,FALSE),"")</f>
        <v>Plumbing </v>
      </c>
      <c r="C738" s="28" t="s">
        <v>1219</v>
      </c>
      <c r="D738" s="8" t="str">
        <f>IFERROR(VLOOKUP(C738,'G2'!$A$2:$B$45,2,FALSE),"")</f>
        <v>Fitting </v>
      </c>
      <c r="E738" s="23" t="s">
        <v>1315</v>
      </c>
      <c r="F738" s="8" t="str">
        <f>IFERROR(VLOOKUP(E738,'G3'!$A$2:$B$195,2,FALSE),"")</f>
        <v>Valve Socket</v>
      </c>
      <c r="G738" s="23" t="s">
        <v>1265</v>
      </c>
      <c r="H738" s="8" t="str">
        <f>IFERROR(VLOOKUP(G738,'G4'!$A$2:$B$195,2,FALSE),"")</f>
        <v>1.5"</v>
      </c>
      <c r="I738" s="22" t="s">
        <v>1619</v>
      </c>
      <c r="J738" s="8" t="str">
        <f>IFERROR(VLOOKUP(I738,'G5'!$A$2:$B$45,2,FALSE),"")</f>
        <v>Agro</v>
      </c>
      <c r="K738" s="23" t="s">
        <v>27</v>
      </c>
      <c r="L738" s="11" t="str">
        <f>IFERROR(VLOOKUP(K738,'G6'!$A$2:$B$345,2,FALSE),"")</f>
        <v/>
      </c>
      <c r="M738" s="25" t="s">
        <v>1620</v>
      </c>
      <c r="N738" s="8" t="str">
        <f>IFERROR(VLOOKUP(M738,SUPPLIERS!$A$2:$B$45,2,FALSE),"")</f>
        <v>Agro</v>
      </c>
      <c r="O738" s="19" t="s">
        <v>42</v>
      </c>
      <c r="P738" s="13" t="str">
        <f>IFERROR(VLOOKUP(O738,UOM_GROUP!$A$2:$B$45,2,FALSE),"")</f>
        <v>Default</v>
      </c>
      <c r="Q738" s="11" t="str">
        <f t="array" ref="Q738">TEXTJOIN(",",TRUE,IF(UOM_MAPPING!A$2:A$16=O738,UOM_MAPPING!B$2:B$100,""))</f>
        <v>000</v>
      </c>
      <c r="R738" s="11" t="str">
        <f>IFERROR(__xludf.DUMMYFUNCTION("ArrayFormula(JOIN("", "", IFERROR(VLOOKUP(BASE(SPLIT(Q738,"",""),10,3),UOM!$A$2:$B$46,2,FALSE),"""")))"),"NUMBER")</f>
        <v>NUMBER</v>
      </c>
      <c r="S738" s="11" t="s">
        <v>1632</v>
      </c>
      <c r="T738" s="8"/>
      <c r="U738" s="8" t="str">
        <f t="shared" si="1"/>
        <v>Plumbing  Fitting  Valve Socket 1.5" Agro </v>
      </c>
      <c r="V738" s="8" t="str">
        <f t="shared" si="2"/>
        <v>Plumbing  &gt; Fitting  &gt; Valve Socket &gt; 1.5" &gt; Agro &gt; [ N/A ]</v>
      </c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ht="12.75" customHeight="1">
      <c r="A739" s="22" t="s">
        <v>1260</v>
      </c>
      <c r="B739" s="17" t="str">
        <f>IFERROR(VLOOKUP(A739,'G1'!$A$2:$B$45,2,FALSE),"")</f>
        <v>Plumbing </v>
      </c>
      <c r="C739" s="28" t="s">
        <v>1219</v>
      </c>
      <c r="D739" s="8" t="str">
        <f>IFERROR(VLOOKUP(C739,'G2'!$A$2:$B$45,2,FALSE),"")</f>
        <v>Fitting </v>
      </c>
      <c r="E739" s="23" t="s">
        <v>1315</v>
      </c>
      <c r="F739" s="8" t="str">
        <f>IFERROR(VLOOKUP(E739,'G3'!$A$2:$B$195,2,FALSE),"")</f>
        <v>Valve Socket</v>
      </c>
      <c r="G739" s="23" t="s">
        <v>793</v>
      </c>
      <c r="H739" s="8" t="str">
        <f>IFERROR(VLOOKUP(G739,'G4'!$A$2:$B$195,2,FALSE),"")</f>
        <v>2"</v>
      </c>
      <c r="I739" s="22" t="s">
        <v>1619</v>
      </c>
      <c r="J739" s="8" t="str">
        <f>IFERROR(VLOOKUP(I739,'G5'!$A$2:$B$45,2,FALSE),"")</f>
        <v>Agro</v>
      </c>
      <c r="K739" s="23" t="s">
        <v>27</v>
      </c>
      <c r="L739" s="11" t="str">
        <f>IFERROR(VLOOKUP(K739,'G6'!$A$2:$B$345,2,FALSE),"")</f>
        <v/>
      </c>
      <c r="M739" s="25" t="s">
        <v>1620</v>
      </c>
      <c r="N739" s="8" t="str">
        <f>IFERROR(VLOOKUP(M739,SUPPLIERS!$A$2:$B$45,2,FALSE),"")</f>
        <v>Agro</v>
      </c>
      <c r="O739" s="19" t="s">
        <v>42</v>
      </c>
      <c r="P739" s="13" t="str">
        <f>IFERROR(VLOOKUP(O739,UOM_GROUP!$A$2:$B$45,2,FALSE),"")</f>
        <v>Default</v>
      </c>
      <c r="Q739" s="11" t="str">
        <f t="array" ref="Q739">TEXTJOIN(",",TRUE,IF(UOM_MAPPING!A$2:A$16=O739,UOM_MAPPING!B$2:B$100,""))</f>
        <v>000</v>
      </c>
      <c r="R739" s="11" t="str">
        <f>IFERROR(__xludf.DUMMYFUNCTION("ArrayFormula(JOIN("", "", IFERROR(VLOOKUP(BASE(SPLIT(Q739,"",""),10,3),UOM!$A$2:$B$46,2,FALSE),"""")))"),"NUMBER")</f>
        <v>NUMBER</v>
      </c>
      <c r="S739" s="11" t="s">
        <v>1633</v>
      </c>
      <c r="T739" s="8"/>
      <c r="U739" s="8" t="str">
        <f t="shared" si="1"/>
        <v>Plumbing  Fitting  Valve Socket 2" Agro </v>
      </c>
      <c r="V739" s="8" t="str">
        <f t="shared" si="2"/>
        <v>Plumbing  &gt; Fitting  &gt; Valve Socket &gt; 2" &gt; Agro &gt; [ N/A ]</v>
      </c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ht="12.75" customHeight="1">
      <c r="A740" s="22" t="s">
        <v>1260</v>
      </c>
      <c r="B740" s="17" t="str">
        <f>IFERROR(VLOOKUP(A740,'G1'!$A$2:$B$45,2,FALSE),"")</f>
        <v>Plumbing </v>
      </c>
      <c r="C740" s="28" t="s">
        <v>1219</v>
      </c>
      <c r="D740" s="8" t="str">
        <f>IFERROR(VLOOKUP(C740,'G2'!$A$2:$B$45,2,FALSE),"")</f>
        <v>Fitting </v>
      </c>
      <c r="E740" s="23" t="s">
        <v>1322</v>
      </c>
      <c r="F740" s="8" t="str">
        <f>IFERROR(VLOOKUP(E740,'G3'!$A$2:$B$195,2,FALSE),"")</f>
        <v>Faucet Socket</v>
      </c>
      <c r="G740" s="23" t="s">
        <v>679</v>
      </c>
      <c r="H740" s="8" t="str">
        <f>IFERROR(VLOOKUP(G740,'G4'!$A$2:$B$195,2,FALSE),"")</f>
        <v>1/2 "</v>
      </c>
      <c r="I740" s="22" t="s">
        <v>1619</v>
      </c>
      <c r="J740" s="8" t="str">
        <f>IFERROR(VLOOKUP(I740,'G5'!$A$2:$B$45,2,FALSE),"")</f>
        <v>Agro</v>
      </c>
      <c r="K740" s="23" t="s">
        <v>27</v>
      </c>
      <c r="L740" s="11" t="str">
        <f>IFERROR(VLOOKUP(K740,'G6'!$A$2:$B$345,2,FALSE),"")</f>
        <v/>
      </c>
      <c r="M740" s="25" t="s">
        <v>1620</v>
      </c>
      <c r="N740" s="8" t="str">
        <f>IFERROR(VLOOKUP(M740,SUPPLIERS!$A$2:$B$45,2,FALSE),"")</f>
        <v>Agro</v>
      </c>
      <c r="O740" s="19" t="s">
        <v>42</v>
      </c>
      <c r="P740" s="13" t="str">
        <f>IFERROR(VLOOKUP(O740,UOM_GROUP!$A$2:$B$45,2,FALSE),"")</f>
        <v>Default</v>
      </c>
      <c r="Q740" s="11" t="str">
        <f t="array" ref="Q740">TEXTJOIN(",",TRUE,IF(UOM_MAPPING!A$2:A$16=O740,UOM_MAPPING!B$2:B$100,""))</f>
        <v>000</v>
      </c>
      <c r="R740" s="11" t="str">
        <f>IFERROR(__xludf.DUMMYFUNCTION("ArrayFormula(JOIN("", "", IFERROR(VLOOKUP(BASE(SPLIT(Q740,"",""),10,3),UOM!$A$2:$B$46,2,FALSE),"""")))"),"NUMBER")</f>
        <v>NUMBER</v>
      </c>
      <c r="S740" s="11" t="s">
        <v>1634</v>
      </c>
      <c r="T740" s="8"/>
      <c r="U740" s="8" t="str">
        <f t="shared" si="1"/>
        <v>Plumbing  Fitting  Faucet Socket 1/2 " Agro </v>
      </c>
      <c r="V740" s="8" t="str">
        <f t="shared" si="2"/>
        <v>Plumbing  &gt; Fitting  &gt; Faucet Socket &gt; 1/2 " &gt; Agro &gt; [ N/A ]</v>
      </c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ht="12.75" customHeight="1">
      <c r="A741" s="22" t="s">
        <v>1260</v>
      </c>
      <c r="B741" s="17" t="str">
        <f>IFERROR(VLOOKUP(A741,'G1'!$A$2:$B$45,2,FALSE),"")</f>
        <v>Plumbing </v>
      </c>
      <c r="C741" s="28" t="s">
        <v>1219</v>
      </c>
      <c r="D741" s="8" t="str">
        <f>IFERROR(VLOOKUP(C741,'G2'!$A$2:$B$45,2,FALSE),"")</f>
        <v>Fitting </v>
      </c>
      <c r="E741" s="23" t="s">
        <v>1322</v>
      </c>
      <c r="F741" s="8" t="str">
        <f>IFERROR(VLOOKUP(E741,'G3'!$A$2:$B$195,2,FALSE),"")</f>
        <v>Faucet Socket</v>
      </c>
      <c r="G741" s="23" t="s">
        <v>682</v>
      </c>
      <c r="H741" s="8" t="str">
        <f>IFERROR(VLOOKUP(G741,'G4'!$A$2:$B$195,2,FALSE),"")</f>
        <v>3/4 " </v>
      </c>
      <c r="I741" s="22" t="s">
        <v>1619</v>
      </c>
      <c r="J741" s="8" t="str">
        <f>IFERROR(VLOOKUP(I741,'G5'!$A$2:$B$45,2,FALSE),"")</f>
        <v>Agro</v>
      </c>
      <c r="K741" s="23" t="s">
        <v>27</v>
      </c>
      <c r="L741" s="11" t="str">
        <f>IFERROR(VLOOKUP(K741,'G6'!$A$2:$B$345,2,FALSE),"")</f>
        <v/>
      </c>
      <c r="M741" s="25" t="s">
        <v>1620</v>
      </c>
      <c r="N741" s="8" t="str">
        <f>IFERROR(VLOOKUP(M741,SUPPLIERS!$A$2:$B$45,2,FALSE),"")</f>
        <v>Agro</v>
      </c>
      <c r="O741" s="19" t="s">
        <v>42</v>
      </c>
      <c r="P741" s="13" t="str">
        <f>IFERROR(VLOOKUP(O741,UOM_GROUP!$A$2:$B$45,2,FALSE),"")</f>
        <v>Default</v>
      </c>
      <c r="Q741" s="11" t="str">
        <f t="array" ref="Q741">TEXTJOIN(",",TRUE,IF(UOM_MAPPING!A$2:A$16=O741,UOM_MAPPING!B$2:B$100,""))</f>
        <v>000</v>
      </c>
      <c r="R741" s="11" t="str">
        <f>IFERROR(__xludf.DUMMYFUNCTION("ArrayFormula(JOIN("", "", IFERROR(VLOOKUP(BASE(SPLIT(Q741,"",""),10,3),UOM!$A$2:$B$46,2,FALSE),"""")))"),"NUMBER")</f>
        <v>NUMBER</v>
      </c>
      <c r="S741" s="11" t="s">
        <v>1635</v>
      </c>
      <c r="T741" s="8"/>
      <c r="U741" s="8" t="str">
        <f t="shared" si="1"/>
        <v>Plumbing  Fitting  Faucet Socket 3/4 "  Agro </v>
      </c>
      <c r="V741" s="8" t="str">
        <f t="shared" si="2"/>
        <v>Plumbing  &gt; Fitting  &gt; Faucet Socket &gt; 3/4 "  &gt; Agro &gt; [ N/A ]</v>
      </c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ht="12.75" customHeight="1">
      <c r="A742" s="22" t="s">
        <v>1260</v>
      </c>
      <c r="B742" s="17" t="str">
        <f>IFERROR(VLOOKUP(A742,'G1'!$A$2:$B$45,2,FALSE),"")</f>
        <v>Plumbing </v>
      </c>
      <c r="C742" s="28" t="s">
        <v>1219</v>
      </c>
      <c r="D742" s="8" t="str">
        <f>IFERROR(VLOOKUP(C742,'G2'!$A$2:$B$45,2,FALSE),"")</f>
        <v>Fitting </v>
      </c>
      <c r="E742" s="23" t="s">
        <v>1322</v>
      </c>
      <c r="F742" s="8" t="str">
        <f>IFERROR(VLOOKUP(E742,'G3'!$A$2:$B$195,2,FALSE),"")</f>
        <v>Faucet Socket</v>
      </c>
      <c r="G742" s="23" t="s">
        <v>685</v>
      </c>
      <c r="H742" s="8" t="str">
        <f>IFERROR(VLOOKUP(G742,'G4'!$A$2:$B$195,2,FALSE),"")</f>
        <v>1" </v>
      </c>
      <c r="I742" s="22" t="s">
        <v>1619</v>
      </c>
      <c r="J742" s="8" t="str">
        <f>IFERROR(VLOOKUP(I742,'G5'!$A$2:$B$45,2,FALSE),"")</f>
        <v>Agro</v>
      </c>
      <c r="K742" s="23" t="s">
        <v>27</v>
      </c>
      <c r="L742" s="11" t="str">
        <f>IFERROR(VLOOKUP(K742,'G6'!$A$2:$B$345,2,FALSE),"")</f>
        <v/>
      </c>
      <c r="M742" s="25" t="s">
        <v>1620</v>
      </c>
      <c r="N742" s="8" t="str">
        <f>IFERROR(VLOOKUP(M742,SUPPLIERS!$A$2:$B$45,2,FALSE),"")</f>
        <v>Agro</v>
      </c>
      <c r="O742" s="19" t="s">
        <v>42</v>
      </c>
      <c r="P742" s="13" t="str">
        <f>IFERROR(VLOOKUP(O742,UOM_GROUP!$A$2:$B$45,2,FALSE),"")</f>
        <v>Default</v>
      </c>
      <c r="Q742" s="11" t="str">
        <f t="array" ref="Q742">TEXTJOIN(",",TRUE,IF(UOM_MAPPING!A$2:A$16=O742,UOM_MAPPING!B$2:B$100,""))</f>
        <v>000</v>
      </c>
      <c r="R742" s="11" t="str">
        <f>IFERROR(__xludf.DUMMYFUNCTION("ArrayFormula(JOIN("", "", IFERROR(VLOOKUP(BASE(SPLIT(Q742,"",""),10,3),UOM!$A$2:$B$46,2,FALSE),"""")))"),"NUMBER")</f>
        <v>NUMBER</v>
      </c>
      <c r="S742" s="11" t="s">
        <v>1636</v>
      </c>
      <c r="T742" s="8"/>
      <c r="U742" s="8" t="str">
        <f t="shared" si="1"/>
        <v>Plumbing  Fitting  Faucet Socket 1"  Agro </v>
      </c>
      <c r="V742" s="8" t="str">
        <f t="shared" si="2"/>
        <v>Plumbing  &gt; Fitting  &gt; Faucet Socket &gt; 1"  &gt; Agro &gt; [ N/A ]</v>
      </c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ht="12.75" customHeight="1">
      <c r="A743" s="22" t="s">
        <v>1260</v>
      </c>
      <c r="B743" s="17" t="str">
        <f>IFERROR(VLOOKUP(A743,'G1'!$A$2:$B$45,2,FALSE),"")</f>
        <v>Plumbing </v>
      </c>
      <c r="C743" s="28" t="s">
        <v>1219</v>
      </c>
      <c r="D743" s="8" t="str">
        <f>IFERROR(VLOOKUP(C743,'G2'!$A$2:$B$45,2,FALSE),"")</f>
        <v>Fitting </v>
      </c>
      <c r="E743" s="23" t="s">
        <v>1322</v>
      </c>
      <c r="F743" s="8" t="str">
        <f>IFERROR(VLOOKUP(E743,'G3'!$A$2:$B$195,2,FALSE),"")</f>
        <v>Faucet Socket</v>
      </c>
      <c r="G743" s="23" t="s">
        <v>1278</v>
      </c>
      <c r="H743" s="8" t="str">
        <f>IFERROR(VLOOKUP(G743,'G4'!$A$2:$B$195,2,FALSE),"")</f>
        <v>1.1/4"</v>
      </c>
      <c r="I743" s="22" t="s">
        <v>1619</v>
      </c>
      <c r="J743" s="8" t="str">
        <f>IFERROR(VLOOKUP(I743,'G5'!$A$2:$B$45,2,FALSE),"")</f>
        <v>Agro</v>
      </c>
      <c r="K743" s="23" t="s">
        <v>27</v>
      </c>
      <c r="L743" s="11" t="str">
        <f>IFERROR(VLOOKUP(K743,'G6'!$A$2:$B$345,2,FALSE),"")</f>
        <v/>
      </c>
      <c r="M743" s="25" t="s">
        <v>1620</v>
      </c>
      <c r="N743" s="8" t="str">
        <f>IFERROR(VLOOKUP(M743,SUPPLIERS!$A$2:$B$45,2,FALSE),"")</f>
        <v>Agro</v>
      </c>
      <c r="O743" s="19" t="s">
        <v>42</v>
      </c>
      <c r="P743" s="13" t="str">
        <f>IFERROR(VLOOKUP(O743,UOM_GROUP!$A$2:$B$45,2,FALSE),"")</f>
        <v>Default</v>
      </c>
      <c r="Q743" s="11" t="str">
        <f t="array" ref="Q743">TEXTJOIN(",",TRUE,IF(UOM_MAPPING!A$2:A$16=O743,UOM_MAPPING!B$2:B$100,""))</f>
        <v>000</v>
      </c>
      <c r="R743" s="11" t="str">
        <f>IFERROR(__xludf.DUMMYFUNCTION("ArrayFormula(JOIN("", "", IFERROR(VLOOKUP(BASE(SPLIT(Q743,"",""),10,3),UOM!$A$2:$B$46,2,FALSE),"""")))"),"NUMBER")</f>
        <v>NUMBER</v>
      </c>
      <c r="S743" s="11" t="s">
        <v>1637</v>
      </c>
      <c r="T743" s="8"/>
      <c r="U743" s="8" t="str">
        <f t="shared" si="1"/>
        <v>Plumbing  Fitting  Faucet Socket 1.1/4" Agro </v>
      </c>
      <c r="V743" s="8" t="str">
        <f t="shared" si="2"/>
        <v>Plumbing  &gt; Fitting  &gt; Faucet Socket &gt; 1.1/4" &gt; Agro &gt; [ N/A ]</v>
      </c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ht="12.75" customHeight="1">
      <c r="A744" s="22" t="s">
        <v>1260</v>
      </c>
      <c r="B744" s="17" t="str">
        <f>IFERROR(VLOOKUP(A744,'G1'!$A$2:$B$45,2,FALSE),"")</f>
        <v>Plumbing </v>
      </c>
      <c r="C744" s="28" t="s">
        <v>1219</v>
      </c>
      <c r="D744" s="8" t="str">
        <f>IFERROR(VLOOKUP(C744,'G2'!$A$2:$B$45,2,FALSE),"")</f>
        <v>Fitting </v>
      </c>
      <c r="E744" s="23" t="s">
        <v>1322</v>
      </c>
      <c r="F744" s="8" t="str">
        <f>IFERROR(VLOOKUP(E744,'G3'!$A$2:$B$195,2,FALSE),"")</f>
        <v>Faucet Socket</v>
      </c>
      <c r="G744" s="23" t="s">
        <v>1265</v>
      </c>
      <c r="H744" s="8" t="str">
        <f>IFERROR(VLOOKUP(G744,'G4'!$A$2:$B$195,2,FALSE),"")</f>
        <v>1.5"</v>
      </c>
      <c r="I744" s="22" t="s">
        <v>1619</v>
      </c>
      <c r="J744" s="8" t="str">
        <f>IFERROR(VLOOKUP(I744,'G5'!$A$2:$B$45,2,FALSE),"")</f>
        <v>Agro</v>
      </c>
      <c r="K744" s="23" t="s">
        <v>27</v>
      </c>
      <c r="L744" s="11" t="str">
        <f>IFERROR(VLOOKUP(K744,'G6'!$A$2:$B$345,2,FALSE),"")</f>
        <v/>
      </c>
      <c r="M744" s="25" t="s">
        <v>1620</v>
      </c>
      <c r="N744" s="8" t="str">
        <f>IFERROR(VLOOKUP(M744,SUPPLIERS!$A$2:$B$45,2,FALSE),"")</f>
        <v>Agro</v>
      </c>
      <c r="O744" s="19" t="s">
        <v>42</v>
      </c>
      <c r="P744" s="13" t="str">
        <f>IFERROR(VLOOKUP(O744,UOM_GROUP!$A$2:$B$45,2,FALSE),"")</f>
        <v>Default</v>
      </c>
      <c r="Q744" s="11" t="str">
        <f t="array" ref="Q744">TEXTJOIN(",",TRUE,IF(UOM_MAPPING!A$2:A$16=O744,UOM_MAPPING!B$2:B$100,""))</f>
        <v>000</v>
      </c>
      <c r="R744" s="11" t="str">
        <f>IFERROR(__xludf.DUMMYFUNCTION("ArrayFormula(JOIN("", "", IFERROR(VLOOKUP(BASE(SPLIT(Q744,"",""),10,3),UOM!$A$2:$B$46,2,FALSE),"""")))"),"NUMBER")</f>
        <v>NUMBER</v>
      </c>
      <c r="S744" s="11" t="s">
        <v>1638</v>
      </c>
      <c r="T744" s="8"/>
      <c r="U744" s="8" t="str">
        <f t="shared" si="1"/>
        <v>Plumbing  Fitting  Faucet Socket 1.5" Agro </v>
      </c>
      <c r="V744" s="8" t="str">
        <f t="shared" si="2"/>
        <v>Plumbing  &gt; Fitting  &gt; Faucet Socket &gt; 1.5" &gt; Agro &gt; [ N/A ]</v>
      </c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ht="12.75" customHeight="1">
      <c r="A745" s="22" t="s">
        <v>1260</v>
      </c>
      <c r="B745" s="17" t="str">
        <f>IFERROR(VLOOKUP(A745,'G1'!$A$2:$B$45,2,FALSE),"")</f>
        <v>Plumbing </v>
      </c>
      <c r="C745" s="28" t="s">
        <v>1219</v>
      </c>
      <c r="D745" s="8" t="str">
        <f>IFERROR(VLOOKUP(C745,'G2'!$A$2:$B$45,2,FALSE),"")</f>
        <v>Fitting </v>
      </c>
      <c r="E745" s="23" t="s">
        <v>1322</v>
      </c>
      <c r="F745" s="8" t="str">
        <f>IFERROR(VLOOKUP(E745,'G3'!$A$2:$B$195,2,FALSE),"")</f>
        <v>Faucet Socket</v>
      </c>
      <c r="G745" s="23" t="s">
        <v>793</v>
      </c>
      <c r="H745" s="8" t="str">
        <f>IFERROR(VLOOKUP(G745,'G4'!$A$2:$B$195,2,FALSE),"")</f>
        <v>2"</v>
      </c>
      <c r="I745" s="22" t="s">
        <v>1619</v>
      </c>
      <c r="J745" s="8" t="str">
        <f>IFERROR(VLOOKUP(I745,'G5'!$A$2:$B$45,2,FALSE),"")</f>
        <v>Agro</v>
      </c>
      <c r="K745" s="23" t="s">
        <v>27</v>
      </c>
      <c r="L745" s="11" t="str">
        <f>IFERROR(VLOOKUP(K745,'G6'!$A$2:$B$345,2,FALSE),"")</f>
        <v/>
      </c>
      <c r="M745" s="25" t="s">
        <v>1620</v>
      </c>
      <c r="N745" s="8" t="str">
        <f>IFERROR(VLOOKUP(M745,SUPPLIERS!$A$2:$B$45,2,FALSE),"")</f>
        <v>Agro</v>
      </c>
      <c r="O745" s="19" t="s">
        <v>42</v>
      </c>
      <c r="P745" s="13" t="str">
        <f>IFERROR(VLOOKUP(O745,UOM_GROUP!$A$2:$B$45,2,FALSE),"")</f>
        <v>Default</v>
      </c>
      <c r="Q745" s="11" t="str">
        <f t="array" ref="Q745">TEXTJOIN(",",TRUE,IF(UOM_MAPPING!A$2:A$16=O745,UOM_MAPPING!B$2:B$100,""))</f>
        <v>000</v>
      </c>
      <c r="R745" s="11" t="str">
        <f>IFERROR(__xludf.DUMMYFUNCTION("ArrayFormula(JOIN("", "", IFERROR(VLOOKUP(BASE(SPLIT(Q745,"",""),10,3),UOM!$A$2:$B$46,2,FALSE),"""")))"),"NUMBER")</f>
        <v>NUMBER</v>
      </c>
      <c r="S745" s="11" t="s">
        <v>1639</v>
      </c>
      <c r="T745" s="8"/>
      <c r="U745" s="8" t="str">
        <f t="shared" si="1"/>
        <v>Plumbing  Fitting  Faucet Socket 2" Agro </v>
      </c>
      <c r="V745" s="8" t="str">
        <f t="shared" si="2"/>
        <v>Plumbing  &gt; Fitting  &gt; Faucet Socket &gt; 2" &gt; Agro &gt; [ N/A ]</v>
      </c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ht="12.75" customHeight="1">
      <c r="A746" s="22" t="s">
        <v>1260</v>
      </c>
      <c r="B746" s="17" t="str">
        <f>IFERROR(VLOOKUP(A746,'G1'!$A$2:$B$45,2,FALSE),"")</f>
        <v>Plumbing </v>
      </c>
      <c r="C746" s="28" t="s">
        <v>1219</v>
      </c>
      <c r="D746" s="8" t="str">
        <f>IFERROR(VLOOKUP(C746,'G2'!$A$2:$B$45,2,FALSE),"")</f>
        <v>Fitting </v>
      </c>
      <c r="E746" s="23" t="s">
        <v>1329</v>
      </c>
      <c r="F746" s="8" t="str">
        <f>IFERROR(VLOOKUP(E746,'G3'!$A$2:$B$195,2,FALSE),"")</f>
        <v>Elbow</v>
      </c>
      <c r="G746" s="23" t="s">
        <v>679</v>
      </c>
      <c r="H746" s="8" t="str">
        <f>IFERROR(VLOOKUP(G746,'G4'!$A$2:$B$195,2,FALSE),"")</f>
        <v>1/2 "</v>
      </c>
      <c r="I746" s="22" t="s">
        <v>1619</v>
      </c>
      <c r="J746" s="8" t="str">
        <f>IFERROR(VLOOKUP(I746,'G5'!$A$2:$B$45,2,FALSE),"")</f>
        <v>Agro</v>
      </c>
      <c r="K746" s="23" t="s">
        <v>27</v>
      </c>
      <c r="L746" s="11" t="str">
        <f>IFERROR(VLOOKUP(K746,'G6'!$A$2:$B$345,2,FALSE),"")</f>
        <v/>
      </c>
      <c r="M746" s="25" t="s">
        <v>1620</v>
      </c>
      <c r="N746" s="8" t="str">
        <f>IFERROR(VLOOKUP(M746,SUPPLIERS!$A$2:$B$45,2,FALSE),"")</f>
        <v>Agro</v>
      </c>
      <c r="O746" s="19" t="s">
        <v>42</v>
      </c>
      <c r="P746" s="13" t="str">
        <f>IFERROR(VLOOKUP(O746,UOM_GROUP!$A$2:$B$45,2,FALSE),"")</f>
        <v>Default</v>
      </c>
      <c r="Q746" s="11" t="str">
        <f t="array" ref="Q746">TEXTJOIN(",",TRUE,IF(UOM_MAPPING!A$2:A$16=O746,UOM_MAPPING!B$2:B$100,""))</f>
        <v>000</v>
      </c>
      <c r="R746" s="11" t="str">
        <f>IFERROR(__xludf.DUMMYFUNCTION("ArrayFormula(JOIN("", "", IFERROR(VLOOKUP(BASE(SPLIT(Q746,"",""),10,3),UOM!$A$2:$B$46,2,FALSE),"""")))"),"NUMBER")</f>
        <v>NUMBER</v>
      </c>
      <c r="S746" s="11" t="s">
        <v>1640</v>
      </c>
      <c r="T746" s="8"/>
      <c r="U746" s="8" t="str">
        <f t="shared" si="1"/>
        <v>Plumbing  Fitting  Elbow 1/2 " Agro </v>
      </c>
      <c r="V746" s="8" t="str">
        <f t="shared" si="2"/>
        <v>Plumbing  &gt; Fitting  &gt; Elbow &gt; 1/2 " &gt; Agro &gt; [ N/A ]</v>
      </c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ht="12.75" customHeight="1">
      <c r="A747" s="22" t="s">
        <v>1260</v>
      </c>
      <c r="B747" s="17" t="str">
        <f>IFERROR(VLOOKUP(A747,'G1'!$A$2:$B$45,2,FALSE),"")</f>
        <v>Plumbing </v>
      </c>
      <c r="C747" s="28" t="s">
        <v>1219</v>
      </c>
      <c r="D747" s="8" t="str">
        <f>IFERROR(VLOOKUP(C747,'G2'!$A$2:$B$45,2,FALSE),"")</f>
        <v>Fitting </v>
      </c>
      <c r="E747" s="23" t="s">
        <v>1329</v>
      </c>
      <c r="F747" s="8" t="str">
        <f>IFERROR(VLOOKUP(E747,'G3'!$A$2:$B$195,2,FALSE),"")</f>
        <v>Elbow</v>
      </c>
      <c r="G747" s="23" t="s">
        <v>682</v>
      </c>
      <c r="H747" s="8" t="str">
        <f>IFERROR(VLOOKUP(G747,'G4'!$A$2:$B$195,2,FALSE),"")</f>
        <v>3/4 " </v>
      </c>
      <c r="I747" s="22" t="s">
        <v>1619</v>
      </c>
      <c r="J747" s="8" t="str">
        <f>IFERROR(VLOOKUP(I747,'G5'!$A$2:$B$45,2,FALSE),"")</f>
        <v>Agro</v>
      </c>
      <c r="K747" s="23" t="s">
        <v>27</v>
      </c>
      <c r="L747" s="11" t="str">
        <f>IFERROR(VLOOKUP(K747,'G6'!$A$2:$B$345,2,FALSE),"")</f>
        <v/>
      </c>
      <c r="M747" s="25" t="s">
        <v>1620</v>
      </c>
      <c r="N747" s="8" t="str">
        <f>IFERROR(VLOOKUP(M747,SUPPLIERS!$A$2:$B$45,2,FALSE),"")</f>
        <v>Agro</v>
      </c>
      <c r="O747" s="19" t="s">
        <v>42</v>
      </c>
      <c r="P747" s="13" t="str">
        <f>IFERROR(VLOOKUP(O747,UOM_GROUP!$A$2:$B$45,2,FALSE),"")</f>
        <v>Default</v>
      </c>
      <c r="Q747" s="11" t="str">
        <f t="array" ref="Q747">TEXTJOIN(",",TRUE,IF(UOM_MAPPING!A$2:A$16=O747,UOM_MAPPING!B$2:B$100,""))</f>
        <v>000</v>
      </c>
      <c r="R747" s="11" t="str">
        <f>IFERROR(__xludf.DUMMYFUNCTION("ArrayFormula(JOIN("", "", IFERROR(VLOOKUP(BASE(SPLIT(Q747,"",""),10,3),UOM!$A$2:$B$46,2,FALSE),"""")))"),"NUMBER")</f>
        <v>NUMBER</v>
      </c>
      <c r="S747" s="11" t="s">
        <v>1641</v>
      </c>
      <c r="T747" s="8"/>
      <c r="U747" s="8" t="str">
        <f t="shared" si="1"/>
        <v>Plumbing  Fitting  Elbow 3/4 "  Agro </v>
      </c>
      <c r="V747" s="8" t="str">
        <f t="shared" si="2"/>
        <v>Plumbing  &gt; Fitting  &gt; Elbow &gt; 3/4 "  &gt; Agro &gt; [ N/A ]</v>
      </c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ht="12.75" customHeight="1">
      <c r="A748" s="22" t="s">
        <v>1260</v>
      </c>
      <c r="B748" s="17" t="str">
        <f>IFERROR(VLOOKUP(A748,'G1'!$A$2:$B$45,2,FALSE),"")</f>
        <v>Plumbing </v>
      </c>
      <c r="C748" s="28" t="s">
        <v>1219</v>
      </c>
      <c r="D748" s="8" t="str">
        <f>IFERROR(VLOOKUP(C748,'G2'!$A$2:$B$45,2,FALSE),"")</f>
        <v>Fitting </v>
      </c>
      <c r="E748" s="23" t="s">
        <v>1329</v>
      </c>
      <c r="F748" s="8" t="str">
        <f>IFERROR(VLOOKUP(E748,'G3'!$A$2:$B$195,2,FALSE),"")</f>
        <v>Elbow</v>
      </c>
      <c r="G748" s="23" t="s">
        <v>685</v>
      </c>
      <c r="H748" s="8" t="str">
        <f>IFERROR(VLOOKUP(G748,'G4'!$A$2:$B$195,2,FALSE),"")</f>
        <v>1" </v>
      </c>
      <c r="I748" s="22" t="s">
        <v>1619</v>
      </c>
      <c r="J748" s="8" t="str">
        <f>IFERROR(VLOOKUP(I748,'G5'!$A$2:$B$45,2,FALSE),"")</f>
        <v>Agro</v>
      </c>
      <c r="K748" s="23" t="s">
        <v>27</v>
      </c>
      <c r="L748" s="11" t="str">
        <f>IFERROR(VLOOKUP(K748,'G6'!$A$2:$B$345,2,FALSE),"")</f>
        <v/>
      </c>
      <c r="M748" s="25" t="s">
        <v>1620</v>
      </c>
      <c r="N748" s="8" t="str">
        <f>IFERROR(VLOOKUP(M748,SUPPLIERS!$A$2:$B$45,2,FALSE),"")</f>
        <v>Agro</v>
      </c>
      <c r="O748" s="19" t="s">
        <v>42</v>
      </c>
      <c r="P748" s="13" t="str">
        <f>IFERROR(VLOOKUP(O748,UOM_GROUP!$A$2:$B$45,2,FALSE),"")</f>
        <v>Default</v>
      </c>
      <c r="Q748" s="11" t="str">
        <f t="array" ref="Q748">TEXTJOIN(",",TRUE,IF(UOM_MAPPING!A$2:A$16=O748,UOM_MAPPING!B$2:B$100,""))</f>
        <v>000</v>
      </c>
      <c r="R748" s="11" t="str">
        <f>IFERROR(__xludf.DUMMYFUNCTION("ArrayFormula(JOIN("", "", IFERROR(VLOOKUP(BASE(SPLIT(Q748,"",""),10,3),UOM!$A$2:$B$46,2,FALSE),"""")))"),"NUMBER")</f>
        <v>NUMBER</v>
      </c>
      <c r="S748" s="11" t="s">
        <v>1642</v>
      </c>
      <c r="T748" s="8"/>
      <c r="U748" s="8" t="str">
        <f t="shared" si="1"/>
        <v>Plumbing  Fitting  Elbow 1"  Agro </v>
      </c>
      <c r="V748" s="8" t="str">
        <f t="shared" si="2"/>
        <v>Plumbing  &gt; Fitting  &gt; Elbow &gt; 1"  &gt; Agro &gt; [ N/A ]</v>
      </c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ht="12.75" customHeight="1">
      <c r="A749" s="22" t="s">
        <v>1260</v>
      </c>
      <c r="B749" s="17" t="str">
        <f>IFERROR(VLOOKUP(A749,'G1'!$A$2:$B$45,2,FALSE),"")</f>
        <v>Plumbing </v>
      </c>
      <c r="C749" s="28" t="s">
        <v>1219</v>
      </c>
      <c r="D749" s="8" t="str">
        <f>IFERROR(VLOOKUP(C749,'G2'!$A$2:$B$45,2,FALSE),"")</f>
        <v>Fitting </v>
      </c>
      <c r="E749" s="23" t="s">
        <v>1329</v>
      </c>
      <c r="F749" s="8" t="str">
        <f>IFERROR(VLOOKUP(E749,'G3'!$A$2:$B$195,2,FALSE),"")</f>
        <v>Elbow</v>
      </c>
      <c r="G749" s="23" t="s">
        <v>1278</v>
      </c>
      <c r="H749" s="8" t="str">
        <f>IFERROR(VLOOKUP(G749,'G4'!$A$2:$B$195,2,FALSE),"")</f>
        <v>1.1/4"</v>
      </c>
      <c r="I749" s="22" t="s">
        <v>1619</v>
      </c>
      <c r="J749" s="8" t="str">
        <f>IFERROR(VLOOKUP(I749,'G5'!$A$2:$B$45,2,FALSE),"")</f>
        <v>Agro</v>
      </c>
      <c r="K749" s="23" t="s">
        <v>27</v>
      </c>
      <c r="L749" s="11" t="str">
        <f>IFERROR(VLOOKUP(K749,'G6'!$A$2:$B$345,2,FALSE),"")</f>
        <v/>
      </c>
      <c r="M749" s="25" t="s">
        <v>1620</v>
      </c>
      <c r="N749" s="8" t="str">
        <f>IFERROR(VLOOKUP(M749,SUPPLIERS!$A$2:$B$45,2,FALSE),"")</f>
        <v>Agro</v>
      </c>
      <c r="O749" s="19" t="s">
        <v>42</v>
      </c>
      <c r="P749" s="13" t="str">
        <f>IFERROR(VLOOKUP(O749,UOM_GROUP!$A$2:$B$45,2,FALSE),"")</f>
        <v>Default</v>
      </c>
      <c r="Q749" s="11" t="str">
        <f t="array" ref="Q749">TEXTJOIN(",",TRUE,IF(UOM_MAPPING!A$2:A$16=O749,UOM_MAPPING!B$2:B$100,""))</f>
        <v>000</v>
      </c>
      <c r="R749" s="11" t="str">
        <f>IFERROR(__xludf.DUMMYFUNCTION("ArrayFormula(JOIN("", "", IFERROR(VLOOKUP(BASE(SPLIT(Q749,"",""),10,3),UOM!$A$2:$B$46,2,FALSE),"""")))"),"NUMBER")</f>
        <v>NUMBER</v>
      </c>
      <c r="S749" s="11" t="s">
        <v>1643</v>
      </c>
      <c r="T749" s="8"/>
      <c r="U749" s="8" t="str">
        <f t="shared" si="1"/>
        <v>Plumbing  Fitting  Elbow 1.1/4" Agro </v>
      </c>
      <c r="V749" s="8" t="str">
        <f t="shared" si="2"/>
        <v>Plumbing  &gt; Fitting  &gt; Elbow &gt; 1.1/4" &gt; Agro &gt; [ N/A ]</v>
      </c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ht="12.75" customHeight="1">
      <c r="A750" s="22" t="s">
        <v>1260</v>
      </c>
      <c r="B750" s="17" t="str">
        <f>IFERROR(VLOOKUP(A750,'G1'!$A$2:$B$45,2,FALSE),"")</f>
        <v>Plumbing </v>
      </c>
      <c r="C750" s="28" t="s">
        <v>1219</v>
      </c>
      <c r="D750" s="8" t="str">
        <f>IFERROR(VLOOKUP(C750,'G2'!$A$2:$B$45,2,FALSE),"")</f>
        <v>Fitting </v>
      </c>
      <c r="E750" s="23" t="s">
        <v>1329</v>
      </c>
      <c r="F750" s="8" t="str">
        <f>IFERROR(VLOOKUP(E750,'G3'!$A$2:$B$195,2,FALSE),"")</f>
        <v>Elbow</v>
      </c>
      <c r="G750" s="23" t="s">
        <v>1265</v>
      </c>
      <c r="H750" s="8" t="str">
        <f>IFERROR(VLOOKUP(G750,'G4'!$A$2:$B$195,2,FALSE),"")</f>
        <v>1.5"</v>
      </c>
      <c r="I750" s="22" t="s">
        <v>1619</v>
      </c>
      <c r="J750" s="8" t="str">
        <f>IFERROR(VLOOKUP(I750,'G5'!$A$2:$B$45,2,FALSE),"")</f>
        <v>Agro</v>
      </c>
      <c r="K750" s="23" t="s">
        <v>27</v>
      </c>
      <c r="L750" s="11" t="str">
        <f>IFERROR(VLOOKUP(K750,'G6'!$A$2:$B$345,2,FALSE),"")</f>
        <v/>
      </c>
      <c r="M750" s="25" t="s">
        <v>1620</v>
      </c>
      <c r="N750" s="8" t="str">
        <f>IFERROR(VLOOKUP(M750,SUPPLIERS!$A$2:$B$45,2,FALSE),"")</f>
        <v>Agro</v>
      </c>
      <c r="O750" s="19" t="s">
        <v>42</v>
      </c>
      <c r="P750" s="13" t="str">
        <f>IFERROR(VLOOKUP(O750,UOM_GROUP!$A$2:$B$45,2,FALSE),"")</f>
        <v>Default</v>
      </c>
      <c r="Q750" s="11" t="str">
        <f t="array" ref="Q750">TEXTJOIN(",",TRUE,IF(UOM_MAPPING!A$2:A$16=O750,UOM_MAPPING!B$2:B$100,""))</f>
        <v>000</v>
      </c>
      <c r="R750" s="11" t="str">
        <f>IFERROR(__xludf.DUMMYFUNCTION("ArrayFormula(JOIN("", "", IFERROR(VLOOKUP(BASE(SPLIT(Q750,"",""),10,3),UOM!$A$2:$B$46,2,FALSE),"""")))"),"NUMBER")</f>
        <v>NUMBER</v>
      </c>
      <c r="S750" s="11" t="s">
        <v>1644</v>
      </c>
      <c r="T750" s="8"/>
      <c r="U750" s="8" t="str">
        <f t="shared" si="1"/>
        <v>Plumbing  Fitting  Elbow 1.5" Agro </v>
      </c>
      <c r="V750" s="8" t="str">
        <f t="shared" si="2"/>
        <v>Plumbing  &gt; Fitting  &gt; Elbow &gt; 1.5" &gt; Agro &gt; [ N/A ]</v>
      </c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ht="12.75" customHeight="1">
      <c r="A751" s="22" t="s">
        <v>1260</v>
      </c>
      <c r="B751" s="17" t="str">
        <f>IFERROR(VLOOKUP(A751,'G1'!$A$2:$B$45,2,FALSE),"")</f>
        <v>Plumbing </v>
      </c>
      <c r="C751" s="28" t="s">
        <v>1219</v>
      </c>
      <c r="D751" s="8" t="str">
        <f>IFERROR(VLOOKUP(C751,'G2'!$A$2:$B$45,2,FALSE),"")</f>
        <v>Fitting </v>
      </c>
      <c r="E751" s="23" t="s">
        <v>1329</v>
      </c>
      <c r="F751" s="8" t="str">
        <f>IFERROR(VLOOKUP(E751,'G3'!$A$2:$B$195,2,FALSE),"")</f>
        <v>Elbow</v>
      </c>
      <c r="G751" s="23" t="s">
        <v>793</v>
      </c>
      <c r="H751" s="8" t="str">
        <f>IFERROR(VLOOKUP(G751,'G4'!$A$2:$B$195,2,FALSE),"")</f>
        <v>2"</v>
      </c>
      <c r="I751" s="22" t="s">
        <v>1619</v>
      </c>
      <c r="J751" s="8" t="str">
        <f>IFERROR(VLOOKUP(I751,'G5'!$A$2:$B$45,2,FALSE),"")</f>
        <v>Agro</v>
      </c>
      <c r="K751" s="23" t="s">
        <v>27</v>
      </c>
      <c r="L751" s="11" t="str">
        <f>IFERROR(VLOOKUP(K751,'G6'!$A$2:$B$345,2,FALSE),"")</f>
        <v/>
      </c>
      <c r="M751" s="25" t="s">
        <v>1620</v>
      </c>
      <c r="N751" s="8" t="str">
        <f>IFERROR(VLOOKUP(M751,SUPPLIERS!$A$2:$B$45,2,FALSE),"")</f>
        <v>Agro</v>
      </c>
      <c r="O751" s="19" t="s">
        <v>42</v>
      </c>
      <c r="P751" s="13" t="str">
        <f>IFERROR(VLOOKUP(O751,UOM_GROUP!$A$2:$B$45,2,FALSE),"")</f>
        <v>Default</v>
      </c>
      <c r="Q751" s="11" t="str">
        <f t="array" ref="Q751">TEXTJOIN(",",TRUE,IF(UOM_MAPPING!A$2:A$16=O751,UOM_MAPPING!B$2:B$100,""))</f>
        <v>000</v>
      </c>
      <c r="R751" s="11" t="str">
        <f>IFERROR(__xludf.DUMMYFUNCTION("ArrayFormula(JOIN("", "", IFERROR(VLOOKUP(BASE(SPLIT(Q751,"",""),10,3),UOM!$A$2:$B$46,2,FALSE),"""")))"),"NUMBER")</f>
        <v>NUMBER</v>
      </c>
      <c r="S751" s="11" t="s">
        <v>1645</v>
      </c>
      <c r="T751" s="8"/>
      <c r="U751" s="8" t="str">
        <f t="shared" si="1"/>
        <v>Plumbing  Fitting  Elbow 2" Agro </v>
      </c>
      <c r="V751" s="8" t="str">
        <f t="shared" si="2"/>
        <v>Plumbing  &gt; Fitting  &gt; Elbow &gt; 2" &gt; Agro &gt; [ N/A ]</v>
      </c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ht="12.75" customHeight="1">
      <c r="A752" s="22" t="s">
        <v>1260</v>
      </c>
      <c r="B752" s="17" t="str">
        <f>IFERROR(VLOOKUP(A752,'G1'!$A$2:$B$45,2,FALSE),"")</f>
        <v>Plumbing </v>
      </c>
      <c r="C752" s="28" t="s">
        <v>1219</v>
      </c>
      <c r="D752" s="8" t="str">
        <f>IFERROR(VLOOKUP(C752,'G2'!$A$2:$B$45,2,FALSE),"")</f>
        <v>Fitting </v>
      </c>
      <c r="E752" s="23" t="s">
        <v>1329</v>
      </c>
      <c r="F752" s="8" t="str">
        <f>IFERROR(VLOOKUP(E752,'G3'!$A$2:$B$195,2,FALSE),"")</f>
        <v>Elbow</v>
      </c>
      <c r="G752" s="23" t="s">
        <v>1267</v>
      </c>
      <c r="H752" s="8" t="str">
        <f>IFERROR(VLOOKUP(G752,'G4'!$A$2:$B$195,2,FALSE),"")</f>
        <v>4"</v>
      </c>
      <c r="I752" s="22" t="s">
        <v>1619</v>
      </c>
      <c r="J752" s="8" t="str">
        <f>IFERROR(VLOOKUP(I752,'G5'!$A$2:$B$45,2,FALSE),"")</f>
        <v>Agro</v>
      </c>
      <c r="K752" s="23" t="s">
        <v>27</v>
      </c>
      <c r="L752" s="11" t="str">
        <f>IFERROR(VLOOKUP(K752,'G6'!$A$2:$B$345,2,FALSE),"")</f>
        <v/>
      </c>
      <c r="M752" s="25" t="s">
        <v>1620</v>
      </c>
      <c r="N752" s="8" t="str">
        <f>IFERROR(VLOOKUP(M752,SUPPLIERS!$A$2:$B$45,2,FALSE),"")</f>
        <v>Agro</v>
      </c>
      <c r="O752" s="19" t="s">
        <v>42</v>
      </c>
      <c r="P752" s="13" t="str">
        <f>IFERROR(VLOOKUP(O752,UOM_GROUP!$A$2:$B$45,2,FALSE),"")</f>
        <v>Default</v>
      </c>
      <c r="Q752" s="11" t="str">
        <f t="array" ref="Q752">TEXTJOIN(",",TRUE,IF(UOM_MAPPING!A$2:A$16=O752,UOM_MAPPING!B$2:B$100,""))</f>
        <v>000</v>
      </c>
      <c r="R752" s="11" t="str">
        <f>IFERROR(__xludf.DUMMYFUNCTION("ArrayFormula(JOIN("", "", IFERROR(VLOOKUP(BASE(SPLIT(Q752,"",""),10,3),UOM!$A$2:$B$46,2,FALSE),"""")))"),"NUMBER")</f>
        <v>NUMBER</v>
      </c>
      <c r="S752" s="11" t="s">
        <v>1646</v>
      </c>
      <c r="T752" s="8"/>
      <c r="U752" s="8" t="str">
        <f t="shared" si="1"/>
        <v>Plumbing  Fitting  Elbow 4" Agro </v>
      </c>
      <c r="V752" s="8" t="str">
        <f t="shared" si="2"/>
        <v>Plumbing  &gt; Fitting  &gt; Elbow &gt; 4" &gt; Agro &gt; [ N/A ]</v>
      </c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ht="12.75" customHeight="1">
      <c r="A753" s="22" t="s">
        <v>1260</v>
      </c>
      <c r="B753" s="17" t="str">
        <f>IFERROR(VLOOKUP(A753,'G1'!$A$2:$B$45,2,FALSE),"")</f>
        <v>Plumbing </v>
      </c>
      <c r="C753" s="28" t="s">
        <v>1219</v>
      </c>
      <c r="D753" s="8" t="str">
        <f>IFERROR(VLOOKUP(C753,'G2'!$A$2:$B$45,2,FALSE),"")</f>
        <v>Fitting </v>
      </c>
      <c r="E753" s="23" t="s">
        <v>1337</v>
      </c>
      <c r="F753" s="8" t="str">
        <f>IFERROR(VLOOKUP(E753,'G3'!$A$2:$B$195,2,FALSE),"")</f>
        <v>Tee</v>
      </c>
      <c r="G753" s="23" t="s">
        <v>679</v>
      </c>
      <c r="H753" s="8" t="str">
        <f>IFERROR(VLOOKUP(G753,'G4'!$A$2:$B$195,2,FALSE),"")</f>
        <v>1/2 "</v>
      </c>
      <c r="I753" s="22" t="s">
        <v>1619</v>
      </c>
      <c r="J753" s="8" t="str">
        <f>IFERROR(VLOOKUP(I753,'G5'!$A$2:$B$45,2,FALSE),"")</f>
        <v>Agro</v>
      </c>
      <c r="K753" s="23" t="s">
        <v>27</v>
      </c>
      <c r="L753" s="11" t="str">
        <f>IFERROR(VLOOKUP(K753,'G6'!$A$2:$B$345,2,FALSE),"")</f>
        <v/>
      </c>
      <c r="M753" s="25" t="s">
        <v>1620</v>
      </c>
      <c r="N753" s="8" t="str">
        <f>IFERROR(VLOOKUP(M753,SUPPLIERS!$A$2:$B$45,2,FALSE),"")</f>
        <v>Agro</v>
      </c>
      <c r="O753" s="19" t="s">
        <v>42</v>
      </c>
      <c r="P753" s="13" t="str">
        <f>IFERROR(VLOOKUP(O753,UOM_GROUP!$A$2:$B$45,2,FALSE),"")</f>
        <v>Default</v>
      </c>
      <c r="Q753" s="11" t="str">
        <f t="array" ref="Q753">TEXTJOIN(",",TRUE,IF(UOM_MAPPING!A$2:A$16=O753,UOM_MAPPING!B$2:B$100,""))</f>
        <v>000</v>
      </c>
      <c r="R753" s="11" t="str">
        <f>IFERROR(__xludf.DUMMYFUNCTION("ArrayFormula(JOIN("", "", IFERROR(VLOOKUP(BASE(SPLIT(Q753,"",""),10,3),UOM!$A$2:$B$46,2,FALSE),"""")))"),"NUMBER")</f>
        <v>NUMBER</v>
      </c>
      <c r="S753" s="11" t="s">
        <v>1647</v>
      </c>
      <c r="T753" s="8"/>
      <c r="U753" s="8" t="str">
        <f t="shared" si="1"/>
        <v>Plumbing  Fitting  Tee 1/2 " Agro </v>
      </c>
      <c r="V753" s="8" t="str">
        <f t="shared" si="2"/>
        <v>Plumbing  &gt; Fitting  &gt; Tee &gt; 1/2 " &gt; Agro &gt; [ N/A ]</v>
      </c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ht="12.75" customHeight="1">
      <c r="A754" s="22" t="s">
        <v>1260</v>
      </c>
      <c r="B754" s="17" t="str">
        <f>IFERROR(VLOOKUP(A754,'G1'!$A$2:$B$45,2,FALSE),"")</f>
        <v>Plumbing </v>
      </c>
      <c r="C754" s="28" t="s">
        <v>1219</v>
      </c>
      <c r="D754" s="8" t="str">
        <f>IFERROR(VLOOKUP(C754,'G2'!$A$2:$B$45,2,FALSE),"")</f>
        <v>Fitting </v>
      </c>
      <c r="E754" s="23" t="s">
        <v>1337</v>
      </c>
      <c r="F754" s="8" t="str">
        <f>IFERROR(VLOOKUP(E754,'G3'!$A$2:$B$195,2,FALSE),"")</f>
        <v>Tee</v>
      </c>
      <c r="G754" s="23" t="s">
        <v>682</v>
      </c>
      <c r="H754" s="8" t="str">
        <f>IFERROR(VLOOKUP(G754,'G4'!$A$2:$B$195,2,FALSE),"")</f>
        <v>3/4 " </v>
      </c>
      <c r="I754" s="22" t="s">
        <v>1619</v>
      </c>
      <c r="J754" s="8" t="str">
        <f>IFERROR(VLOOKUP(I754,'G5'!$A$2:$B$45,2,FALSE),"")</f>
        <v>Agro</v>
      </c>
      <c r="K754" s="23" t="s">
        <v>27</v>
      </c>
      <c r="L754" s="11" t="str">
        <f>IFERROR(VLOOKUP(K754,'G6'!$A$2:$B$345,2,FALSE),"")</f>
        <v/>
      </c>
      <c r="M754" s="25" t="s">
        <v>1620</v>
      </c>
      <c r="N754" s="8" t="str">
        <f>IFERROR(VLOOKUP(M754,SUPPLIERS!$A$2:$B$45,2,FALSE),"")</f>
        <v>Agro</v>
      </c>
      <c r="O754" s="19" t="s">
        <v>42</v>
      </c>
      <c r="P754" s="13" t="str">
        <f>IFERROR(VLOOKUP(O754,UOM_GROUP!$A$2:$B$45,2,FALSE),"")</f>
        <v>Default</v>
      </c>
      <c r="Q754" s="11" t="str">
        <f t="array" ref="Q754">TEXTJOIN(",",TRUE,IF(UOM_MAPPING!A$2:A$16=O754,UOM_MAPPING!B$2:B$100,""))</f>
        <v>000</v>
      </c>
      <c r="R754" s="11" t="str">
        <f>IFERROR(__xludf.DUMMYFUNCTION("ArrayFormula(JOIN("", "", IFERROR(VLOOKUP(BASE(SPLIT(Q754,"",""),10,3),UOM!$A$2:$B$46,2,FALSE),"""")))"),"NUMBER")</f>
        <v>NUMBER</v>
      </c>
      <c r="S754" s="11" t="s">
        <v>1648</v>
      </c>
      <c r="T754" s="8"/>
      <c r="U754" s="8" t="str">
        <f t="shared" si="1"/>
        <v>Plumbing  Fitting  Tee 3/4 "  Agro </v>
      </c>
      <c r="V754" s="8" t="str">
        <f t="shared" si="2"/>
        <v>Plumbing  &gt; Fitting  &gt; Tee &gt; 3/4 "  &gt; Agro &gt; [ N/A ]</v>
      </c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ht="12.75" customHeight="1">
      <c r="A755" s="22" t="s">
        <v>1260</v>
      </c>
      <c r="B755" s="17" t="str">
        <f>IFERROR(VLOOKUP(A755,'G1'!$A$2:$B$45,2,FALSE),"")</f>
        <v>Plumbing </v>
      </c>
      <c r="C755" s="28" t="s">
        <v>1219</v>
      </c>
      <c r="D755" s="8" t="str">
        <f>IFERROR(VLOOKUP(C755,'G2'!$A$2:$B$45,2,FALSE),"")</f>
        <v>Fitting </v>
      </c>
      <c r="E755" s="23" t="s">
        <v>1337</v>
      </c>
      <c r="F755" s="8" t="str">
        <f>IFERROR(VLOOKUP(E755,'G3'!$A$2:$B$195,2,FALSE),"")</f>
        <v>Tee</v>
      </c>
      <c r="G755" s="23" t="s">
        <v>685</v>
      </c>
      <c r="H755" s="8" t="str">
        <f>IFERROR(VLOOKUP(G755,'G4'!$A$2:$B$195,2,FALSE),"")</f>
        <v>1" </v>
      </c>
      <c r="I755" s="22" t="s">
        <v>1619</v>
      </c>
      <c r="J755" s="8" t="str">
        <f>IFERROR(VLOOKUP(I755,'G5'!$A$2:$B$45,2,FALSE),"")</f>
        <v>Agro</v>
      </c>
      <c r="K755" s="23" t="s">
        <v>27</v>
      </c>
      <c r="L755" s="11" t="str">
        <f>IFERROR(VLOOKUP(K755,'G6'!$A$2:$B$345,2,FALSE),"")</f>
        <v/>
      </c>
      <c r="M755" s="25" t="s">
        <v>1620</v>
      </c>
      <c r="N755" s="8" t="str">
        <f>IFERROR(VLOOKUP(M755,SUPPLIERS!$A$2:$B$45,2,FALSE),"")</f>
        <v>Agro</v>
      </c>
      <c r="O755" s="19" t="s">
        <v>42</v>
      </c>
      <c r="P755" s="13" t="str">
        <f>IFERROR(VLOOKUP(O755,UOM_GROUP!$A$2:$B$45,2,FALSE),"")</f>
        <v>Default</v>
      </c>
      <c r="Q755" s="11" t="str">
        <f t="array" ref="Q755">TEXTJOIN(",",TRUE,IF(UOM_MAPPING!A$2:A$16=O755,UOM_MAPPING!B$2:B$100,""))</f>
        <v>000</v>
      </c>
      <c r="R755" s="11" t="str">
        <f>IFERROR(__xludf.DUMMYFUNCTION("ArrayFormula(JOIN("", "", IFERROR(VLOOKUP(BASE(SPLIT(Q755,"",""),10,3),UOM!$A$2:$B$46,2,FALSE),"""")))"),"NUMBER")</f>
        <v>NUMBER</v>
      </c>
      <c r="S755" s="11" t="s">
        <v>1649</v>
      </c>
      <c r="T755" s="8"/>
      <c r="U755" s="8" t="str">
        <f t="shared" si="1"/>
        <v>Plumbing  Fitting  Tee 1"  Agro </v>
      </c>
      <c r="V755" s="8" t="str">
        <f t="shared" si="2"/>
        <v>Plumbing  &gt; Fitting  &gt; Tee &gt; 1"  &gt; Agro &gt; [ N/A ]</v>
      </c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ht="12.75" customHeight="1">
      <c r="A756" s="22" t="s">
        <v>1260</v>
      </c>
      <c r="B756" s="17" t="str">
        <f>IFERROR(VLOOKUP(A756,'G1'!$A$2:$B$45,2,FALSE),"")</f>
        <v>Plumbing </v>
      </c>
      <c r="C756" s="28" t="s">
        <v>1219</v>
      </c>
      <c r="D756" s="8" t="str">
        <f>IFERROR(VLOOKUP(C756,'G2'!$A$2:$B$45,2,FALSE),"")</f>
        <v>Fitting </v>
      </c>
      <c r="E756" s="23" t="s">
        <v>1337</v>
      </c>
      <c r="F756" s="8" t="str">
        <f>IFERROR(VLOOKUP(E756,'G3'!$A$2:$B$195,2,FALSE),"")</f>
        <v>Tee</v>
      </c>
      <c r="G756" s="23" t="s">
        <v>1278</v>
      </c>
      <c r="H756" s="8" t="str">
        <f>IFERROR(VLOOKUP(G756,'G4'!$A$2:$B$195,2,FALSE),"")</f>
        <v>1.1/4"</v>
      </c>
      <c r="I756" s="22" t="s">
        <v>1619</v>
      </c>
      <c r="J756" s="8" t="str">
        <f>IFERROR(VLOOKUP(I756,'G5'!$A$2:$B$45,2,FALSE),"")</f>
        <v>Agro</v>
      </c>
      <c r="K756" s="23" t="s">
        <v>27</v>
      </c>
      <c r="L756" s="11" t="str">
        <f>IFERROR(VLOOKUP(K756,'G6'!$A$2:$B$345,2,FALSE),"")</f>
        <v/>
      </c>
      <c r="M756" s="25" t="s">
        <v>1620</v>
      </c>
      <c r="N756" s="8" t="str">
        <f>IFERROR(VLOOKUP(M756,SUPPLIERS!$A$2:$B$45,2,FALSE),"")</f>
        <v>Agro</v>
      </c>
      <c r="O756" s="19" t="s">
        <v>42</v>
      </c>
      <c r="P756" s="13" t="str">
        <f>IFERROR(VLOOKUP(O756,UOM_GROUP!$A$2:$B$45,2,FALSE),"")</f>
        <v>Default</v>
      </c>
      <c r="Q756" s="11" t="str">
        <f t="array" ref="Q756">TEXTJOIN(",",TRUE,IF(UOM_MAPPING!A$2:A$16=O756,UOM_MAPPING!B$2:B$100,""))</f>
        <v>000</v>
      </c>
      <c r="R756" s="11" t="str">
        <f>IFERROR(__xludf.DUMMYFUNCTION("ArrayFormula(JOIN("", "", IFERROR(VLOOKUP(BASE(SPLIT(Q756,"",""),10,3),UOM!$A$2:$B$46,2,FALSE),"""")))"),"NUMBER")</f>
        <v>NUMBER</v>
      </c>
      <c r="S756" s="11" t="s">
        <v>1650</v>
      </c>
      <c r="T756" s="8"/>
      <c r="U756" s="8" t="str">
        <f t="shared" si="1"/>
        <v>Plumbing  Fitting  Tee 1.1/4" Agro </v>
      </c>
      <c r="V756" s="8" t="str">
        <f t="shared" si="2"/>
        <v>Plumbing  &gt; Fitting  &gt; Tee &gt; 1.1/4" &gt; Agro &gt; [ N/A ]</v>
      </c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ht="12.75" customHeight="1">
      <c r="A757" s="22" t="s">
        <v>1260</v>
      </c>
      <c r="B757" s="17" t="str">
        <f>IFERROR(VLOOKUP(A757,'G1'!$A$2:$B$45,2,FALSE),"")</f>
        <v>Plumbing </v>
      </c>
      <c r="C757" s="28" t="s">
        <v>1219</v>
      </c>
      <c r="D757" s="8" t="str">
        <f>IFERROR(VLOOKUP(C757,'G2'!$A$2:$B$45,2,FALSE),"")</f>
        <v>Fitting </v>
      </c>
      <c r="E757" s="23" t="s">
        <v>1337</v>
      </c>
      <c r="F757" s="8" t="str">
        <f>IFERROR(VLOOKUP(E757,'G3'!$A$2:$B$195,2,FALSE),"")</f>
        <v>Tee</v>
      </c>
      <c r="G757" s="23" t="s">
        <v>1265</v>
      </c>
      <c r="H757" s="8" t="str">
        <f>IFERROR(VLOOKUP(G757,'G4'!$A$2:$B$195,2,FALSE),"")</f>
        <v>1.5"</v>
      </c>
      <c r="I757" s="22" t="s">
        <v>1619</v>
      </c>
      <c r="J757" s="8" t="str">
        <f>IFERROR(VLOOKUP(I757,'G5'!$A$2:$B$45,2,FALSE),"")</f>
        <v>Agro</v>
      </c>
      <c r="K757" s="23" t="s">
        <v>27</v>
      </c>
      <c r="L757" s="11" t="str">
        <f>IFERROR(VLOOKUP(K757,'G6'!$A$2:$B$345,2,FALSE),"")</f>
        <v/>
      </c>
      <c r="M757" s="25" t="s">
        <v>1620</v>
      </c>
      <c r="N757" s="8" t="str">
        <f>IFERROR(VLOOKUP(M757,SUPPLIERS!$A$2:$B$45,2,FALSE),"")</f>
        <v>Agro</v>
      </c>
      <c r="O757" s="19" t="s">
        <v>42</v>
      </c>
      <c r="P757" s="13" t="str">
        <f>IFERROR(VLOOKUP(O757,UOM_GROUP!$A$2:$B$45,2,FALSE),"")</f>
        <v>Default</v>
      </c>
      <c r="Q757" s="11" t="str">
        <f t="array" ref="Q757">TEXTJOIN(",",TRUE,IF(UOM_MAPPING!A$2:A$16=O757,UOM_MAPPING!B$2:B$100,""))</f>
        <v>000</v>
      </c>
      <c r="R757" s="11" t="str">
        <f>IFERROR(__xludf.DUMMYFUNCTION("ArrayFormula(JOIN("", "", IFERROR(VLOOKUP(BASE(SPLIT(Q757,"",""),10,3),UOM!$A$2:$B$46,2,FALSE),"""")))"),"NUMBER")</f>
        <v>NUMBER</v>
      </c>
      <c r="S757" s="11" t="s">
        <v>1651</v>
      </c>
      <c r="T757" s="8"/>
      <c r="U757" s="8" t="str">
        <f t="shared" si="1"/>
        <v>Plumbing  Fitting  Tee 1.5" Agro </v>
      </c>
      <c r="V757" s="8" t="str">
        <f t="shared" si="2"/>
        <v>Plumbing  &gt; Fitting  &gt; Tee &gt; 1.5" &gt; Agro &gt; [ N/A ]</v>
      </c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ht="12.75" customHeight="1">
      <c r="A758" s="22" t="s">
        <v>1260</v>
      </c>
      <c r="B758" s="17" t="str">
        <f>IFERROR(VLOOKUP(A758,'G1'!$A$2:$B$45,2,FALSE),"")</f>
        <v>Plumbing </v>
      </c>
      <c r="C758" s="28" t="s">
        <v>1219</v>
      </c>
      <c r="D758" s="8" t="str">
        <f>IFERROR(VLOOKUP(C758,'G2'!$A$2:$B$45,2,FALSE),"")</f>
        <v>Fitting </v>
      </c>
      <c r="E758" s="23" t="s">
        <v>1337</v>
      </c>
      <c r="F758" s="8" t="str">
        <f>IFERROR(VLOOKUP(E758,'G3'!$A$2:$B$195,2,FALSE),"")</f>
        <v>Tee</v>
      </c>
      <c r="G758" s="23" t="s">
        <v>793</v>
      </c>
      <c r="H758" s="8" t="str">
        <f>IFERROR(VLOOKUP(G758,'G4'!$A$2:$B$195,2,FALSE),"")</f>
        <v>2"</v>
      </c>
      <c r="I758" s="22" t="s">
        <v>1619</v>
      </c>
      <c r="J758" s="8" t="str">
        <f>IFERROR(VLOOKUP(I758,'G5'!$A$2:$B$45,2,FALSE),"")</f>
        <v>Agro</v>
      </c>
      <c r="K758" s="23" t="s">
        <v>27</v>
      </c>
      <c r="L758" s="11" t="str">
        <f>IFERROR(VLOOKUP(K758,'G6'!$A$2:$B$345,2,FALSE),"")</f>
        <v/>
      </c>
      <c r="M758" s="25" t="s">
        <v>1620</v>
      </c>
      <c r="N758" s="8" t="str">
        <f>IFERROR(VLOOKUP(M758,SUPPLIERS!$A$2:$B$45,2,FALSE),"")</f>
        <v>Agro</v>
      </c>
      <c r="O758" s="19" t="s">
        <v>42</v>
      </c>
      <c r="P758" s="13" t="str">
        <f>IFERROR(VLOOKUP(O758,UOM_GROUP!$A$2:$B$45,2,FALSE),"")</f>
        <v>Default</v>
      </c>
      <c r="Q758" s="11" t="str">
        <f t="array" ref="Q758">TEXTJOIN(",",TRUE,IF(UOM_MAPPING!A$2:A$16=O758,UOM_MAPPING!B$2:B$100,""))</f>
        <v>000</v>
      </c>
      <c r="R758" s="11" t="str">
        <f>IFERROR(__xludf.DUMMYFUNCTION("ArrayFormula(JOIN("", "", IFERROR(VLOOKUP(BASE(SPLIT(Q758,"",""),10,3),UOM!$A$2:$B$46,2,FALSE),"""")))"),"NUMBER")</f>
        <v>NUMBER</v>
      </c>
      <c r="S758" s="11" t="s">
        <v>1652</v>
      </c>
      <c r="T758" s="8"/>
      <c r="U758" s="8" t="str">
        <f t="shared" si="1"/>
        <v>Plumbing  Fitting  Tee 2" Agro </v>
      </c>
      <c r="V758" s="8" t="str">
        <f t="shared" si="2"/>
        <v>Plumbing  &gt; Fitting  &gt; Tee &gt; 2" &gt; Agro &gt; [ N/A ]</v>
      </c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ht="12.75" customHeight="1">
      <c r="A759" s="22" t="s">
        <v>1260</v>
      </c>
      <c r="B759" s="17" t="str">
        <f>IFERROR(VLOOKUP(A759,'G1'!$A$2:$B$45,2,FALSE),"")</f>
        <v>Plumbing </v>
      </c>
      <c r="C759" s="28" t="s">
        <v>1219</v>
      </c>
      <c r="D759" s="8" t="str">
        <f>IFERROR(VLOOKUP(C759,'G2'!$A$2:$B$45,2,FALSE),"")</f>
        <v>Fitting </v>
      </c>
      <c r="E759" s="23" t="s">
        <v>1337</v>
      </c>
      <c r="F759" s="8" t="str">
        <f>IFERROR(VLOOKUP(E759,'G3'!$A$2:$B$195,2,FALSE),"")</f>
        <v>Tee</v>
      </c>
      <c r="G759" s="23" t="s">
        <v>1267</v>
      </c>
      <c r="H759" s="8" t="str">
        <f>IFERROR(VLOOKUP(G759,'G4'!$A$2:$B$195,2,FALSE),"")</f>
        <v>4"</v>
      </c>
      <c r="I759" s="22" t="s">
        <v>1619</v>
      </c>
      <c r="J759" s="8" t="str">
        <f>IFERROR(VLOOKUP(I759,'G5'!$A$2:$B$45,2,FALSE),"")</f>
        <v>Agro</v>
      </c>
      <c r="K759" s="23" t="s">
        <v>27</v>
      </c>
      <c r="L759" s="11" t="str">
        <f>IFERROR(VLOOKUP(K759,'G6'!$A$2:$B$345,2,FALSE),"")</f>
        <v/>
      </c>
      <c r="M759" s="25" t="s">
        <v>1620</v>
      </c>
      <c r="N759" s="8" t="str">
        <f>IFERROR(VLOOKUP(M759,SUPPLIERS!$A$2:$B$45,2,FALSE),"")</f>
        <v>Agro</v>
      </c>
      <c r="O759" s="19" t="s">
        <v>42</v>
      </c>
      <c r="P759" s="13" t="str">
        <f>IFERROR(VLOOKUP(O759,UOM_GROUP!$A$2:$B$45,2,FALSE),"")</f>
        <v>Default</v>
      </c>
      <c r="Q759" s="11" t="str">
        <f t="array" ref="Q759">TEXTJOIN(",",TRUE,IF(UOM_MAPPING!A$2:A$16=O759,UOM_MAPPING!B$2:B$100,""))</f>
        <v>000</v>
      </c>
      <c r="R759" s="11" t="str">
        <f>IFERROR(__xludf.DUMMYFUNCTION("ArrayFormula(JOIN("", "", IFERROR(VLOOKUP(BASE(SPLIT(Q759,"",""),10,3),UOM!$A$2:$B$46,2,FALSE),"""")))"),"NUMBER")</f>
        <v>NUMBER</v>
      </c>
      <c r="S759" s="11" t="s">
        <v>1653</v>
      </c>
      <c r="T759" s="8"/>
      <c r="U759" s="8" t="str">
        <f t="shared" si="1"/>
        <v>Plumbing  Fitting  Tee 4" Agro </v>
      </c>
      <c r="V759" s="8" t="str">
        <f t="shared" si="2"/>
        <v>Plumbing  &gt; Fitting  &gt; Tee &gt; 4" &gt; Agro &gt; [ N/A ]</v>
      </c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ht="12.75" customHeight="1">
      <c r="A760" s="22" t="s">
        <v>1260</v>
      </c>
      <c r="B760" s="17" t="str">
        <f>IFERROR(VLOOKUP(A760,'G1'!$A$2:$B$45,2,FALSE),"")</f>
        <v>Plumbing </v>
      </c>
      <c r="C760" s="28" t="s">
        <v>1219</v>
      </c>
      <c r="D760" s="8" t="str">
        <f>IFERROR(VLOOKUP(C760,'G2'!$A$2:$B$45,2,FALSE),"")</f>
        <v>Fitting </v>
      </c>
      <c r="E760" s="23" t="s">
        <v>1345</v>
      </c>
      <c r="F760" s="8" t="str">
        <f>IFERROR(VLOOKUP(E760,'G3'!$A$2:$B$195,2,FALSE),"")</f>
        <v>Bend</v>
      </c>
      <c r="G760" s="23" t="s">
        <v>679</v>
      </c>
      <c r="H760" s="8" t="str">
        <f>IFERROR(VLOOKUP(G760,'G4'!$A$2:$B$195,2,FALSE),"")</f>
        <v>1/2 "</v>
      </c>
      <c r="I760" s="22" t="s">
        <v>1619</v>
      </c>
      <c r="J760" s="8" t="str">
        <f>IFERROR(VLOOKUP(I760,'G5'!$A$2:$B$45,2,FALSE),"")</f>
        <v>Agro</v>
      </c>
      <c r="K760" s="23" t="s">
        <v>27</v>
      </c>
      <c r="L760" s="11" t="str">
        <f>IFERROR(VLOOKUP(K760,'G6'!$A$2:$B$345,2,FALSE),"")</f>
        <v/>
      </c>
      <c r="M760" s="25" t="s">
        <v>1620</v>
      </c>
      <c r="N760" s="8" t="str">
        <f>IFERROR(VLOOKUP(M760,SUPPLIERS!$A$2:$B$45,2,FALSE),"")</f>
        <v>Agro</v>
      </c>
      <c r="O760" s="19" t="s">
        <v>42</v>
      </c>
      <c r="P760" s="13" t="str">
        <f>IFERROR(VLOOKUP(O760,UOM_GROUP!$A$2:$B$45,2,FALSE),"")</f>
        <v>Default</v>
      </c>
      <c r="Q760" s="11" t="str">
        <f t="array" ref="Q760">TEXTJOIN(",",TRUE,IF(UOM_MAPPING!A$2:A$16=O760,UOM_MAPPING!B$2:B$100,""))</f>
        <v>000</v>
      </c>
      <c r="R760" s="11" t="str">
        <f>IFERROR(__xludf.DUMMYFUNCTION("ArrayFormula(JOIN("", "", IFERROR(VLOOKUP(BASE(SPLIT(Q760,"",""),10,3),UOM!$A$2:$B$46,2,FALSE),"""")))"),"NUMBER")</f>
        <v>NUMBER</v>
      </c>
      <c r="S760" s="11" t="s">
        <v>1654</v>
      </c>
      <c r="T760" s="8"/>
      <c r="U760" s="8" t="str">
        <f t="shared" si="1"/>
        <v>Plumbing  Fitting  Bend 1/2 " Agro </v>
      </c>
      <c r="V760" s="8" t="str">
        <f t="shared" si="2"/>
        <v>Plumbing  &gt; Fitting  &gt; Bend &gt; 1/2 " &gt; Agro &gt; [ N/A ]</v>
      </c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ht="12.75" customHeight="1">
      <c r="A761" s="22" t="s">
        <v>1260</v>
      </c>
      <c r="B761" s="17" t="str">
        <f>IFERROR(VLOOKUP(A761,'G1'!$A$2:$B$45,2,FALSE),"")</f>
        <v>Plumbing </v>
      </c>
      <c r="C761" s="28" t="s">
        <v>1219</v>
      </c>
      <c r="D761" s="8" t="str">
        <f>IFERROR(VLOOKUP(C761,'G2'!$A$2:$B$45,2,FALSE),"")</f>
        <v>Fitting </v>
      </c>
      <c r="E761" s="23" t="s">
        <v>1345</v>
      </c>
      <c r="F761" s="8" t="str">
        <f>IFERROR(VLOOKUP(E761,'G3'!$A$2:$B$195,2,FALSE),"")</f>
        <v>Bend</v>
      </c>
      <c r="G761" s="23" t="s">
        <v>682</v>
      </c>
      <c r="H761" s="8" t="str">
        <f>IFERROR(VLOOKUP(G761,'G4'!$A$2:$B$195,2,FALSE),"")</f>
        <v>3/4 " </v>
      </c>
      <c r="I761" s="22" t="s">
        <v>1619</v>
      </c>
      <c r="J761" s="8" t="str">
        <f>IFERROR(VLOOKUP(I761,'G5'!$A$2:$B$45,2,FALSE),"")</f>
        <v>Agro</v>
      </c>
      <c r="K761" s="23" t="s">
        <v>27</v>
      </c>
      <c r="L761" s="11" t="str">
        <f>IFERROR(VLOOKUP(K761,'G6'!$A$2:$B$345,2,FALSE),"")</f>
        <v/>
      </c>
      <c r="M761" s="25" t="s">
        <v>1620</v>
      </c>
      <c r="N761" s="8" t="str">
        <f>IFERROR(VLOOKUP(M761,SUPPLIERS!$A$2:$B$45,2,FALSE),"")</f>
        <v>Agro</v>
      </c>
      <c r="O761" s="19" t="s">
        <v>42</v>
      </c>
      <c r="P761" s="13" t="str">
        <f>IFERROR(VLOOKUP(O761,UOM_GROUP!$A$2:$B$45,2,FALSE),"")</f>
        <v>Default</v>
      </c>
      <c r="Q761" s="11" t="str">
        <f t="array" ref="Q761">TEXTJOIN(",",TRUE,IF(UOM_MAPPING!A$2:A$16=O761,UOM_MAPPING!B$2:B$100,""))</f>
        <v>000</v>
      </c>
      <c r="R761" s="11" t="str">
        <f>IFERROR(__xludf.DUMMYFUNCTION("ArrayFormula(JOIN("", "", IFERROR(VLOOKUP(BASE(SPLIT(Q761,"",""),10,3),UOM!$A$2:$B$46,2,FALSE),"""")))"),"NUMBER")</f>
        <v>NUMBER</v>
      </c>
      <c r="S761" s="11" t="s">
        <v>1655</v>
      </c>
      <c r="T761" s="8"/>
      <c r="U761" s="8" t="str">
        <f t="shared" si="1"/>
        <v>Plumbing  Fitting  Bend 3/4 "  Agro </v>
      </c>
      <c r="V761" s="8" t="str">
        <f t="shared" si="2"/>
        <v>Plumbing  &gt; Fitting  &gt; Bend &gt; 3/4 "  &gt; Agro &gt; [ N/A ]</v>
      </c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ht="12.75" customHeight="1">
      <c r="A762" s="22" t="s">
        <v>1260</v>
      </c>
      <c r="B762" s="17" t="str">
        <f>IFERROR(VLOOKUP(A762,'G1'!$A$2:$B$45,2,FALSE),"")</f>
        <v>Plumbing </v>
      </c>
      <c r="C762" s="28" t="s">
        <v>1219</v>
      </c>
      <c r="D762" s="8" t="str">
        <f>IFERROR(VLOOKUP(C762,'G2'!$A$2:$B$45,2,FALSE),"")</f>
        <v>Fitting </v>
      </c>
      <c r="E762" s="23" t="s">
        <v>1345</v>
      </c>
      <c r="F762" s="8" t="str">
        <f>IFERROR(VLOOKUP(E762,'G3'!$A$2:$B$195,2,FALSE),"")</f>
        <v>Bend</v>
      </c>
      <c r="G762" s="23" t="s">
        <v>685</v>
      </c>
      <c r="H762" s="8" t="str">
        <f>IFERROR(VLOOKUP(G762,'G4'!$A$2:$B$195,2,FALSE),"")</f>
        <v>1" </v>
      </c>
      <c r="I762" s="22" t="s">
        <v>1619</v>
      </c>
      <c r="J762" s="8" t="str">
        <f>IFERROR(VLOOKUP(I762,'G5'!$A$2:$B$45,2,FALSE),"")</f>
        <v>Agro</v>
      </c>
      <c r="K762" s="23" t="s">
        <v>27</v>
      </c>
      <c r="L762" s="11" t="str">
        <f>IFERROR(VLOOKUP(K762,'G6'!$A$2:$B$345,2,FALSE),"")</f>
        <v/>
      </c>
      <c r="M762" s="25" t="s">
        <v>1620</v>
      </c>
      <c r="N762" s="8" t="str">
        <f>IFERROR(VLOOKUP(M762,SUPPLIERS!$A$2:$B$45,2,FALSE),"")</f>
        <v>Agro</v>
      </c>
      <c r="O762" s="19" t="s">
        <v>42</v>
      </c>
      <c r="P762" s="13" t="str">
        <f>IFERROR(VLOOKUP(O762,UOM_GROUP!$A$2:$B$45,2,FALSE),"")</f>
        <v>Default</v>
      </c>
      <c r="Q762" s="11" t="str">
        <f t="array" ref="Q762">TEXTJOIN(",",TRUE,IF(UOM_MAPPING!A$2:A$16=O762,UOM_MAPPING!B$2:B$100,""))</f>
        <v>000</v>
      </c>
      <c r="R762" s="11" t="str">
        <f>IFERROR(__xludf.DUMMYFUNCTION("ArrayFormula(JOIN("", "", IFERROR(VLOOKUP(BASE(SPLIT(Q762,"",""),10,3),UOM!$A$2:$B$46,2,FALSE),"""")))"),"NUMBER")</f>
        <v>NUMBER</v>
      </c>
      <c r="S762" s="11" t="s">
        <v>1656</v>
      </c>
      <c r="T762" s="8"/>
      <c r="U762" s="8" t="str">
        <f t="shared" si="1"/>
        <v>Plumbing  Fitting  Bend 1"  Agro </v>
      </c>
      <c r="V762" s="8" t="str">
        <f t="shared" si="2"/>
        <v>Plumbing  &gt; Fitting  &gt; Bend &gt; 1"  &gt; Agro &gt; [ N/A ]</v>
      </c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ht="12.75" customHeight="1">
      <c r="A763" s="22" t="s">
        <v>1260</v>
      </c>
      <c r="B763" s="17" t="str">
        <f>IFERROR(VLOOKUP(A763,'G1'!$A$2:$B$45,2,FALSE),"")</f>
        <v>Plumbing </v>
      </c>
      <c r="C763" s="28" t="s">
        <v>1219</v>
      </c>
      <c r="D763" s="8" t="str">
        <f>IFERROR(VLOOKUP(C763,'G2'!$A$2:$B$45,2,FALSE),"")</f>
        <v>Fitting </v>
      </c>
      <c r="E763" s="23" t="s">
        <v>1345</v>
      </c>
      <c r="F763" s="8" t="str">
        <f>IFERROR(VLOOKUP(E763,'G3'!$A$2:$B$195,2,FALSE),"")</f>
        <v>Bend</v>
      </c>
      <c r="G763" s="23" t="s">
        <v>1278</v>
      </c>
      <c r="H763" s="8" t="str">
        <f>IFERROR(VLOOKUP(G763,'G4'!$A$2:$B$195,2,FALSE),"")</f>
        <v>1.1/4"</v>
      </c>
      <c r="I763" s="22" t="s">
        <v>1619</v>
      </c>
      <c r="J763" s="8" t="str">
        <f>IFERROR(VLOOKUP(I763,'G5'!$A$2:$B$45,2,FALSE),"")</f>
        <v>Agro</v>
      </c>
      <c r="K763" s="23" t="s">
        <v>27</v>
      </c>
      <c r="L763" s="11" t="str">
        <f>IFERROR(VLOOKUP(K763,'G6'!$A$2:$B$345,2,FALSE),"")</f>
        <v/>
      </c>
      <c r="M763" s="25" t="s">
        <v>1620</v>
      </c>
      <c r="N763" s="8" t="str">
        <f>IFERROR(VLOOKUP(M763,SUPPLIERS!$A$2:$B$45,2,FALSE),"")</f>
        <v>Agro</v>
      </c>
      <c r="O763" s="19" t="s">
        <v>42</v>
      </c>
      <c r="P763" s="13" t="str">
        <f>IFERROR(VLOOKUP(O763,UOM_GROUP!$A$2:$B$45,2,FALSE),"")</f>
        <v>Default</v>
      </c>
      <c r="Q763" s="11" t="str">
        <f t="array" ref="Q763">TEXTJOIN(",",TRUE,IF(UOM_MAPPING!A$2:A$16=O763,UOM_MAPPING!B$2:B$100,""))</f>
        <v>000</v>
      </c>
      <c r="R763" s="11" t="str">
        <f>IFERROR(__xludf.DUMMYFUNCTION("ArrayFormula(JOIN("", "", IFERROR(VLOOKUP(BASE(SPLIT(Q763,"",""),10,3),UOM!$A$2:$B$46,2,FALSE),"""")))"),"NUMBER")</f>
        <v>NUMBER</v>
      </c>
      <c r="S763" s="11" t="s">
        <v>1657</v>
      </c>
      <c r="T763" s="8"/>
      <c r="U763" s="8" t="str">
        <f t="shared" si="1"/>
        <v>Plumbing  Fitting  Bend 1.1/4" Agro </v>
      </c>
      <c r="V763" s="8" t="str">
        <f t="shared" si="2"/>
        <v>Plumbing  &gt; Fitting  &gt; Bend &gt; 1.1/4" &gt; Agro &gt; [ N/A ]</v>
      </c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ht="12.75" customHeight="1">
      <c r="A764" s="22" t="s">
        <v>1260</v>
      </c>
      <c r="B764" s="17" t="str">
        <f>IFERROR(VLOOKUP(A764,'G1'!$A$2:$B$45,2,FALSE),"")</f>
        <v>Plumbing </v>
      </c>
      <c r="C764" s="28" t="s">
        <v>1219</v>
      </c>
      <c r="D764" s="8" t="str">
        <f>IFERROR(VLOOKUP(C764,'G2'!$A$2:$B$45,2,FALSE),"")</f>
        <v>Fitting </v>
      </c>
      <c r="E764" s="23" t="s">
        <v>1345</v>
      </c>
      <c r="F764" s="8" t="str">
        <f>IFERROR(VLOOKUP(E764,'G3'!$A$2:$B$195,2,FALSE),"")</f>
        <v>Bend</v>
      </c>
      <c r="G764" s="23" t="s">
        <v>1265</v>
      </c>
      <c r="H764" s="8" t="str">
        <f>IFERROR(VLOOKUP(G764,'G4'!$A$2:$B$195,2,FALSE),"")</f>
        <v>1.5"</v>
      </c>
      <c r="I764" s="22" t="s">
        <v>1619</v>
      </c>
      <c r="J764" s="8" t="str">
        <f>IFERROR(VLOOKUP(I764,'G5'!$A$2:$B$45,2,FALSE),"")</f>
        <v>Agro</v>
      </c>
      <c r="K764" s="23" t="s">
        <v>27</v>
      </c>
      <c r="L764" s="11" t="str">
        <f>IFERROR(VLOOKUP(K764,'G6'!$A$2:$B$345,2,FALSE),"")</f>
        <v/>
      </c>
      <c r="M764" s="25" t="s">
        <v>1620</v>
      </c>
      <c r="N764" s="8" t="str">
        <f>IFERROR(VLOOKUP(M764,SUPPLIERS!$A$2:$B$45,2,FALSE),"")</f>
        <v>Agro</v>
      </c>
      <c r="O764" s="19" t="s">
        <v>42</v>
      </c>
      <c r="P764" s="13" t="str">
        <f>IFERROR(VLOOKUP(O764,UOM_GROUP!$A$2:$B$45,2,FALSE),"")</f>
        <v>Default</v>
      </c>
      <c r="Q764" s="11" t="str">
        <f t="array" ref="Q764">TEXTJOIN(",",TRUE,IF(UOM_MAPPING!A$2:A$16=O764,UOM_MAPPING!B$2:B$100,""))</f>
        <v>000</v>
      </c>
      <c r="R764" s="11" t="str">
        <f>IFERROR(__xludf.DUMMYFUNCTION("ArrayFormula(JOIN("", "", IFERROR(VLOOKUP(BASE(SPLIT(Q764,"",""),10,3),UOM!$A$2:$B$46,2,FALSE),"""")))"),"NUMBER")</f>
        <v>NUMBER</v>
      </c>
      <c r="S764" s="11" t="s">
        <v>1658</v>
      </c>
      <c r="T764" s="8"/>
      <c r="U764" s="8" t="str">
        <f t="shared" si="1"/>
        <v>Plumbing  Fitting  Bend 1.5" Agro </v>
      </c>
      <c r="V764" s="8" t="str">
        <f t="shared" si="2"/>
        <v>Plumbing  &gt; Fitting  &gt; Bend &gt; 1.5" &gt; Agro &gt; [ N/A ]</v>
      </c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ht="12.75" customHeight="1">
      <c r="A765" s="22" t="s">
        <v>1260</v>
      </c>
      <c r="B765" s="17" t="str">
        <f>IFERROR(VLOOKUP(A765,'G1'!$A$2:$B$45,2,FALSE),"")</f>
        <v>Plumbing </v>
      </c>
      <c r="C765" s="28" t="s">
        <v>1219</v>
      </c>
      <c r="D765" s="8" t="str">
        <f>IFERROR(VLOOKUP(C765,'G2'!$A$2:$B$45,2,FALSE),"")</f>
        <v>Fitting </v>
      </c>
      <c r="E765" s="23" t="s">
        <v>1345</v>
      </c>
      <c r="F765" s="8" t="str">
        <f>IFERROR(VLOOKUP(E765,'G3'!$A$2:$B$195,2,FALSE),"")</f>
        <v>Bend</v>
      </c>
      <c r="G765" s="23" t="s">
        <v>793</v>
      </c>
      <c r="H765" s="8" t="str">
        <f>IFERROR(VLOOKUP(G765,'G4'!$A$2:$B$195,2,FALSE),"")</f>
        <v>2"</v>
      </c>
      <c r="I765" s="22" t="s">
        <v>1619</v>
      </c>
      <c r="J765" s="8" t="str">
        <f>IFERROR(VLOOKUP(I765,'G5'!$A$2:$B$45,2,FALSE),"")</f>
        <v>Agro</v>
      </c>
      <c r="K765" s="23" t="s">
        <v>27</v>
      </c>
      <c r="L765" s="11" t="str">
        <f>IFERROR(VLOOKUP(K765,'G6'!$A$2:$B$345,2,FALSE),"")</f>
        <v/>
      </c>
      <c r="M765" s="25" t="s">
        <v>1620</v>
      </c>
      <c r="N765" s="8" t="str">
        <f>IFERROR(VLOOKUP(M765,SUPPLIERS!$A$2:$B$45,2,FALSE),"")</f>
        <v>Agro</v>
      </c>
      <c r="O765" s="19" t="s">
        <v>42</v>
      </c>
      <c r="P765" s="13" t="str">
        <f>IFERROR(VLOOKUP(O765,UOM_GROUP!$A$2:$B$45,2,FALSE),"")</f>
        <v>Default</v>
      </c>
      <c r="Q765" s="11" t="str">
        <f t="array" ref="Q765">TEXTJOIN(",",TRUE,IF(UOM_MAPPING!A$2:A$16=O765,UOM_MAPPING!B$2:B$100,""))</f>
        <v>000</v>
      </c>
      <c r="R765" s="11" t="str">
        <f>IFERROR(__xludf.DUMMYFUNCTION("ArrayFormula(JOIN("", "", IFERROR(VLOOKUP(BASE(SPLIT(Q765,"",""),10,3),UOM!$A$2:$B$46,2,FALSE),"""")))"),"NUMBER")</f>
        <v>NUMBER</v>
      </c>
      <c r="S765" s="11" t="s">
        <v>1659</v>
      </c>
      <c r="T765" s="8"/>
      <c r="U765" s="8" t="str">
        <f t="shared" si="1"/>
        <v>Plumbing  Fitting  Bend 2" Agro </v>
      </c>
      <c r="V765" s="8" t="str">
        <f t="shared" si="2"/>
        <v>Plumbing  &gt; Fitting  &gt; Bend &gt; 2" &gt; Agro &gt; [ N/A ]</v>
      </c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ht="12.75" customHeight="1">
      <c r="A766" s="22" t="s">
        <v>1260</v>
      </c>
      <c r="B766" s="17" t="str">
        <f>IFERROR(VLOOKUP(A766,'G1'!$A$2:$B$45,2,FALSE),"")</f>
        <v>Plumbing </v>
      </c>
      <c r="C766" s="28" t="s">
        <v>1219</v>
      </c>
      <c r="D766" s="8" t="str">
        <f>IFERROR(VLOOKUP(C766,'G2'!$A$2:$B$45,2,FALSE),"")</f>
        <v>Fitting </v>
      </c>
      <c r="E766" s="23" t="s">
        <v>1345</v>
      </c>
      <c r="F766" s="8" t="str">
        <f>IFERROR(VLOOKUP(E766,'G3'!$A$2:$B$195,2,FALSE),"")</f>
        <v>Bend</v>
      </c>
      <c r="G766" s="23" t="s">
        <v>1267</v>
      </c>
      <c r="H766" s="8" t="str">
        <f>IFERROR(VLOOKUP(G766,'G4'!$A$2:$B$195,2,FALSE),"")</f>
        <v>4"</v>
      </c>
      <c r="I766" s="22" t="s">
        <v>1619</v>
      </c>
      <c r="J766" s="8" t="str">
        <f>IFERROR(VLOOKUP(I766,'G5'!$A$2:$B$45,2,FALSE),"")</f>
        <v>Agro</v>
      </c>
      <c r="K766" s="23" t="s">
        <v>27</v>
      </c>
      <c r="L766" s="11" t="str">
        <f>IFERROR(VLOOKUP(K766,'G6'!$A$2:$B$345,2,FALSE),"")</f>
        <v/>
      </c>
      <c r="M766" s="25" t="s">
        <v>1620</v>
      </c>
      <c r="N766" s="8" t="str">
        <f>IFERROR(VLOOKUP(M766,SUPPLIERS!$A$2:$B$45,2,FALSE),"")</f>
        <v>Agro</v>
      </c>
      <c r="O766" s="19" t="s">
        <v>42</v>
      </c>
      <c r="P766" s="13" t="str">
        <f>IFERROR(VLOOKUP(O766,UOM_GROUP!$A$2:$B$45,2,FALSE),"")</f>
        <v>Default</v>
      </c>
      <c r="Q766" s="11" t="str">
        <f t="array" ref="Q766">TEXTJOIN(",",TRUE,IF(UOM_MAPPING!A$2:A$16=O766,UOM_MAPPING!B$2:B$100,""))</f>
        <v>000</v>
      </c>
      <c r="R766" s="11" t="str">
        <f>IFERROR(__xludf.DUMMYFUNCTION("ArrayFormula(JOIN("", "", IFERROR(VLOOKUP(BASE(SPLIT(Q766,"",""),10,3),UOM!$A$2:$B$46,2,FALSE),"""")))"),"NUMBER")</f>
        <v>NUMBER</v>
      </c>
      <c r="S766" s="11" t="s">
        <v>1660</v>
      </c>
      <c r="T766" s="8"/>
      <c r="U766" s="8" t="str">
        <f t="shared" si="1"/>
        <v>Plumbing  Fitting  Bend 4" Agro </v>
      </c>
      <c r="V766" s="8" t="str">
        <f t="shared" si="2"/>
        <v>Plumbing  &gt; Fitting  &gt; Bend &gt; 4" &gt; Agro &gt; [ N/A ]</v>
      </c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ht="12.75" customHeight="1">
      <c r="A767" s="22" t="s">
        <v>1260</v>
      </c>
      <c r="B767" s="17" t="str">
        <f>IFERROR(VLOOKUP(A767,'G1'!$A$2:$B$45,2,FALSE),"")</f>
        <v>Plumbing </v>
      </c>
      <c r="C767" s="28" t="s">
        <v>1219</v>
      </c>
      <c r="D767" s="8" t="str">
        <f>IFERROR(VLOOKUP(C767,'G2'!$A$2:$B$45,2,FALSE),"")</f>
        <v>Fitting </v>
      </c>
      <c r="E767" s="23" t="s">
        <v>1353</v>
      </c>
      <c r="F767" s="8" t="str">
        <f>IFERROR(VLOOKUP(E767,'G3'!$A$2:$B$195,2,FALSE),"")</f>
        <v>End Cap</v>
      </c>
      <c r="G767" s="23" t="s">
        <v>679</v>
      </c>
      <c r="H767" s="8" t="str">
        <f>IFERROR(VLOOKUP(G767,'G4'!$A$2:$B$195,2,FALSE),"")</f>
        <v>1/2 "</v>
      </c>
      <c r="I767" s="22" t="s">
        <v>1619</v>
      </c>
      <c r="J767" s="8" t="str">
        <f>IFERROR(VLOOKUP(I767,'G5'!$A$2:$B$45,2,FALSE),"")</f>
        <v>Agro</v>
      </c>
      <c r="K767" s="23" t="s">
        <v>27</v>
      </c>
      <c r="L767" s="11" t="str">
        <f>IFERROR(VLOOKUP(K767,'G6'!$A$2:$B$345,2,FALSE),"")</f>
        <v/>
      </c>
      <c r="M767" s="25" t="s">
        <v>1620</v>
      </c>
      <c r="N767" s="8" t="str">
        <f>IFERROR(VLOOKUP(M767,SUPPLIERS!$A$2:$B$45,2,FALSE),"")</f>
        <v>Agro</v>
      </c>
      <c r="O767" s="19" t="s">
        <v>42</v>
      </c>
      <c r="P767" s="13" t="str">
        <f>IFERROR(VLOOKUP(O767,UOM_GROUP!$A$2:$B$45,2,FALSE),"")</f>
        <v>Default</v>
      </c>
      <c r="Q767" s="11" t="str">
        <f t="array" ref="Q767">TEXTJOIN(",",TRUE,IF(UOM_MAPPING!A$2:A$16=O767,UOM_MAPPING!B$2:B$100,""))</f>
        <v>000</v>
      </c>
      <c r="R767" s="11" t="str">
        <f>IFERROR(__xludf.DUMMYFUNCTION("ArrayFormula(JOIN("", "", IFERROR(VLOOKUP(BASE(SPLIT(Q767,"",""),10,3),UOM!$A$2:$B$46,2,FALSE),"""")))"),"NUMBER")</f>
        <v>NUMBER</v>
      </c>
      <c r="S767" s="11" t="s">
        <v>1661</v>
      </c>
      <c r="T767" s="8"/>
      <c r="U767" s="8" t="str">
        <f t="shared" si="1"/>
        <v>Plumbing  Fitting  End Cap 1/2 " Agro </v>
      </c>
      <c r="V767" s="8" t="str">
        <f t="shared" si="2"/>
        <v>Plumbing  &gt; Fitting  &gt; End Cap &gt; 1/2 " &gt; Agro &gt; [ N/A ]</v>
      </c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ht="12.75" customHeight="1">
      <c r="A768" s="22" t="s">
        <v>1260</v>
      </c>
      <c r="B768" s="17" t="str">
        <f>IFERROR(VLOOKUP(A768,'G1'!$A$2:$B$45,2,FALSE),"")</f>
        <v>Plumbing </v>
      </c>
      <c r="C768" s="28" t="s">
        <v>1219</v>
      </c>
      <c r="D768" s="8" t="str">
        <f>IFERROR(VLOOKUP(C768,'G2'!$A$2:$B$45,2,FALSE),"")</f>
        <v>Fitting </v>
      </c>
      <c r="E768" s="23" t="s">
        <v>1353</v>
      </c>
      <c r="F768" s="8" t="str">
        <f>IFERROR(VLOOKUP(E768,'G3'!$A$2:$B$195,2,FALSE),"")</f>
        <v>End Cap</v>
      </c>
      <c r="G768" s="23" t="s">
        <v>682</v>
      </c>
      <c r="H768" s="8" t="str">
        <f>IFERROR(VLOOKUP(G768,'G4'!$A$2:$B$195,2,FALSE),"")</f>
        <v>3/4 " </v>
      </c>
      <c r="I768" s="22" t="s">
        <v>1619</v>
      </c>
      <c r="J768" s="8" t="str">
        <f>IFERROR(VLOOKUP(I768,'G5'!$A$2:$B$45,2,FALSE),"")</f>
        <v>Agro</v>
      </c>
      <c r="K768" s="23" t="s">
        <v>27</v>
      </c>
      <c r="L768" s="11" t="str">
        <f>IFERROR(VLOOKUP(K768,'G6'!$A$2:$B$345,2,FALSE),"")</f>
        <v/>
      </c>
      <c r="M768" s="25" t="s">
        <v>1620</v>
      </c>
      <c r="N768" s="8" t="str">
        <f>IFERROR(VLOOKUP(M768,SUPPLIERS!$A$2:$B$45,2,FALSE),"")</f>
        <v>Agro</v>
      </c>
      <c r="O768" s="19" t="s">
        <v>42</v>
      </c>
      <c r="P768" s="13" t="str">
        <f>IFERROR(VLOOKUP(O768,UOM_GROUP!$A$2:$B$45,2,FALSE),"")</f>
        <v>Default</v>
      </c>
      <c r="Q768" s="11" t="str">
        <f t="array" ref="Q768">TEXTJOIN(",",TRUE,IF(UOM_MAPPING!A$2:A$16=O768,UOM_MAPPING!B$2:B$100,""))</f>
        <v>000</v>
      </c>
      <c r="R768" s="11" t="str">
        <f>IFERROR(__xludf.DUMMYFUNCTION("ArrayFormula(JOIN("", "", IFERROR(VLOOKUP(BASE(SPLIT(Q768,"",""),10,3),UOM!$A$2:$B$46,2,FALSE),"""")))"),"NUMBER")</f>
        <v>NUMBER</v>
      </c>
      <c r="S768" s="11" t="s">
        <v>1662</v>
      </c>
      <c r="T768" s="8"/>
      <c r="U768" s="8" t="str">
        <f t="shared" si="1"/>
        <v>Plumbing  Fitting  End Cap 3/4 "  Agro </v>
      </c>
      <c r="V768" s="8" t="str">
        <f t="shared" si="2"/>
        <v>Plumbing  &gt; Fitting  &gt; End Cap &gt; 3/4 "  &gt; Agro &gt; [ N/A ]</v>
      </c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ht="12.75" customHeight="1">
      <c r="A769" s="22" t="s">
        <v>1260</v>
      </c>
      <c r="B769" s="17" t="str">
        <f>IFERROR(VLOOKUP(A769,'G1'!$A$2:$B$45,2,FALSE),"")</f>
        <v>Plumbing </v>
      </c>
      <c r="C769" s="28" t="s">
        <v>1219</v>
      </c>
      <c r="D769" s="8" t="str">
        <f>IFERROR(VLOOKUP(C769,'G2'!$A$2:$B$45,2,FALSE),"")</f>
        <v>Fitting </v>
      </c>
      <c r="E769" s="23" t="s">
        <v>1353</v>
      </c>
      <c r="F769" s="8" t="str">
        <f>IFERROR(VLOOKUP(E769,'G3'!$A$2:$B$195,2,FALSE),"")</f>
        <v>End Cap</v>
      </c>
      <c r="G769" s="23" t="s">
        <v>685</v>
      </c>
      <c r="H769" s="8" t="str">
        <f>IFERROR(VLOOKUP(G769,'G4'!$A$2:$B$195,2,FALSE),"")</f>
        <v>1" </v>
      </c>
      <c r="I769" s="22" t="s">
        <v>1619</v>
      </c>
      <c r="J769" s="8" t="str">
        <f>IFERROR(VLOOKUP(I769,'G5'!$A$2:$B$45,2,FALSE),"")</f>
        <v>Agro</v>
      </c>
      <c r="K769" s="23" t="s">
        <v>27</v>
      </c>
      <c r="L769" s="11" t="str">
        <f>IFERROR(VLOOKUP(K769,'G6'!$A$2:$B$345,2,FALSE),"")</f>
        <v/>
      </c>
      <c r="M769" s="25" t="s">
        <v>1620</v>
      </c>
      <c r="N769" s="8" t="str">
        <f>IFERROR(VLOOKUP(M769,SUPPLIERS!$A$2:$B$45,2,FALSE),"")</f>
        <v>Agro</v>
      </c>
      <c r="O769" s="19" t="s">
        <v>42</v>
      </c>
      <c r="P769" s="13" t="str">
        <f>IFERROR(VLOOKUP(O769,UOM_GROUP!$A$2:$B$45,2,FALSE),"")</f>
        <v>Default</v>
      </c>
      <c r="Q769" s="11" t="str">
        <f t="array" ref="Q769">TEXTJOIN(",",TRUE,IF(UOM_MAPPING!A$2:A$16=O769,UOM_MAPPING!B$2:B$100,""))</f>
        <v>000</v>
      </c>
      <c r="R769" s="11" t="str">
        <f>IFERROR(__xludf.DUMMYFUNCTION("ArrayFormula(JOIN("", "", IFERROR(VLOOKUP(BASE(SPLIT(Q769,"",""),10,3),UOM!$A$2:$B$46,2,FALSE),"""")))"),"NUMBER")</f>
        <v>NUMBER</v>
      </c>
      <c r="S769" s="11" t="s">
        <v>1663</v>
      </c>
      <c r="T769" s="8"/>
      <c r="U769" s="8" t="str">
        <f t="shared" si="1"/>
        <v>Plumbing  Fitting  End Cap 1"  Agro </v>
      </c>
      <c r="V769" s="8" t="str">
        <f t="shared" si="2"/>
        <v>Plumbing  &gt; Fitting  &gt; End Cap &gt; 1"  &gt; Agro &gt; [ N/A ]</v>
      </c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ht="12.75" customHeight="1">
      <c r="A770" s="22" t="s">
        <v>1260</v>
      </c>
      <c r="B770" s="17" t="str">
        <f>IFERROR(VLOOKUP(A770,'G1'!$A$2:$B$45,2,FALSE),"")</f>
        <v>Plumbing </v>
      </c>
      <c r="C770" s="28" t="s">
        <v>1219</v>
      </c>
      <c r="D770" s="8" t="str">
        <f>IFERROR(VLOOKUP(C770,'G2'!$A$2:$B$45,2,FALSE),"")</f>
        <v>Fitting </v>
      </c>
      <c r="E770" s="23" t="s">
        <v>1353</v>
      </c>
      <c r="F770" s="8" t="str">
        <f>IFERROR(VLOOKUP(E770,'G3'!$A$2:$B$195,2,FALSE),"")</f>
        <v>End Cap</v>
      </c>
      <c r="G770" s="23" t="s">
        <v>1278</v>
      </c>
      <c r="H770" s="8" t="str">
        <f>IFERROR(VLOOKUP(G770,'G4'!$A$2:$B$195,2,FALSE),"")</f>
        <v>1.1/4"</v>
      </c>
      <c r="I770" s="22" t="s">
        <v>1619</v>
      </c>
      <c r="J770" s="8" t="str">
        <f>IFERROR(VLOOKUP(I770,'G5'!$A$2:$B$45,2,FALSE),"")</f>
        <v>Agro</v>
      </c>
      <c r="K770" s="23" t="s">
        <v>27</v>
      </c>
      <c r="L770" s="11" t="str">
        <f>IFERROR(VLOOKUP(K770,'G6'!$A$2:$B$345,2,FALSE),"")</f>
        <v/>
      </c>
      <c r="M770" s="25" t="s">
        <v>1620</v>
      </c>
      <c r="N770" s="8" t="str">
        <f>IFERROR(VLOOKUP(M770,SUPPLIERS!$A$2:$B$45,2,FALSE),"")</f>
        <v>Agro</v>
      </c>
      <c r="O770" s="19" t="s">
        <v>42</v>
      </c>
      <c r="P770" s="13" t="str">
        <f>IFERROR(VLOOKUP(O770,UOM_GROUP!$A$2:$B$45,2,FALSE),"")</f>
        <v>Default</v>
      </c>
      <c r="Q770" s="11" t="str">
        <f t="array" ref="Q770">TEXTJOIN(",",TRUE,IF(UOM_MAPPING!A$2:A$16=O770,UOM_MAPPING!B$2:B$100,""))</f>
        <v>000</v>
      </c>
      <c r="R770" s="11" t="str">
        <f>IFERROR(__xludf.DUMMYFUNCTION("ArrayFormula(JOIN("", "", IFERROR(VLOOKUP(BASE(SPLIT(Q770,"",""),10,3),UOM!$A$2:$B$46,2,FALSE),"""")))"),"NUMBER")</f>
        <v>NUMBER</v>
      </c>
      <c r="S770" s="11" t="s">
        <v>1664</v>
      </c>
      <c r="T770" s="8"/>
      <c r="U770" s="8" t="str">
        <f t="shared" si="1"/>
        <v>Plumbing  Fitting  End Cap 1.1/4" Agro </v>
      </c>
      <c r="V770" s="8" t="str">
        <f t="shared" si="2"/>
        <v>Plumbing  &gt; Fitting  &gt; End Cap &gt; 1.1/4" &gt; Agro &gt; [ N/A ]</v>
      </c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ht="12.75" customHeight="1">
      <c r="A771" s="22" t="s">
        <v>1260</v>
      </c>
      <c r="B771" s="17" t="str">
        <f>IFERROR(VLOOKUP(A771,'G1'!$A$2:$B$45,2,FALSE),"")</f>
        <v>Plumbing </v>
      </c>
      <c r="C771" s="28" t="s">
        <v>1219</v>
      </c>
      <c r="D771" s="8" t="str">
        <f>IFERROR(VLOOKUP(C771,'G2'!$A$2:$B$45,2,FALSE),"")</f>
        <v>Fitting </v>
      </c>
      <c r="E771" s="23" t="s">
        <v>1353</v>
      </c>
      <c r="F771" s="8" t="str">
        <f>IFERROR(VLOOKUP(E771,'G3'!$A$2:$B$195,2,FALSE),"")</f>
        <v>End Cap</v>
      </c>
      <c r="G771" s="23" t="s">
        <v>1265</v>
      </c>
      <c r="H771" s="8" t="str">
        <f>IFERROR(VLOOKUP(G771,'G4'!$A$2:$B$195,2,FALSE),"")</f>
        <v>1.5"</v>
      </c>
      <c r="I771" s="22" t="s">
        <v>1619</v>
      </c>
      <c r="J771" s="8" t="str">
        <f>IFERROR(VLOOKUP(I771,'G5'!$A$2:$B$45,2,FALSE),"")</f>
        <v>Agro</v>
      </c>
      <c r="K771" s="23" t="s">
        <v>27</v>
      </c>
      <c r="L771" s="11" t="str">
        <f>IFERROR(VLOOKUP(K771,'G6'!$A$2:$B$345,2,FALSE),"")</f>
        <v/>
      </c>
      <c r="M771" s="25" t="s">
        <v>1620</v>
      </c>
      <c r="N771" s="8" t="str">
        <f>IFERROR(VLOOKUP(M771,SUPPLIERS!$A$2:$B$45,2,FALSE),"")</f>
        <v>Agro</v>
      </c>
      <c r="O771" s="19" t="s">
        <v>42</v>
      </c>
      <c r="P771" s="13" t="str">
        <f>IFERROR(VLOOKUP(O771,UOM_GROUP!$A$2:$B$45,2,FALSE),"")</f>
        <v>Default</v>
      </c>
      <c r="Q771" s="11" t="str">
        <f t="array" ref="Q771">TEXTJOIN(",",TRUE,IF(UOM_MAPPING!A$2:A$16=O771,UOM_MAPPING!B$2:B$100,""))</f>
        <v>000</v>
      </c>
      <c r="R771" s="11" t="str">
        <f>IFERROR(__xludf.DUMMYFUNCTION("ArrayFormula(JOIN("", "", IFERROR(VLOOKUP(BASE(SPLIT(Q771,"",""),10,3),UOM!$A$2:$B$46,2,FALSE),"""")))"),"NUMBER")</f>
        <v>NUMBER</v>
      </c>
      <c r="S771" s="11" t="s">
        <v>1665</v>
      </c>
      <c r="T771" s="8"/>
      <c r="U771" s="8" t="str">
        <f t="shared" si="1"/>
        <v>Plumbing  Fitting  End Cap 1.5" Agro </v>
      </c>
      <c r="V771" s="8" t="str">
        <f t="shared" si="2"/>
        <v>Plumbing  &gt; Fitting  &gt; End Cap &gt; 1.5" &gt; Agro &gt; [ N/A ]</v>
      </c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ht="12.75" customHeight="1">
      <c r="A772" s="22" t="s">
        <v>1260</v>
      </c>
      <c r="B772" s="17" t="str">
        <f>IFERROR(VLOOKUP(A772,'G1'!$A$2:$B$45,2,FALSE),"")</f>
        <v>Plumbing </v>
      </c>
      <c r="C772" s="28" t="s">
        <v>1219</v>
      </c>
      <c r="D772" s="8" t="str">
        <f>IFERROR(VLOOKUP(C772,'G2'!$A$2:$B$45,2,FALSE),"")</f>
        <v>Fitting </v>
      </c>
      <c r="E772" s="23" t="s">
        <v>1353</v>
      </c>
      <c r="F772" s="8" t="str">
        <f>IFERROR(VLOOKUP(E772,'G3'!$A$2:$B$195,2,FALSE),"")</f>
        <v>End Cap</v>
      </c>
      <c r="G772" s="23" t="s">
        <v>793</v>
      </c>
      <c r="H772" s="8" t="str">
        <f>IFERROR(VLOOKUP(G772,'G4'!$A$2:$B$195,2,FALSE),"")</f>
        <v>2"</v>
      </c>
      <c r="I772" s="22" t="s">
        <v>1619</v>
      </c>
      <c r="J772" s="8" t="str">
        <f>IFERROR(VLOOKUP(I772,'G5'!$A$2:$B$45,2,FALSE),"")</f>
        <v>Agro</v>
      </c>
      <c r="K772" s="23" t="s">
        <v>27</v>
      </c>
      <c r="L772" s="11" t="str">
        <f>IFERROR(VLOOKUP(K772,'G6'!$A$2:$B$345,2,FALSE),"")</f>
        <v/>
      </c>
      <c r="M772" s="25" t="s">
        <v>1620</v>
      </c>
      <c r="N772" s="8" t="str">
        <f>IFERROR(VLOOKUP(M772,SUPPLIERS!$A$2:$B$45,2,FALSE),"")</f>
        <v>Agro</v>
      </c>
      <c r="O772" s="19" t="s">
        <v>42</v>
      </c>
      <c r="P772" s="13" t="str">
        <f>IFERROR(VLOOKUP(O772,UOM_GROUP!$A$2:$B$45,2,FALSE),"")</f>
        <v>Default</v>
      </c>
      <c r="Q772" s="11" t="str">
        <f t="array" ref="Q772">TEXTJOIN(",",TRUE,IF(UOM_MAPPING!A$2:A$16=O772,UOM_MAPPING!B$2:B$100,""))</f>
        <v>000</v>
      </c>
      <c r="R772" s="11" t="str">
        <f>IFERROR(__xludf.DUMMYFUNCTION("ArrayFormula(JOIN("", "", IFERROR(VLOOKUP(BASE(SPLIT(Q772,"",""),10,3),UOM!$A$2:$B$46,2,FALSE),"""")))"),"NUMBER")</f>
        <v>NUMBER</v>
      </c>
      <c r="S772" s="11" t="s">
        <v>1666</v>
      </c>
      <c r="T772" s="8"/>
      <c r="U772" s="8" t="str">
        <f t="shared" si="1"/>
        <v>Plumbing  Fitting  End Cap 2" Agro </v>
      </c>
      <c r="V772" s="8" t="str">
        <f t="shared" si="2"/>
        <v>Plumbing  &gt; Fitting  &gt; End Cap &gt; 2" &gt; Agro &gt; [ N/A ]</v>
      </c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ht="12.75" customHeight="1">
      <c r="A773" s="22" t="s">
        <v>1260</v>
      </c>
      <c r="B773" s="17" t="str">
        <f>IFERROR(VLOOKUP(A773,'G1'!$A$2:$B$45,2,FALSE),"")</f>
        <v>Plumbing </v>
      </c>
      <c r="C773" s="28" t="s">
        <v>1219</v>
      </c>
      <c r="D773" s="8" t="str">
        <f>IFERROR(VLOOKUP(C773,'G2'!$A$2:$B$45,2,FALSE),"")</f>
        <v>Fitting </v>
      </c>
      <c r="E773" s="23" t="s">
        <v>1353</v>
      </c>
      <c r="F773" s="8" t="str">
        <f>IFERROR(VLOOKUP(E773,'G3'!$A$2:$B$195,2,FALSE),"")</f>
        <v>End Cap</v>
      </c>
      <c r="G773" s="23" t="s">
        <v>1267</v>
      </c>
      <c r="H773" s="8" t="str">
        <f>IFERROR(VLOOKUP(G773,'G4'!$A$2:$B$195,2,FALSE),"")</f>
        <v>4"</v>
      </c>
      <c r="I773" s="22" t="s">
        <v>1619</v>
      </c>
      <c r="J773" s="8" t="str">
        <f>IFERROR(VLOOKUP(I773,'G5'!$A$2:$B$45,2,FALSE),"")</f>
        <v>Agro</v>
      </c>
      <c r="K773" s="23" t="s">
        <v>27</v>
      </c>
      <c r="L773" s="11" t="str">
        <f>IFERROR(VLOOKUP(K773,'G6'!$A$2:$B$345,2,FALSE),"")</f>
        <v/>
      </c>
      <c r="M773" s="25" t="s">
        <v>1620</v>
      </c>
      <c r="N773" s="8" t="str">
        <f>IFERROR(VLOOKUP(M773,SUPPLIERS!$A$2:$B$45,2,FALSE),"")</f>
        <v>Agro</v>
      </c>
      <c r="O773" s="19" t="s">
        <v>42</v>
      </c>
      <c r="P773" s="13" t="str">
        <f>IFERROR(VLOOKUP(O773,UOM_GROUP!$A$2:$B$45,2,FALSE),"")</f>
        <v>Default</v>
      </c>
      <c r="Q773" s="11" t="str">
        <f t="array" ref="Q773">TEXTJOIN(",",TRUE,IF(UOM_MAPPING!A$2:A$16=O773,UOM_MAPPING!B$2:B$100,""))</f>
        <v>000</v>
      </c>
      <c r="R773" s="11" t="str">
        <f>IFERROR(__xludf.DUMMYFUNCTION("ArrayFormula(JOIN("", "", IFERROR(VLOOKUP(BASE(SPLIT(Q773,"",""),10,3),UOM!$A$2:$B$46,2,FALSE),"""")))"),"NUMBER")</f>
        <v>NUMBER</v>
      </c>
      <c r="S773" s="11" t="s">
        <v>1667</v>
      </c>
      <c r="T773" s="8"/>
      <c r="U773" s="8" t="str">
        <f t="shared" si="1"/>
        <v>Plumbing  Fitting  End Cap 4" Agro </v>
      </c>
      <c r="V773" s="8" t="str">
        <f t="shared" si="2"/>
        <v>Plumbing  &gt; Fitting  &gt; End Cap &gt; 4" &gt; Agro &gt; [ N/A ]</v>
      </c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ht="12.75" customHeight="1">
      <c r="A774" s="22" t="s">
        <v>1260</v>
      </c>
      <c r="B774" s="17" t="str">
        <f>IFERROR(VLOOKUP(A774,'G1'!$A$2:$B$45,2,FALSE),"")</f>
        <v>Plumbing </v>
      </c>
      <c r="C774" s="28" t="s">
        <v>1219</v>
      </c>
      <c r="D774" s="8" t="str">
        <f>IFERROR(VLOOKUP(C774,'G2'!$A$2:$B$45,2,FALSE),"")</f>
        <v>Fitting </v>
      </c>
      <c r="E774" s="23" t="s">
        <v>1361</v>
      </c>
      <c r="F774" s="8" t="str">
        <f>IFERROR(VLOOKUP(E774,'G3'!$A$2:$B$195,2,FALSE),"")</f>
        <v>Saddle (Clip)</v>
      </c>
      <c r="G774" s="23" t="s">
        <v>679</v>
      </c>
      <c r="H774" s="8" t="str">
        <f>IFERROR(VLOOKUP(G774,'G4'!$A$2:$B$195,2,FALSE),"")</f>
        <v>1/2 "</v>
      </c>
      <c r="I774" s="22" t="s">
        <v>1619</v>
      </c>
      <c r="J774" s="8" t="str">
        <f>IFERROR(VLOOKUP(I774,'G5'!$A$2:$B$45,2,FALSE),"")</f>
        <v>Agro</v>
      </c>
      <c r="K774" s="23" t="s">
        <v>27</v>
      </c>
      <c r="L774" s="11" t="str">
        <f>IFERROR(VLOOKUP(K774,'G6'!$A$2:$B$345,2,FALSE),"")</f>
        <v/>
      </c>
      <c r="M774" s="25" t="s">
        <v>1620</v>
      </c>
      <c r="N774" s="8" t="str">
        <f>IFERROR(VLOOKUP(M774,SUPPLIERS!$A$2:$B$45,2,FALSE),"")</f>
        <v>Agro</v>
      </c>
      <c r="O774" s="19" t="s">
        <v>42</v>
      </c>
      <c r="P774" s="13" t="str">
        <f>IFERROR(VLOOKUP(O774,UOM_GROUP!$A$2:$B$45,2,FALSE),"")</f>
        <v>Default</v>
      </c>
      <c r="Q774" s="11" t="str">
        <f t="array" ref="Q774">TEXTJOIN(",",TRUE,IF(UOM_MAPPING!A$2:A$16=O774,UOM_MAPPING!B$2:B$100,""))</f>
        <v>000</v>
      </c>
      <c r="R774" s="11" t="str">
        <f>IFERROR(__xludf.DUMMYFUNCTION("ArrayFormula(JOIN("", "", IFERROR(VLOOKUP(BASE(SPLIT(Q774,"",""),10,3),UOM!$A$2:$B$46,2,FALSE),"""")))"),"NUMBER")</f>
        <v>NUMBER</v>
      </c>
      <c r="S774" s="11" t="s">
        <v>1668</v>
      </c>
      <c r="T774" s="8"/>
      <c r="U774" s="8" t="str">
        <f t="shared" si="1"/>
        <v>Plumbing  Fitting  Saddle (Clip) 1/2 " Agro </v>
      </c>
      <c r="V774" s="8" t="str">
        <f t="shared" si="2"/>
        <v>Plumbing  &gt; Fitting  &gt; Saddle (Clip) &gt; 1/2 " &gt; Agro &gt; [ N/A ]</v>
      </c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ht="12.75" customHeight="1">
      <c r="A775" s="22" t="s">
        <v>1260</v>
      </c>
      <c r="B775" s="17" t="str">
        <f>IFERROR(VLOOKUP(A775,'G1'!$A$2:$B$45,2,FALSE),"")</f>
        <v>Plumbing </v>
      </c>
      <c r="C775" s="28" t="s">
        <v>1219</v>
      </c>
      <c r="D775" s="8" t="str">
        <f>IFERROR(VLOOKUP(C775,'G2'!$A$2:$B$45,2,FALSE),"")</f>
        <v>Fitting </v>
      </c>
      <c r="E775" s="23" t="s">
        <v>1361</v>
      </c>
      <c r="F775" s="8" t="str">
        <f>IFERROR(VLOOKUP(E775,'G3'!$A$2:$B$195,2,FALSE),"")</f>
        <v>Saddle (Clip)</v>
      </c>
      <c r="G775" s="23" t="s">
        <v>682</v>
      </c>
      <c r="H775" s="8" t="str">
        <f>IFERROR(VLOOKUP(G775,'G4'!$A$2:$B$195,2,FALSE),"")</f>
        <v>3/4 " </v>
      </c>
      <c r="I775" s="22" t="s">
        <v>1619</v>
      </c>
      <c r="J775" s="8" t="str">
        <f>IFERROR(VLOOKUP(I775,'G5'!$A$2:$B$45,2,FALSE),"")</f>
        <v>Agro</v>
      </c>
      <c r="K775" s="23" t="s">
        <v>27</v>
      </c>
      <c r="L775" s="11" t="str">
        <f>IFERROR(VLOOKUP(K775,'G6'!$A$2:$B$345,2,FALSE),"")</f>
        <v/>
      </c>
      <c r="M775" s="25" t="s">
        <v>1620</v>
      </c>
      <c r="N775" s="8" t="str">
        <f>IFERROR(VLOOKUP(M775,SUPPLIERS!$A$2:$B$45,2,FALSE),"")</f>
        <v>Agro</v>
      </c>
      <c r="O775" s="19" t="s">
        <v>42</v>
      </c>
      <c r="P775" s="13" t="str">
        <f>IFERROR(VLOOKUP(O775,UOM_GROUP!$A$2:$B$45,2,FALSE),"")</f>
        <v>Default</v>
      </c>
      <c r="Q775" s="11" t="str">
        <f t="array" ref="Q775">TEXTJOIN(",",TRUE,IF(UOM_MAPPING!A$2:A$16=O775,UOM_MAPPING!B$2:B$100,""))</f>
        <v>000</v>
      </c>
      <c r="R775" s="11" t="str">
        <f>IFERROR(__xludf.DUMMYFUNCTION("ArrayFormula(JOIN("", "", IFERROR(VLOOKUP(BASE(SPLIT(Q775,"",""),10,3),UOM!$A$2:$B$46,2,FALSE),"""")))"),"NUMBER")</f>
        <v>NUMBER</v>
      </c>
      <c r="S775" s="11" t="s">
        <v>1669</v>
      </c>
      <c r="T775" s="8"/>
      <c r="U775" s="8" t="str">
        <f t="shared" si="1"/>
        <v>Plumbing  Fitting  Saddle (Clip) 3/4 "  Agro </v>
      </c>
      <c r="V775" s="8" t="str">
        <f t="shared" si="2"/>
        <v>Plumbing  &gt; Fitting  &gt; Saddle (Clip) &gt; 3/4 "  &gt; Agro &gt; [ N/A ]</v>
      </c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ht="12.75" customHeight="1">
      <c r="A776" s="22" t="s">
        <v>1260</v>
      </c>
      <c r="B776" s="17" t="str">
        <f>IFERROR(VLOOKUP(A776,'G1'!$A$2:$B$45,2,FALSE),"")</f>
        <v>Plumbing </v>
      </c>
      <c r="C776" s="28" t="s">
        <v>1219</v>
      </c>
      <c r="D776" s="8" t="str">
        <f>IFERROR(VLOOKUP(C776,'G2'!$A$2:$B$45,2,FALSE),"")</f>
        <v>Fitting </v>
      </c>
      <c r="E776" s="23" t="s">
        <v>1361</v>
      </c>
      <c r="F776" s="8" t="str">
        <f>IFERROR(VLOOKUP(E776,'G3'!$A$2:$B$195,2,FALSE),"")</f>
        <v>Saddle (Clip)</v>
      </c>
      <c r="G776" s="23" t="s">
        <v>685</v>
      </c>
      <c r="H776" s="8" t="str">
        <f>IFERROR(VLOOKUP(G776,'G4'!$A$2:$B$195,2,FALSE),"")</f>
        <v>1" </v>
      </c>
      <c r="I776" s="22" t="s">
        <v>1619</v>
      </c>
      <c r="J776" s="8" t="str">
        <f>IFERROR(VLOOKUP(I776,'G5'!$A$2:$B$45,2,FALSE),"")</f>
        <v>Agro</v>
      </c>
      <c r="K776" s="23" t="s">
        <v>27</v>
      </c>
      <c r="L776" s="11" t="str">
        <f>IFERROR(VLOOKUP(K776,'G6'!$A$2:$B$345,2,FALSE),"")</f>
        <v/>
      </c>
      <c r="M776" s="25" t="s">
        <v>1620</v>
      </c>
      <c r="N776" s="8" t="str">
        <f>IFERROR(VLOOKUP(M776,SUPPLIERS!$A$2:$B$45,2,FALSE),"")</f>
        <v>Agro</v>
      </c>
      <c r="O776" s="19" t="s">
        <v>42</v>
      </c>
      <c r="P776" s="13" t="str">
        <f>IFERROR(VLOOKUP(O776,UOM_GROUP!$A$2:$B$45,2,FALSE),"")</f>
        <v>Default</v>
      </c>
      <c r="Q776" s="11" t="str">
        <f t="array" ref="Q776">TEXTJOIN(",",TRUE,IF(UOM_MAPPING!A$2:A$16=O776,UOM_MAPPING!B$2:B$100,""))</f>
        <v>000</v>
      </c>
      <c r="R776" s="11" t="str">
        <f>IFERROR(__xludf.DUMMYFUNCTION("ArrayFormula(JOIN("", "", IFERROR(VLOOKUP(BASE(SPLIT(Q776,"",""),10,3),UOM!$A$2:$B$46,2,FALSE),"""")))"),"NUMBER")</f>
        <v>NUMBER</v>
      </c>
      <c r="S776" s="11" t="s">
        <v>1670</v>
      </c>
      <c r="T776" s="8"/>
      <c r="U776" s="8" t="str">
        <f t="shared" si="1"/>
        <v>Plumbing  Fitting  Saddle (Clip) 1"  Agro </v>
      </c>
      <c r="V776" s="8" t="str">
        <f t="shared" si="2"/>
        <v>Plumbing  &gt; Fitting  &gt; Saddle (Clip) &gt; 1"  &gt; Agro &gt; [ N/A ]</v>
      </c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ht="12.75" customHeight="1">
      <c r="A777" s="22" t="s">
        <v>1260</v>
      </c>
      <c r="B777" s="17" t="str">
        <f>IFERROR(VLOOKUP(A777,'G1'!$A$2:$B$45,2,FALSE),"")</f>
        <v>Plumbing </v>
      </c>
      <c r="C777" s="28" t="s">
        <v>1219</v>
      </c>
      <c r="D777" s="8" t="str">
        <f>IFERROR(VLOOKUP(C777,'G2'!$A$2:$B$45,2,FALSE),"")</f>
        <v>Fitting </v>
      </c>
      <c r="E777" s="23" t="s">
        <v>1365</v>
      </c>
      <c r="F777" s="8" t="str">
        <f>IFERROR(VLOOKUP(E777,'G3'!$A$2:$B$195,2,FALSE),"")</f>
        <v>45 Elbow</v>
      </c>
      <c r="G777" s="23" t="s">
        <v>679</v>
      </c>
      <c r="H777" s="8" t="str">
        <f>IFERROR(VLOOKUP(G777,'G4'!$A$2:$B$195,2,FALSE),"")</f>
        <v>1/2 "</v>
      </c>
      <c r="I777" s="22" t="s">
        <v>1619</v>
      </c>
      <c r="J777" s="8" t="str">
        <f>IFERROR(VLOOKUP(I777,'G5'!$A$2:$B$45,2,FALSE),"")</f>
        <v>Agro</v>
      </c>
      <c r="K777" s="23" t="s">
        <v>27</v>
      </c>
      <c r="L777" s="11" t="str">
        <f>IFERROR(VLOOKUP(K777,'G6'!$A$2:$B$345,2,FALSE),"")</f>
        <v/>
      </c>
      <c r="M777" s="25" t="s">
        <v>1620</v>
      </c>
      <c r="N777" s="8" t="str">
        <f>IFERROR(VLOOKUP(M777,SUPPLIERS!$A$2:$B$45,2,FALSE),"")</f>
        <v>Agro</v>
      </c>
      <c r="O777" s="19" t="s">
        <v>42</v>
      </c>
      <c r="P777" s="13" t="str">
        <f>IFERROR(VLOOKUP(O777,UOM_GROUP!$A$2:$B$45,2,FALSE),"")</f>
        <v>Default</v>
      </c>
      <c r="Q777" s="11" t="str">
        <f t="array" ref="Q777">TEXTJOIN(",",TRUE,IF(UOM_MAPPING!A$2:A$16=O777,UOM_MAPPING!B$2:B$100,""))</f>
        <v>000</v>
      </c>
      <c r="R777" s="11" t="str">
        <f>IFERROR(__xludf.DUMMYFUNCTION("ArrayFormula(JOIN("", "", IFERROR(VLOOKUP(BASE(SPLIT(Q777,"",""),10,3),UOM!$A$2:$B$46,2,FALSE),"""")))"),"NUMBER")</f>
        <v>NUMBER</v>
      </c>
      <c r="S777" s="11" t="s">
        <v>1671</v>
      </c>
      <c r="T777" s="8"/>
      <c r="U777" s="8" t="str">
        <f t="shared" si="1"/>
        <v>Plumbing  Fitting  45 Elbow 1/2 " Agro </v>
      </c>
      <c r="V777" s="8" t="str">
        <f t="shared" si="2"/>
        <v>Plumbing  &gt; Fitting  &gt; 45 Elbow &gt; 1/2 " &gt; Agro &gt; [ N/A ]</v>
      </c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ht="12.75" customHeight="1">
      <c r="A778" s="22" t="s">
        <v>1260</v>
      </c>
      <c r="B778" s="17" t="str">
        <f>IFERROR(VLOOKUP(A778,'G1'!$A$2:$B$45,2,FALSE),"")</f>
        <v>Plumbing </v>
      </c>
      <c r="C778" s="28" t="s">
        <v>1219</v>
      </c>
      <c r="D778" s="8" t="str">
        <f>IFERROR(VLOOKUP(C778,'G2'!$A$2:$B$45,2,FALSE),"")</f>
        <v>Fitting </v>
      </c>
      <c r="E778" s="23" t="s">
        <v>1365</v>
      </c>
      <c r="F778" s="8" t="str">
        <f>IFERROR(VLOOKUP(E778,'G3'!$A$2:$B$195,2,FALSE),"")</f>
        <v>45 Elbow</v>
      </c>
      <c r="G778" s="23" t="s">
        <v>682</v>
      </c>
      <c r="H778" s="8" t="str">
        <f>IFERROR(VLOOKUP(G778,'G4'!$A$2:$B$195,2,FALSE),"")</f>
        <v>3/4 " </v>
      </c>
      <c r="I778" s="22" t="s">
        <v>1619</v>
      </c>
      <c r="J778" s="8" t="str">
        <f>IFERROR(VLOOKUP(I778,'G5'!$A$2:$B$45,2,FALSE),"")</f>
        <v>Agro</v>
      </c>
      <c r="K778" s="23" t="s">
        <v>27</v>
      </c>
      <c r="L778" s="11" t="str">
        <f>IFERROR(VLOOKUP(K778,'G6'!$A$2:$B$345,2,FALSE),"")</f>
        <v/>
      </c>
      <c r="M778" s="25" t="s">
        <v>1620</v>
      </c>
      <c r="N778" s="8" t="str">
        <f>IFERROR(VLOOKUP(M778,SUPPLIERS!$A$2:$B$45,2,FALSE),"")</f>
        <v>Agro</v>
      </c>
      <c r="O778" s="19" t="s">
        <v>42</v>
      </c>
      <c r="P778" s="13" t="str">
        <f>IFERROR(VLOOKUP(O778,UOM_GROUP!$A$2:$B$45,2,FALSE),"")</f>
        <v>Default</v>
      </c>
      <c r="Q778" s="11" t="str">
        <f t="array" ref="Q778">TEXTJOIN(",",TRUE,IF(UOM_MAPPING!A$2:A$16=O778,UOM_MAPPING!B$2:B$100,""))</f>
        <v>000</v>
      </c>
      <c r="R778" s="11" t="str">
        <f>IFERROR(__xludf.DUMMYFUNCTION("ArrayFormula(JOIN("", "", IFERROR(VLOOKUP(BASE(SPLIT(Q778,"",""),10,3),UOM!$A$2:$B$46,2,FALSE),"""")))"),"NUMBER")</f>
        <v>NUMBER</v>
      </c>
      <c r="S778" s="11" t="s">
        <v>1672</v>
      </c>
      <c r="T778" s="8"/>
      <c r="U778" s="8" t="str">
        <f t="shared" si="1"/>
        <v>Plumbing  Fitting  45 Elbow 3/4 "  Agro </v>
      </c>
      <c r="V778" s="8" t="str">
        <f t="shared" si="2"/>
        <v>Plumbing  &gt; Fitting  &gt; 45 Elbow &gt; 3/4 "  &gt; Agro &gt; [ N/A ]</v>
      </c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ht="12.75" customHeight="1">
      <c r="A779" s="22" t="s">
        <v>1260</v>
      </c>
      <c r="B779" s="17" t="str">
        <f>IFERROR(VLOOKUP(A779,'G1'!$A$2:$B$45,2,FALSE),"")</f>
        <v>Plumbing </v>
      </c>
      <c r="C779" s="28" t="s">
        <v>1219</v>
      </c>
      <c r="D779" s="8" t="str">
        <f>IFERROR(VLOOKUP(C779,'G2'!$A$2:$B$45,2,FALSE),"")</f>
        <v>Fitting </v>
      </c>
      <c r="E779" s="23" t="s">
        <v>1365</v>
      </c>
      <c r="F779" s="8" t="str">
        <f>IFERROR(VLOOKUP(E779,'G3'!$A$2:$B$195,2,FALSE),"")</f>
        <v>45 Elbow</v>
      </c>
      <c r="G779" s="23" t="s">
        <v>685</v>
      </c>
      <c r="H779" s="8" t="str">
        <f>IFERROR(VLOOKUP(G779,'G4'!$A$2:$B$195,2,FALSE),"")</f>
        <v>1" </v>
      </c>
      <c r="I779" s="22" t="s">
        <v>1619</v>
      </c>
      <c r="J779" s="8" t="str">
        <f>IFERROR(VLOOKUP(I779,'G5'!$A$2:$B$45,2,FALSE),"")</f>
        <v>Agro</v>
      </c>
      <c r="K779" s="23" t="s">
        <v>27</v>
      </c>
      <c r="L779" s="11" t="str">
        <f>IFERROR(VLOOKUP(K779,'G6'!$A$2:$B$345,2,FALSE),"")</f>
        <v/>
      </c>
      <c r="M779" s="25" t="s">
        <v>1620</v>
      </c>
      <c r="N779" s="8" t="str">
        <f>IFERROR(VLOOKUP(M779,SUPPLIERS!$A$2:$B$45,2,FALSE),"")</f>
        <v>Agro</v>
      </c>
      <c r="O779" s="19" t="s">
        <v>42</v>
      </c>
      <c r="P779" s="13" t="str">
        <f>IFERROR(VLOOKUP(O779,UOM_GROUP!$A$2:$B$45,2,FALSE),"")</f>
        <v>Default</v>
      </c>
      <c r="Q779" s="11" t="str">
        <f t="array" ref="Q779">TEXTJOIN(",",TRUE,IF(UOM_MAPPING!A$2:A$16=O779,UOM_MAPPING!B$2:B$100,""))</f>
        <v>000</v>
      </c>
      <c r="R779" s="11" t="str">
        <f>IFERROR(__xludf.DUMMYFUNCTION("ArrayFormula(JOIN("", "", IFERROR(VLOOKUP(BASE(SPLIT(Q779,"",""),10,3),UOM!$A$2:$B$46,2,FALSE),"""")))"),"NUMBER")</f>
        <v>NUMBER</v>
      </c>
      <c r="S779" s="11" t="s">
        <v>1673</v>
      </c>
      <c r="T779" s="8"/>
      <c r="U779" s="8" t="str">
        <f t="shared" si="1"/>
        <v>Plumbing  Fitting  45 Elbow 1"  Agro </v>
      </c>
      <c r="V779" s="8" t="str">
        <f t="shared" si="2"/>
        <v>Plumbing  &gt; Fitting  &gt; 45 Elbow &gt; 1"  &gt; Agro &gt; [ N/A ]</v>
      </c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ht="12.75" customHeight="1">
      <c r="A780" s="22" t="s">
        <v>1260</v>
      </c>
      <c r="B780" s="17" t="str">
        <f>IFERROR(VLOOKUP(A780,'G1'!$A$2:$B$45,2,FALSE),"")</f>
        <v>Plumbing </v>
      </c>
      <c r="C780" s="28" t="s">
        <v>1219</v>
      </c>
      <c r="D780" s="8" t="str">
        <f>IFERROR(VLOOKUP(C780,'G2'!$A$2:$B$45,2,FALSE),"")</f>
        <v>Fitting </v>
      </c>
      <c r="E780" s="23" t="s">
        <v>1365</v>
      </c>
      <c r="F780" s="8" t="str">
        <f>IFERROR(VLOOKUP(E780,'G3'!$A$2:$B$195,2,FALSE),"")</f>
        <v>45 Elbow</v>
      </c>
      <c r="G780" s="23" t="s">
        <v>1278</v>
      </c>
      <c r="H780" s="8" t="str">
        <f>IFERROR(VLOOKUP(G780,'G4'!$A$2:$B$195,2,FALSE),"")</f>
        <v>1.1/4"</v>
      </c>
      <c r="I780" s="22" t="s">
        <v>1619</v>
      </c>
      <c r="J780" s="8" t="str">
        <f>IFERROR(VLOOKUP(I780,'G5'!$A$2:$B$45,2,FALSE),"")</f>
        <v>Agro</v>
      </c>
      <c r="K780" s="23" t="s">
        <v>27</v>
      </c>
      <c r="L780" s="11" t="str">
        <f>IFERROR(VLOOKUP(K780,'G6'!$A$2:$B$345,2,FALSE),"")</f>
        <v/>
      </c>
      <c r="M780" s="25" t="s">
        <v>1620</v>
      </c>
      <c r="N780" s="8" t="str">
        <f>IFERROR(VLOOKUP(M780,SUPPLIERS!$A$2:$B$45,2,FALSE),"")</f>
        <v>Agro</v>
      </c>
      <c r="O780" s="19" t="s">
        <v>42</v>
      </c>
      <c r="P780" s="13" t="str">
        <f>IFERROR(VLOOKUP(O780,UOM_GROUP!$A$2:$B$45,2,FALSE),"")</f>
        <v>Default</v>
      </c>
      <c r="Q780" s="11" t="str">
        <f t="array" ref="Q780">TEXTJOIN(",",TRUE,IF(UOM_MAPPING!A$2:A$16=O780,UOM_MAPPING!B$2:B$100,""))</f>
        <v>000</v>
      </c>
      <c r="R780" s="11" t="str">
        <f>IFERROR(__xludf.DUMMYFUNCTION("ArrayFormula(JOIN("", "", IFERROR(VLOOKUP(BASE(SPLIT(Q780,"",""),10,3),UOM!$A$2:$B$46,2,FALSE),"""")))"),"NUMBER")</f>
        <v>NUMBER</v>
      </c>
      <c r="S780" s="11" t="s">
        <v>1674</v>
      </c>
      <c r="T780" s="8"/>
      <c r="U780" s="8" t="str">
        <f t="shared" si="1"/>
        <v>Plumbing  Fitting  45 Elbow 1.1/4" Agro </v>
      </c>
      <c r="V780" s="8" t="str">
        <f t="shared" si="2"/>
        <v>Plumbing  &gt; Fitting  &gt; 45 Elbow &gt; 1.1/4" &gt; Agro &gt; [ N/A ]</v>
      </c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ht="12.75" customHeight="1">
      <c r="A781" s="22" t="s">
        <v>1260</v>
      </c>
      <c r="B781" s="17" t="str">
        <f>IFERROR(VLOOKUP(A781,'G1'!$A$2:$B$45,2,FALSE),"")</f>
        <v>Plumbing </v>
      </c>
      <c r="C781" s="28" t="s">
        <v>1219</v>
      </c>
      <c r="D781" s="8" t="str">
        <f>IFERROR(VLOOKUP(C781,'G2'!$A$2:$B$45,2,FALSE),"")</f>
        <v>Fitting </v>
      </c>
      <c r="E781" s="23" t="s">
        <v>1365</v>
      </c>
      <c r="F781" s="8" t="str">
        <f>IFERROR(VLOOKUP(E781,'G3'!$A$2:$B$195,2,FALSE),"")</f>
        <v>45 Elbow</v>
      </c>
      <c r="G781" s="23" t="s">
        <v>1265</v>
      </c>
      <c r="H781" s="8" t="str">
        <f>IFERROR(VLOOKUP(G781,'G4'!$A$2:$B$195,2,FALSE),"")</f>
        <v>1.5"</v>
      </c>
      <c r="I781" s="22" t="s">
        <v>1619</v>
      </c>
      <c r="J781" s="8" t="str">
        <f>IFERROR(VLOOKUP(I781,'G5'!$A$2:$B$45,2,FALSE),"")</f>
        <v>Agro</v>
      </c>
      <c r="K781" s="23" t="s">
        <v>27</v>
      </c>
      <c r="L781" s="11" t="str">
        <f>IFERROR(VLOOKUP(K781,'G6'!$A$2:$B$345,2,FALSE),"")</f>
        <v/>
      </c>
      <c r="M781" s="25" t="s">
        <v>1620</v>
      </c>
      <c r="N781" s="8" t="str">
        <f>IFERROR(VLOOKUP(M781,SUPPLIERS!$A$2:$B$45,2,FALSE),"")</f>
        <v>Agro</v>
      </c>
      <c r="O781" s="19" t="s">
        <v>42</v>
      </c>
      <c r="P781" s="13" t="str">
        <f>IFERROR(VLOOKUP(O781,UOM_GROUP!$A$2:$B$45,2,FALSE),"")</f>
        <v>Default</v>
      </c>
      <c r="Q781" s="11" t="str">
        <f t="array" ref="Q781">TEXTJOIN(",",TRUE,IF(UOM_MAPPING!A$2:A$16=O781,UOM_MAPPING!B$2:B$100,""))</f>
        <v>000</v>
      </c>
      <c r="R781" s="11" t="str">
        <f>IFERROR(__xludf.DUMMYFUNCTION("ArrayFormula(JOIN("", "", IFERROR(VLOOKUP(BASE(SPLIT(Q781,"",""),10,3),UOM!$A$2:$B$46,2,FALSE),"""")))"),"NUMBER")</f>
        <v>NUMBER</v>
      </c>
      <c r="S781" s="11" t="s">
        <v>1675</v>
      </c>
      <c r="T781" s="8"/>
      <c r="U781" s="8" t="str">
        <f t="shared" si="1"/>
        <v>Plumbing  Fitting  45 Elbow 1.5" Agro </v>
      </c>
      <c r="V781" s="8" t="str">
        <f t="shared" si="2"/>
        <v>Plumbing  &gt; Fitting  &gt; 45 Elbow &gt; 1.5" &gt; Agro &gt; [ N/A ]</v>
      </c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ht="12.75" customHeight="1">
      <c r="A782" s="22" t="s">
        <v>1260</v>
      </c>
      <c r="B782" s="17" t="str">
        <f>IFERROR(VLOOKUP(A782,'G1'!$A$2:$B$45,2,FALSE),"")</f>
        <v>Plumbing </v>
      </c>
      <c r="C782" s="28" t="s">
        <v>1219</v>
      </c>
      <c r="D782" s="8" t="str">
        <f>IFERROR(VLOOKUP(C782,'G2'!$A$2:$B$45,2,FALSE),"")</f>
        <v>Fitting </v>
      </c>
      <c r="E782" s="23" t="s">
        <v>1365</v>
      </c>
      <c r="F782" s="8" t="str">
        <f>IFERROR(VLOOKUP(E782,'G3'!$A$2:$B$195,2,FALSE),"")</f>
        <v>45 Elbow</v>
      </c>
      <c r="G782" s="23" t="s">
        <v>793</v>
      </c>
      <c r="H782" s="8" t="str">
        <f>IFERROR(VLOOKUP(G782,'G4'!$A$2:$B$195,2,FALSE),"")</f>
        <v>2"</v>
      </c>
      <c r="I782" s="22" t="s">
        <v>1619</v>
      </c>
      <c r="J782" s="8" t="str">
        <f>IFERROR(VLOOKUP(I782,'G5'!$A$2:$B$45,2,FALSE),"")</f>
        <v>Agro</v>
      </c>
      <c r="K782" s="23" t="s">
        <v>27</v>
      </c>
      <c r="L782" s="11" t="str">
        <f>IFERROR(VLOOKUP(K782,'G6'!$A$2:$B$345,2,FALSE),"")</f>
        <v/>
      </c>
      <c r="M782" s="25" t="s">
        <v>1620</v>
      </c>
      <c r="N782" s="8" t="str">
        <f>IFERROR(VLOOKUP(M782,SUPPLIERS!$A$2:$B$45,2,FALSE),"")</f>
        <v>Agro</v>
      </c>
      <c r="O782" s="19" t="s">
        <v>42</v>
      </c>
      <c r="P782" s="13" t="str">
        <f>IFERROR(VLOOKUP(O782,UOM_GROUP!$A$2:$B$45,2,FALSE),"")</f>
        <v>Default</v>
      </c>
      <c r="Q782" s="11" t="str">
        <f t="array" ref="Q782">TEXTJOIN(",",TRUE,IF(UOM_MAPPING!A$2:A$16=O782,UOM_MAPPING!B$2:B$100,""))</f>
        <v>000</v>
      </c>
      <c r="R782" s="11" t="str">
        <f>IFERROR(__xludf.DUMMYFUNCTION("ArrayFormula(JOIN("", "", IFERROR(VLOOKUP(BASE(SPLIT(Q782,"",""),10,3),UOM!$A$2:$B$46,2,FALSE),"""")))"),"NUMBER")</f>
        <v>NUMBER</v>
      </c>
      <c r="S782" s="11" t="s">
        <v>1676</v>
      </c>
      <c r="T782" s="8"/>
      <c r="U782" s="8" t="str">
        <f t="shared" si="1"/>
        <v>Plumbing  Fitting  45 Elbow 2" Agro </v>
      </c>
      <c r="V782" s="8" t="str">
        <f t="shared" si="2"/>
        <v>Plumbing  &gt; Fitting  &gt; 45 Elbow &gt; 2" &gt; Agro &gt; [ N/A ]</v>
      </c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ht="12.75" customHeight="1">
      <c r="A783" s="22" t="s">
        <v>1260</v>
      </c>
      <c r="B783" s="17" t="str">
        <f>IFERROR(VLOOKUP(A783,'G1'!$A$2:$B$45,2,FALSE),"")</f>
        <v>Plumbing </v>
      </c>
      <c r="C783" s="28" t="s">
        <v>1219</v>
      </c>
      <c r="D783" s="8" t="str">
        <f>IFERROR(VLOOKUP(C783,'G2'!$A$2:$B$45,2,FALSE),"")</f>
        <v>Fitting </v>
      </c>
      <c r="E783" s="23" t="s">
        <v>1365</v>
      </c>
      <c r="F783" s="8" t="str">
        <f>IFERROR(VLOOKUP(E783,'G3'!$A$2:$B$195,2,FALSE),"")</f>
        <v>45 Elbow</v>
      </c>
      <c r="G783" s="23" t="s">
        <v>1267</v>
      </c>
      <c r="H783" s="8" t="str">
        <f>IFERROR(VLOOKUP(G783,'G4'!$A$2:$B$195,2,FALSE),"")</f>
        <v>4"</v>
      </c>
      <c r="I783" s="22" t="s">
        <v>1619</v>
      </c>
      <c r="J783" s="8" t="str">
        <f>IFERROR(VLOOKUP(I783,'G5'!$A$2:$B$45,2,FALSE),"")</f>
        <v>Agro</v>
      </c>
      <c r="K783" s="23" t="s">
        <v>27</v>
      </c>
      <c r="L783" s="11" t="str">
        <f>IFERROR(VLOOKUP(K783,'G6'!$A$2:$B$345,2,FALSE),"")</f>
        <v/>
      </c>
      <c r="M783" s="25" t="s">
        <v>1620</v>
      </c>
      <c r="N783" s="8" t="str">
        <f>IFERROR(VLOOKUP(M783,SUPPLIERS!$A$2:$B$45,2,FALSE),"")</f>
        <v>Agro</v>
      </c>
      <c r="O783" s="19" t="s">
        <v>42</v>
      </c>
      <c r="P783" s="13" t="str">
        <f>IFERROR(VLOOKUP(O783,UOM_GROUP!$A$2:$B$45,2,FALSE),"")</f>
        <v>Default</v>
      </c>
      <c r="Q783" s="11" t="str">
        <f t="array" ref="Q783">TEXTJOIN(",",TRUE,IF(UOM_MAPPING!A$2:A$16=O783,UOM_MAPPING!B$2:B$100,""))</f>
        <v>000</v>
      </c>
      <c r="R783" s="11" t="str">
        <f>IFERROR(__xludf.DUMMYFUNCTION("ArrayFormula(JOIN("", "", IFERROR(VLOOKUP(BASE(SPLIT(Q783,"",""),10,3),UOM!$A$2:$B$46,2,FALSE),"""")))"),"NUMBER")</f>
        <v>NUMBER</v>
      </c>
      <c r="S783" s="11" t="s">
        <v>1677</v>
      </c>
      <c r="T783" s="8"/>
      <c r="U783" s="8" t="str">
        <f t="shared" si="1"/>
        <v>Plumbing  Fitting  45 Elbow 4" Agro </v>
      </c>
      <c r="V783" s="8" t="str">
        <f t="shared" si="2"/>
        <v>Plumbing  &gt; Fitting  &gt; 45 Elbow &gt; 4" &gt; Agro &gt; [ N/A ]</v>
      </c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ht="12.75" customHeight="1">
      <c r="A784" s="22" t="s">
        <v>1260</v>
      </c>
      <c r="B784" s="17" t="str">
        <f>IFERROR(VLOOKUP(A784,'G1'!$A$2:$B$45,2,FALSE),"")</f>
        <v>Plumbing </v>
      </c>
      <c r="C784" s="28" t="s">
        <v>1219</v>
      </c>
      <c r="D784" s="8" t="str">
        <f>IFERROR(VLOOKUP(C784,'G2'!$A$2:$B$45,2,FALSE),"")</f>
        <v>Fitting </v>
      </c>
      <c r="E784" s="23" t="s">
        <v>1373</v>
      </c>
      <c r="F784" s="8" t="str">
        <f>IFERROR(VLOOKUP(E784,'G3'!$A$2:$B$195,2,FALSE),"")</f>
        <v>45 Door Elbow</v>
      </c>
      <c r="G784" s="23" t="s">
        <v>1278</v>
      </c>
      <c r="H784" s="8" t="str">
        <f>IFERROR(VLOOKUP(G784,'G4'!$A$2:$B$195,2,FALSE),"")</f>
        <v>1.1/4"</v>
      </c>
      <c r="I784" s="22" t="s">
        <v>1619</v>
      </c>
      <c r="J784" s="8" t="str">
        <f>IFERROR(VLOOKUP(I784,'G5'!$A$2:$B$45,2,FALSE),"")</f>
        <v>Agro</v>
      </c>
      <c r="K784" s="23" t="s">
        <v>27</v>
      </c>
      <c r="L784" s="11" t="str">
        <f>IFERROR(VLOOKUP(K784,'G6'!$A$2:$B$345,2,FALSE),"")</f>
        <v/>
      </c>
      <c r="M784" s="25" t="s">
        <v>1620</v>
      </c>
      <c r="N784" s="8" t="str">
        <f>IFERROR(VLOOKUP(M784,SUPPLIERS!$A$2:$B$45,2,FALSE),"")</f>
        <v>Agro</v>
      </c>
      <c r="O784" s="19" t="s">
        <v>42</v>
      </c>
      <c r="P784" s="13" t="str">
        <f>IFERROR(VLOOKUP(O784,UOM_GROUP!$A$2:$B$45,2,FALSE),"")</f>
        <v>Default</v>
      </c>
      <c r="Q784" s="11" t="str">
        <f t="array" ref="Q784">TEXTJOIN(",",TRUE,IF(UOM_MAPPING!A$2:A$16=O784,UOM_MAPPING!B$2:B$100,""))</f>
        <v>000</v>
      </c>
      <c r="R784" s="11" t="str">
        <f>IFERROR(__xludf.DUMMYFUNCTION("ArrayFormula(JOIN("", "", IFERROR(VLOOKUP(BASE(SPLIT(Q784,"",""),10,3),UOM!$A$2:$B$46,2,FALSE),"""")))"),"NUMBER")</f>
        <v>NUMBER</v>
      </c>
      <c r="S784" s="11" t="s">
        <v>1678</v>
      </c>
      <c r="T784" s="8"/>
      <c r="U784" s="8" t="str">
        <f t="shared" si="1"/>
        <v>Plumbing  Fitting  45 Door Elbow 1.1/4" Agro </v>
      </c>
      <c r="V784" s="8" t="str">
        <f t="shared" si="2"/>
        <v>Plumbing  &gt; Fitting  &gt; 45 Door Elbow &gt; 1.1/4" &gt; Agro &gt; [ N/A ]</v>
      </c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ht="12.75" customHeight="1">
      <c r="A785" s="22" t="s">
        <v>1260</v>
      </c>
      <c r="B785" s="17" t="str">
        <f>IFERROR(VLOOKUP(A785,'G1'!$A$2:$B$45,2,FALSE),"")</f>
        <v>Plumbing </v>
      </c>
      <c r="C785" s="28" t="s">
        <v>1219</v>
      </c>
      <c r="D785" s="8" t="str">
        <f>IFERROR(VLOOKUP(C785,'G2'!$A$2:$B$45,2,FALSE),"")</f>
        <v>Fitting </v>
      </c>
      <c r="E785" s="23" t="s">
        <v>1373</v>
      </c>
      <c r="F785" s="8" t="str">
        <f>IFERROR(VLOOKUP(E785,'G3'!$A$2:$B$195,2,FALSE),"")</f>
        <v>45 Door Elbow</v>
      </c>
      <c r="G785" s="23" t="s">
        <v>1265</v>
      </c>
      <c r="H785" s="8" t="str">
        <f>IFERROR(VLOOKUP(G785,'G4'!$A$2:$B$195,2,FALSE),"")</f>
        <v>1.5"</v>
      </c>
      <c r="I785" s="22" t="s">
        <v>1619</v>
      </c>
      <c r="J785" s="8" t="str">
        <f>IFERROR(VLOOKUP(I785,'G5'!$A$2:$B$45,2,FALSE),"")</f>
        <v>Agro</v>
      </c>
      <c r="K785" s="23" t="s">
        <v>27</v>
      </c>
      <c r="L785" s="11" t="str">
        <f>IFERROR(VLOOKUP(K785,'G6'!$A$2:$B$345,2,FALSE),"")</f>
        <v/>
      </c>
      <c r="M785" s="25" t="s">
        <v>1620</v>
      </c>
      <c r="N785" s="8" t="str">
        <f>IFERROR(VLOOKUP(M785,SUPPLIERS!$A$2:$B$45,2,FALSE),"")</f>
        <v>Agro</v>
      </c>
      <c r="O785" s="19" t="s">
        <v>42</v>
      </c>
      <c r="P785" s="13" t="str">
        <f>IFERROR(VLOOKUP(O785,UOM_GROUP!$A$2:$B$45,2,FALSE),"")</f>
        <v>Default</v>
      </c>
      <c r="Q785" s="11" t="str">
        <f t="array" ref="Q785">TEXTJOIN(",",TRUE,IF(UOM_MAPPING!A$2:A$16=O785,UOM_MAPPING!B$2:B$100,""))</f>
        <v>000</v>
      </c>
      <c r="R785" s="11" t="str">
        <f>IFERROR(__xludf.DUMMYFUNCTION("ArrayFormula(JOIN("", "", IFERROR(VLOOKUP(BASE(SPLIT(Q785,"",""),10,3),UOM!$A$2:$B$46,2,FALSE),"""")))"),"NUMBER")</f>
        <v>NUMBER</v>
      </c>
      <c r="S785" s="11" t="s">
        <v>1679</v>
      </c>
      <c r="T785" s="8"/>
      <c r="U785" s="8" t="str">
        <f t="shared" si="1"/>
        <v>Plumbing  Fitting  45 Door Elbow 1.5" Agro </v>
      </c>
      <c r="V785" s="8" t="str">
        <f t="shared" si="2"/>
        <v>Plumbing  &gt; Fitting  &gt; 45 Door Elbow &gt; 1.5" &gt; Agro &gt; [ N/A ]</v>
      </c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ht="12.75" customHeight="1">
      <c r="A786" s="22" t="s">
        <v>1260</v>
      </c>
      <c r="B786" s="17" t="str">
        <f>IFERROR(VLOOKUP(A786,'G1'!$A$2:$B$45,2,FALSE),"")</f>
        <v>Plumbing </v>
      </c>
      <c r="C786" s="28" t="s">
        <v>1219</v>
      </c>
      <c r="D786" s="8" t="str">
        <f>IFERROR(VLOOKUP(C786,'G2'!$A$2:$B$45,2,FALSE),"")</f>
        <v>Fitting </v>
      </c>
      <c r="E786" s="23" t="s">
        <v>1373</v>
      </c>
      <c r="F786" s="8" t="str">
        <f>IFERROR(VLOOKUP(E786,'G3'!$A$2:$B$195,2,FALSE),"")</f>
        <v>45 Door Elbow</v>
      </c>
      <c r="G786" s="23" t="s">
        <v>793</v>
      </c>
      <c r="H786" s="8" t="str">
        <f>IFERROR(VLOOKUP(G786,'G4'!$A$2:$B$195,2,FALSE),"")</f>
        <v>2"</v>
      </c>
      <c r="I786" s="22" t="s">
        <v>1619</v>
      </c>
      <c r="J786" s="8" t="str">
        <f>IFERROR(VLOOKUP(I786,'G5'!$A$2:$B$45,2,FALSE),"")</f>
        <v>Agro</v>
      </c>
      <c r="K786" s="23" t="s">
        <v>27</v>
      </c>
      <c r="L786" s="11" t="str">
        <f>IFERROR(VLOOKUP(K786,'G6'!$A$2:$B$345,2,FALSE),"")</f>
        <v/>
      </c>
      <c r="M786" s="25" t="s">
        <v>1620</v>
      </c>
      <c r="N786" s="8" t="str">
        <f>IFERROR(VLOOKUP(M786,SUPPLIERS!$A$2:$B$45,2,FALSE),"")</f>
        <v>Agro</v>
      </c>
      <c r="O786" s="19" t="s">
        <v>42</v>
      </c>
      <c r="P786" s="13" t="str">
        <f>IFERROR(VLOOKUP(O786,UOM_GROUP!$A$2:$B$45,2,FALSE),"")</f>
        <v>Default</v>
      </c>
      <c r="Q786" s="11" t="str">
        <f t="array" ref="Q786">TEXTJOIN(",",TRUE,IF(UOM_MAPPING!A$2:A$16=O786,UOM_MAPPING!B$2:B$100,""))</f>
        <v>000</v>
      </c>
      <c r="R786" s="11" t="str">
        <f>IFERROR(__xludf.DUMMYFUNCTION("ArrayFormula(JOIN("", "", IFERROR(VLOOKUP(BASE(SPLIT(Q786,"",""),10,3),UOM!$A$2:$B$46,2,FALSE),"""")))"),"NUMBER")</f>
        <v>NUMBER</v>
      </c>
      <c r="S786" s="11" t="s">
        <v>1680</v>
      </c>
      <c r="T786" s="8"/>
      <c r="U786" s="8" t="str">
        <f t="shared" si="1"/>
        <v>Plumbing  Fitting  45 Door Elbow 2" Agro </v>
      </c>
      <c r="V786" s="8" t="str">
        <f t="shared" si="2"/>
        <v>Plumbing  &gt; Fitting  &gt; 45 Door Elbow &gt; 2" &gt; Agro &gt; [ N/A ]</v>
      </c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ht="12.75" customHeight="1">
      <c r="A787" s="22" t="s">
        <v>1260</v>
      </c>
      <c r="B787" s="17" t="str">
        <f>IFERROR(VLOOKUP(A787,'G1'!$A$2:$B$45,2,FALSE),"")</f>
        <v>Plumbing </v>
      </c>
      <c r="C787" s="28" t="s">
        <v>1219</v>
      </c>
      <c r="D787" s="8" t="str">
        <f>IFERROR(VLOOKUP(C787,'G2'!$A$2:$B$45,2,FALSE),"")</f>
        <v>Fitting </v>
      </c>
      <c r="E787" s="23" t="s">
        <v>1373</v>
      </c>
      <c r="F787" s="8" t="str">
        <f>IFERROR(VLOOKUP(E787,'G3'!$A$2:$B$195,2,FALSE),"")</f>
        <v>45 Door Elbow</v>
      </c>
      <c r="G787" s="23" t="s">
        <v>1267</v>
      </c>
      <c r="H787" s="8" t="str">
        <f>IFERROR(VLOOKUP(G787,'G4'!$A$2:$B$195,2,FALSE),"")</f>
        <v>4"</v>
      </c>
      <c r="I787" s="22" t="s">
        <v>1619</v>
      </c>
      <c r="J787" s="8" t="str">
        <f>IFERROR(VLOOKUP(I787,'G5'!$A$2:$B$45,2,FALSE),"")</f>
        <v>Agro</v>
      </c>
      <c r="K787" s="23" t="s">
        <v>27</v>
      </c>
      <c r="L787" s="11" t="str">
        <f>IFERROR(VLOOKUP(K787,'G6'!$A$2:$B$345,2,FALSE),"")</f>
        <v/>
      </c>
      <c r="M787" s="25" t="s">
        <v>1620</v>
      </c>
      <c r="N787" s="8" t="str">
        <f>IFERROR(VLOOKUP(M787,SUPPLIERS!$A$2:$B$45,2,FALSE),"")</f>
        <v>Agro</v>
      </c>
      <c r="O787" s="19" t="s">
        <v>42</v>
      </c>
      <c r="P787" s="13" t="str">
        <f>IFERROR(VLOOKUP(O787,UOM_GROUP!$A$2:$B$45,2,FALSE),"")</f>
        <v>Default</v>
      </c>
      <c r="Q787" s="11" t="str">
        <f t="array" ref="Q787">TEXTJOIN(",",TRUE,IF(UOM_MAPPING!A$2:A$16=O787,UOM_MAPPING!B$2:B$100,""))</f>
        <v>000</v>
      </c>
      <c r="R787" s="11" t="str">
        <f>IFERROR(__xludf.DUMMYFUNCTION("ArrayFormula(JOIN("", "", IFERROR(VLOOKUP(BASE(SPLIT(Q787,"",""),10,3),UOM!$A$2:$B$46,2,FALSE),"""")))"),"NUMBER")</f>
        <v>NUMBER</v>
      </c>
      <c r="S787" s="11" t="s">
        <v>1681</v>
      </c>
      <c r="T787" s="8"/>
      <c r="U787" s="8" t="str">
        <f t="shared" si="1"/>
        <v>Plumbing  Fitting  45 Door Elbow 4" Agro </v>
      </c>
      <c r="V787" s="8" t="str">
        <f t="shared" si="2"/>
        <v>Plumbing  &gt; Fitting  &gt; 45 Door Elbow &gt; 4" &gt; Agro &gt; [ N/A ]</v>
      </c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ht="12.75" customHeight="1">
      <c r="A788" s="22" t="s">
        <v>1260</v>
      </c>
      <c r="B788" s="17" t="str">
        <f>IFERROR(VLOOKUP(A788,'G1'!$A$2:$B$45,2,FALSE),"")</f>
        <v>Plumbing </v>
      </c>
      <c r="C788" s="28" t="s">
        <v>1219</v>
      </c>
      <c r="D788" s="8" t="str">
        <f>IFERROR(VLOOKUP(C788,'G2'!$A$2:$B$45,2,FALSE),"")</f>
        <v>Fitting </v>
      </c>
      <c r="E788" s="23" t="s">
        <v>1378</v>
      </c>
      <c r="F788" s="8" t="str">
        <f>IFERROR(VLOOKUP(E788,'G3'!$A$2:$B$195,2,FALSE),"")</f>
        <v>90 Door Elbow</v>
      </c>
      <c r="G788" s="23" t="s">
        <v>1278</v>
      </c>
      <c r="H788" s="8" t="str">
        <f>IFERROR(VLOOKUP(G788,'G4'!$A$2:$B$195,2,FALSE),"")</f>
        <v>1.1/4"</v>
      </c>
      <c r="I788" s="22" t="s">
        <v>1619</v>
      </c>
      <c r="J788" s="8" t="str">
        <f>IFERROR(VLOOKUP(I788,'G5'!$A$2:$B$45,2,FALSE),"")</f>
        <v>Agro</v>
      </c>
      <c r="K788" s="23" t="s">
        <v>27</v>
      </c>
      <c r="L788" s="11" t="str">
        <f>IFERROR(VLOOKUP(K788,'G6'!$A$2:$B$345,2,FALSE),"")</f>
        <v/>
      </c>
      <c r="M788" s="25" t="s">
        <v>1620</v>
      </c>
      <c r="N788" s="8" t="str">
        <f>IFERROR(VLOOKUP(M788,SUPPLIERS!$A$2:$B$45,2,FALSE),"")</f>
        <v>Agro</v>
      </c>
      <c r="O788" s="19" t="s">
        <v>42</v>
      </c>
      <c r="P788" s="13" t="str">
        <f>IFERROR(VLOOKUP(O788,UOM_GROUP!$A$2:$B$45,2,FALSE),"")</f>
        <v>Default</v>
      </c>
      <c r="Q788" s="11" t="str">
        <f t="array" ref="Q788">TEXTJOIN(",",TRUE,IF(UOM_MAPPING!A$2:A$16=O788,UOM_MAPPING!B$2:B$100,""))</f>
        <v>000</v>
      </c>
      <c r="R788" s="11" t="str">
        <f>IFERROR(__xludf.DUMMYFUNCTION("ArrayFormula(JOIN("", "", IFERROR(VLOOKUP(BASE(SPLIT(Q788,"",""),10,3),UOM!$A$2:$B$46,2,FALSE),"""")))"),"NUMBER")</f>
        <v>NUMBER</v>
      </c>
      <c r="S788" s="11" t="s">
        <v>1682</v>
      </c>
      <c r="T788" s="8"/>
      <c r="U788" s="8" t="str">
        <f t="shared" si="1"/>
        <v>Plumbing  Fitting  90 Door Elbow 1.1/4" Agro </v>
      </c>
      <c r="V788" s="8" t="str">
        <f t="shared" si="2"/>
        <v>Plumbing  &gt; Fitting  &gt; 90 Door Elbow &gt; 1.1/4" &gt; Agro &gt; [ N/A ]</v>
      </c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ht="12.75" customHeight="1">
      <c r="A789" s="22" t="s">
        <v>1260</v>
      </c>
      <c r="B789" s="17" t="str">
        <f>IFERROR(VLOOKUP(A789,'G1'!$A$2:$B$45,2,FALSE),"")</f>
        <v>Plumbing </v>
      </c>
      <c r="C789" s="28" t="s">
        <v>1219</v>
      </c>
      <c r="D789" s="8" t="str">
        <f>IFERROR(VLOOKUP(C789,'G2'!$A$2:$B$45,2,FALSE),"")</f>
        <v>Fitting </v>
      </c>
      <c r="E789" s="23" t="s">
        <v>1378</v>
      </c>
      <c r="F789" s="8" t="str">
        <f>IFERROR(VLOOKUP(E789,'G3'!$A$2:$B$195,2,FALSE),"")</f>
        <v>90 Door Elbow</v>
      </c>
      <c r="G789" s="23" t="s">
        <v>1265</v>
      </c>
      <c r="H789" s="8" t="str">
        <f>IFERROR(VLOOKUP(G789,'G4'!$A$2:$B$195,2,FALSE),"")</f>
        <v>1.5"</v>
      </c>
      <c r="I789" s="22" t="s">
        <v>1619</v>
      </c>
      <c r="J789" s="8" t="str">
        <f>IFERROR(VLOOKUP(I789,'G5'!$A$2:$B$45,2,FALSE),"")</f>
        <v>Agro</v>
      </c>
      <c r="K789" s="23" t="s">
        <v>27</v>
      </c>
      <c r="L789" s="11" t="str">
        <f>IFERROR(VLOOKUP(K789,'G6'!$A$2:$B$345,2,FALSE),"")</f>
        <v/>
      </c>
      <c r="M789" s="25" t="s">
        <v>1620</v>
      </c>
      <c r="N789" s="8" t="str">
        <f>IFERROR(VLOOKUP(M789,SUPPLIERS!$A$2:$B$45,2,FALSE),"")</f>
        <v>Agro</v>
      </c>
      <c r="O789" s="19" t="s">
        <v>42</v>
      </c>
      <c r="P789" s="13" t="str">
        <f>IFERROR(VLOOKUP(O789,UOM_GROUP!$A$2:$B$45,2,FALSE),"")</f>
        <v>Default</v>
      </c>
      <c r="Q789" s="11" t="str">
        <f t="array" ref="Q789">TEXTJOIN(",",TRUE,IF(UOM_MAPPING!A$2:A$16=O789,UOM_MAPPING!B$2:B$100,""))</f>
        <v>000</v>
      </c>
      <c r="R789" s="11" t="str">
        <f>IFERROR(__xludf.DUMMYFUNCTION("ArrayFormula(JOIN("", "", IFERROR(VLOOKUP(BASE(SPLIT(Q789,"",""),10,3),UOM!$A$2:$B$46,2,FALSE),"""")))"),"NUMBER")</f>
        <v>NUMBER</v>
      </c>
      <c r="S789" s="11" t="s">
        <v>1683</v>
      </c>
      <c r="T789" s="8"/>
      <c r="U789" s="8" t="str">
        <f t="shared" si="1"/>
        <v>Plumbing  Fitting  90 Door Elbow 1.5" Agro </v>
      </c>
      <c r="V789" s="8" t="str">
        <f t="shared" si="2"/>
        <v>Plumbing  &gt; Fitting  &gt; 90 Door Elbow &gt; 1.5" &gt; Agro &gt; [ N/A ]</v>
      </c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ht="12.75" customHeight="1">
      <c r="A790" s="22" t="s">
        <v>1260</v>
      </c>
      <c r="B790" s="17" t="str">
        <f>IFERROR(VLOOKUP(A790,'G1'!$A$2:$B$45,2,FALSE),"")</f>
        <v>Plumbing </v>
      </c>
      <c r="C790" s="28" t="s">
        <v>1219</v>
      </c>
      <c r="D790" s="8" t="str">
        <f>IFERROR(VLOOKUP(C790,'G2'!$A$2:$B$45,2,FALSE),"")</f>
        <v>Fitting </v>
      </c>
      <c r="E790" s="23" t="s">
        <v>1378</v>
      </c>
      <c r="F790" s="8" t="str">
        <f>IFERROR(VLOOKUP(E790,'G3'!$A$2:$B$195,2,FALSE),"")</f>
        <v>90 Door Elbow</v>
      </c>
      <c r="G790" s="23" t="s">
        <v>793</v>
      </c>
      <c r="H790" s="8" t="str">
        <f>IFERROR(VLOOKUP(G790,'G4'!$A$2:$B$195,2,FALSE),"")</f>
        <v>2"</v>
      </c>
      <c r="I790" s="22" t="s">
        <v>1619</v>
      </c>
      <c r="J790" s="8" t="str">
        <f>IFERROR(VLOOKUP(I790,'G5'!$A$2:$B$45,2,FALSE),"")</f>
        <v>Agro</v>
      </c>
      <c r="K790" s="23" t="s">
        <v>27</v>
      </c>
      <c r="L790" s="11" t="str">
        <f>IFERROR(VLOOKUP(K790,'G6'!$A$2:$B$345,2,FALSE),"")</f>
        <v/>
      </c>
      <c r="M790" s="25" t="s">
        <v>1620</v>
      </c>
      <c r="N790" s="8" t="str">
        <f>IFERROR(VLOOKUP(M790,SUPPLIERS!$A$2:$B$45,2,FALSE),"")</f>
        <v>Agro</v>
      </c>
      <c r="O790" s="19" t="s">
        <v>42</v>
      </c>
      <c r="P790" s="13" t="str">
        <f>IFERROR(VLOOKUP(O790,UOM_GROUP!$A$2:$B$45,2,FALSE),"")</f>
        <v>Default</v>
      </c>
      <c r="Q790" s="11" t="str">
        <f t="array" ref="Q790">TEXTJOIN(",",TRUE,IF(UOM_MAPPING!A$2:A$16=O790,UOM_MAPPING!B$2:B$100,""))</f>
        <v>000</v>
      </c>
      <c r="R790" s="11" t="str">
        <f>IFERROR(__xludf.DUMMYFUNCTION("ArrayFormula(JOIN("", "", IFERROR(VLOOKUP(BASE(SPLIT(Q790,"",""),10,3),UOM!$A$2:$B$46,2,FALSE),"""")))"),"NUMBER")</f>
        <v>NUMBER</v>
      </c>
      <c r="S790" s="11" t="s">
        <v>1684</v>
      </c>
      <c r="T790" s="8"/>
      <c r="U790" s="8" t="str">
        <f t="shared" si="1"/>
        <v>Plumbing  Fitting  90 Door Elbow 2" Agro </v>
      </c>
      <c r="V790" s="8" t="str">
        <f t="shared" si="2"/>
        <v>Plumbing  &gt; Fitting  &gt; 90 Door Elbow &gt; 2" &gt; Agro &gt; [ N/A ]</v>
      </c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ht="12.75" customHeight="1">
      <c r="A791" s="22" t="s">
        <v>1260</v>
      </c>
      <c r="B791" s="17" t="str">
        <f>IFERROR(VLOOKUP(A791,'G1'!$A$2:$B$45,2,FALSE),"")</f>
        <v>Plumbing </v>
      </c>
      <c r="C791" s="28" t="s">
        <v>1219</v>
      </c>
      <c r="D791" s="8" t="str">
        <f>IFERROR(VLOOKUP(C791,'G2'!$A$2:$B$45,2,FALSE),"")</f>
        <v>Fitting </v>
      </c>
      <c r="E791" s="23" t="s">
        <v>1378</v>
      </c>
      <c r="F791" s="8" t="str">
        <f>IFERROR(VLOOKUP(E791,'G3'!$A$2:$B$195,2,FALSE),"")</f>
        <v>90 Door Elbow</v>
      </c>
      <c r="G791" s="23" t="s">
        <v>1267</v>
      </c>
      <c r="H791" s="8" t="str">
        <f>IFERROR(VLOOKUP(G791,'G4'!$A$2:$B$195,2,FALSE),"")</f>
        <v>4"</v>
      </c>
      <c r="I791" s="22" t="s">
        <v>1619</v>
      </c>
      <c r="J791" s="8" t="str">
        <f>IFERROR(VLOOKUP(I791,'G5'!$A$2:$B$45,2,FALSE),"")</f>
        <v>Agro</v>
      </c>
      <c r="K791" s="23" t="s">
        <v>27</v>
      </c>
      <c r="L791" s="11" t="str">
        <f>IFERROR(VLOOKUP(K791,'G6'!$A$2:$B$345,2,FALSE),"")</f>
        <v/>
      </c>
      <c r="M791" s="25" t="s">
        <v>1620</v>
      </c>
      <c r="N791" s="8" t="str">
        <f>IFERROR(VLOOKUP(M791,SUPPLIERS!$A$2:$B$45,2,FALSE),"")</f>
        <v>Agro</v>
      </c>
      <c r="O791" s="19" t="s">
        <v>42</v>
      </c>
      <c r="P791" s="13" t="str">
        <f>IFERROR(VLOOKUP(O791,UOM_GROUP!$A$2:$B$45,2,FALSE),"")</f>
        <v>Default</v>
      </c>
      <c r="Q791" s="11" t="str">
        <f t="array" ref="Q791">TEXTJOIN(",",TRUE,IF(UOM_MAPPING!A$2:A$16=O791,UOM_MAPPING!B$2:B$100,""))</f>
        <v>000</v>
      </c>
      <c r="R791" s="11" t="str">
        <f>IFERROR(__xludf.DUMMYFUNCTION("ArrayFormula(JOIN("", "", IFERROR(VLOOKUP(BASE(SPLIT(Q791,"",""),10,3),UOM!$A$2:$B$46,2,FALSE),"""")))"),"NUMBER")</f>
        <v>NUMBER</v>
      </c>
      <c r="S791" s="11" t="s">
        <v>1685</v>
      </c>
      <c r="T791" s="8"/>
      <c r="U791" s="8" t="str">
        <f t="shared" si="1"/>
        <v>Plumbing  Fitting  90 Door Elbow 4" Agro </v>
      </c>
      <c r="V791" s="8" t="str">
        <f t="shared" si="2"/>
        <v>Plumbing  &gt; Fitting  &gt; 90 Door Elbow &gt; 4" &gt; Agro &gt; [ N/A ]</v>
      </c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ht="12.75" customHeight="1">
      <c r="A792" s="22" t="s">
        <v>1260</v>
      </c>
      <c r="B792" s="17" t="str">
        <f>IFERROR(VLOOKUP(A792,'G1'!$A$2:$B$45,2,FALSE),"")</f>
        <v>Plumbing </v>
      </c>
      <c r="C792" s="28" t="s">
        <v>1219</v>
      </c>
      <c r="D792" s="8" t="str">
        <f>IFERROR(VLOOKUP(C792,'G2'!$A$2:$B$45,2,FALSE),"")</f>
        <v>Fitting </v>
      </c>
      <c r="E792" s="23" t="s">
        <v>1383</v>
      </c>
      <c r="F792" s="8" t="str">
        <f>IFERROR(VLOOKUP(E792,'G3'!$A$2:$B$195,2,FALSE),"")</f>
        <v>Single Y</v>
      </c>
      <c r="G792" s="23" t="s">
        <v>1278</v>
      </c>
      <c r="H792" s="8" t="str">
        <f>IFERROR(VLOOKUP(G792,'G4'!$A$2:$B$195,2,FALSE),"")</f>
        <v>1.1/4"</v>
      </c>
      <c r="I792" s="22" t="s">
        <v>1619</v>
      </c>
      <c r="J792" s="8" t="str">
        <f>IFERROR(VLOOKUP(I792,'G5'!$A$2:$B$45,2,FALSE),"")</f>
        <v>Agro</v>
      </c>
      <c r="K792" s="23" t="s">
        <v>27</v>
      </c>
      <c r="L792" s="11" t="str">
        <f>IFERROR(VLOOKUP(K792,'G6'!$A$2:$B$345,2,FALSE),"")</f>
        <v/>
      </c>
      <c r="M792" s="25" t="s">
        <v>1620</v>
      </c>
      <c r="N792" s="8" t="str">
        <f>IFERROR(VLOOKUP(M792,SUPPLIERS!$A$2:$B$45,2,FALSE),"")</f>
        <v>Agro</v>
      </c>
      <c r="O792" s="19" t="s">
        <v>42</v>
      </c>
      <c r="P792" s="13" t="str">
        <f>IFERROR(VLOOKUP(O792,UOM_GROUP!$A$2:$B$45,2,FALSE),"")</f>
        <v>Default</v>
      </c>
      <c r="Q792" s="11" t="str">
        <f t="array" ref="Q792">TEXTJOIN(",",TRUE,IF(UOM_MAPPING!A$2:A$16=O792,UOM_MAPPING!B$2:B$100,""))</f>
        <v>000</v>
      </c>
      <c r="R792" s="11" t="str">
        <f>IFERROR(__xludf.DUMMYFUNCTION("ArrayFormula(JOIN("", "", IFERROR(VLOOKUP(BASE(SPLIT(Q792,"",""),10,3),UOM!$A$2:$B$46,2,FALSE),"""")))"),"NUMBER")</f>
        <v>NUMBER</v>
      </c>
      <c r="S792" s="11" t="s">
        <v>1686</v>
      </c>
      <c r="T792" s="8"/>
      <c r="U792" s="8" t="str">
        <f t="shared" si="1"/>
        <v>Plumbing  Fitting  Single Y 1.1/4" Agro </v>
      </c>
      <c r="V792" s="8" t="str">
        <f t="shared" si="2"/>
        <v>Plumbing  &gt; Fitting  &gt; Single Y &gt; 1.1/4" &gt; Agro &gt; [ N/A ]</v>
      </c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ht="12.75" customHeight="1">
      <c r="A793" s="22" t="s">
        <v>1260</v>
      </c>
      <c r="B793" s="17" t="str">
        <f>IFERROR(VLOOKUP(A793,'G1'!$A$2:$B$45,2,FALSE),"")</f>
        <v>Plumbing </v>
      </c>
      <c r="C793" s="28" t="s">
        <v>1219</v>
      </c>
      <c r="D793" s="8" t="str">
        <f>IFERROR(VLOOKUP(C793,'G2'!$A$2:$B$45,2,FALSE),"")</f>
        <v>Fitting </v>
      </c>
      <c r="E793" s="23" t="s">
        <v>1383</v>
      </c>
      <c r="F793" s="8" t="str">
        <f>IFERROR(VLOOKUP(E793,'G3'!$A$2:$B$195,2,FALSE),"")</f>
        <v>Single Y</v>
      </c>
      <c r="G793" s="23" t="s">
        <v>1265</v>
      </c>
      <c r="H793" s="8" t="str">
        <f>IFERROR(VLOOKUP(G793,'G4'!$A$2:$B$195,2,FALSE),"")</f>
        <v>1.5"</v>
      </c>
      <c r="I793" s="22" t="s">
        <v>1619</v>
      </c>
      <c r="J793" s="8" t="str">
        <f>IFERROR(VLOOKUP(I793,'G5'!$A$2:$B$45,2,FALSE),"")</f>
        <v>Agro</v>
      </c>
      <c r="K793" s="23" t="s">
        <v>27</v>
      </c>
      <c r="L793" s="11" t="str">
        <f>IFERROR(VLOOKUP(K793,'G6'!$A$2:$B$345,2,FALSE),"")</f>
        <v/>
      </c>
      <c r="M793" s="25" t="s">
        <v>1620</v>
      </c>
      <c r="N793" s="8" t="str">
        <f>IFERROR(VLOOKUP(M793,SUPPLIERS!$A$2:$B$45,2,FALSE),"")</f>
        <v>Agro</v>
      </c>
      <c r="O793" s="19" t="s">
        <v>42</v>
      </c>
      <c r="P793" s="13" t="str">
        <f>IFERROR(VLOOKUP(O793,UOM_GROUP!$A$2:$B$45,2,FALSE),"")</f>
        <v>Default</v>
      </c>
      <c r="Q793" s="11" t="str">
        <f t="array" ref="Q793">TEXTJOIN(",",TRUE,IF(UOM_MAPPING!A$2:A$16=O793,UOM_MAPPING!B$2:B$100,""))</f>
        <v>000</v>
      </c>
      <c r="R793" s="11" t="str">
        <f>IFERROR(__xludf.DUMMYFUNCTION("ArrayFormula(JOIN("", "", IFERROR(VLOOKUP(BASE(SPLIT(Q793,"",""),10,3),UOM!$A$2:$B$46,2,FALSE),"""")))"),"NUMBER")</f>
        <v>NUMBER</v>
      </c>
      <c r="S793" s="11" t="s">
        <v>1687</v>
      </c>
      <c r="T793" s="8"/>
      <c r="U793" s="8" t="str">
        <f t="shared" si="1"/>
        <v>Plumbing  Fitting  Single Y 1.5" Agro </v>
      </c>
      <c r="V793" s="8" t="str">
        <f t="shared" si="2"/>
        <v>Plumbing  &gt; Fitting  &gt; Single Y &gt; 1.5" &gt; Agro &gt; [ N/A ]</v>
      </c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ht="12.75" customHeight="1">
      <c r="A794" s="22" t="s">
        <v>1260</v>
      </c>
      <c r="B794" s="17" t="str">
        <f>IFERROR(VLOOKUP(A794,'G1'!$A$2:$B$45,2,FALSE),"")</f>
        <v>Plumbing </v>
      </c>
      <c r="C794" s="28" t="s">
        <v>1219</v>
      </c>
      <c r="D794" s="8" t="str">
        <f>IFERROR(VLOOKUP(C794,'G2'!$A$2:$B$45,2,FALSE),"")</f>
        <v>Fitting </v>
      </c>
      <c r="E794" s="23" t="s">
        <v>1383</v>
      </c>
      <c r="F794" s="8" t="str">
        <f>IFERROR(VLOOKUP(E794,'G3'!$A$2:$B$195,2,FALSE),"")</f>
        <v>Single Y</v>
      </c>
      <c r="G794" s="23" t="s">
        <v>793</v>
      </c>
      <c r="H794" s="8" t="str">
        <f>IFERROR(VLOOKUP(G794,'G4'!$A$2:$B$195,2,FALSE),"")</f>
        <v>2"</v>
      </c>
      <c r="I794" s="22" t="s">
        <v>1619</v>
      </c>
      <c r="J794" s="8" t="str">
        <f>IFERROR(VLOOKUP(I794,'G5'!$A$2:$B$45,2,FALSE),"")</f>
        <v>Agro</v>
      </c>
      <c r="K794" s="23" t="s">
        <v>27</v>
      </c>
      <c r="L794" s="11" t="str">
        <f>IFERROR(VLOOKUP(K794,'G6'!$A$2:$B$345,2,FALSE),"")</f>
        <v/>
      </c>
      <c r="M794" s="25" t="s">
        <v>1620</v>
      </c>
      <c r="N794" s="8" t="str">
        <f>IFERROR(VLOOKUP(M794,SUPPLIERS!$A$2:$B$45,2,FALSE),"")</f>
        <v>Agro</v>
      </c>
      <c r="O794" s="19" t="s">
        <v>42</v>
      </c>
      <c r="P794" s="13" t="str">
        <f>IFERROR(VLOOKUP(O794,UOM_GROUP!$A$2:$B$45,2,FALSE),"")</f>
        <v>Default</v>
      </c>
      <c r="Q794" s="11" t="str">
        <f t="array" ref="Q794">TEXTJOIN(",",TRUE,IF(UOM_MAPPING!A$2:A$16=O794,UOM_MAPPING!B$2:B$100,""))</f>
        <v>000</v>
      </c>
      <c r="R794" s="11" t="str">
        <f>IFERROR(__xludf.DUMMYFUNCTION("ArrayFormula(JOIN("", "", IFERROR(VLOOKUP(BASE(SPLIT(Q794,"",""),10,3),UOM!$A$2:$B$46,2,FALSE),"""")))"),"NUMBER")</f>
        <v>NUMBER</v>
      </c>
      <c r="S794" s="11" t="s">
        <v>1688</v>
      </c>
      <c r="T794" s="8"/>
      <c r="U794" s="8" t="str">
        <f t="shared" si="1"/>
        <v>Plumbing  Fitting  Single Y 2" Agro </v>
      </c>
      <c r="V794" s="8" t="str">
        <f t="shared" si="2"/>
        <v>Plumbing  &gt; Fitting  &gt; Single Y &gt; 2" &gt; Agro &gt; [ N/A ]</v>
      </c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ht="12.75" customHeight="1">
      <c r="A795" s="22" t="s">
        <v>1260</v>
      </c>
      <c r="B795" s="17" t="str">
        <f>IFERROR(VLOOKUP(A795,'G1'!$A$2:$B$45,2,FALSE),"")</f>
        <v>Plumbing </v>
      </c>
      <c r="C795" s="28" t="s">
        <v>1219</v>
      </c>
      <c r="D795" s="8" t="str">
        <f>IFERROR(VLOOKUP(C795,'G2'!$A$2:$B$45,2,FALSE),"")</f>
        <v>Fitting </v>
      </c>
      <c r="E795" s="23" t="s">
        <v>1383</v>
      </c>
      <c r="F795" s="8" t="str">
        <f>IFERROR(VLOOKUP(E795,'G3'!$A$2:$B$195,2,FALSE),"")</f>
        <v>Single Y</v>
      </c>
      <c r="G795" s="23" t="s">
        <v>1267</v>
      </c>
      <c r="H795" s="8" t="str">
        <f>IFERROR(VLOOKUP(G795,'G4'!$A$2:$B$195,2,FALSE),"")</f>
        <v>4"</v>
      </c>
      <c r="I795" s="22" t="s">
        <v>1619</v>
      </c>
      <c r="J795" s="8" t="str">
        <f>IFERROR(VLOOKUP(I795,'G5'!$A$2:$B$45,2,FALSE),"")</f>
        <v>Agro</v>
      </c>
      <c r="K795" s="23" t="s">
        <v>27</v>
      </c>
      <c r="L795" s="11" t="str">
        <f>IFERROR(VLOOKUP(K795,'G6'!$A$2:$B$345,2,FALSE),"")</f>
        <v/>
      </c>
      <c r="M795" s="25" t="s">
        <v>1620</v>
      </c>
      <c r="N795" s="8" t="str">
        <f>IFERROR(VLOOKUP(M795,SUPPLIERS!$A$2:$B$45,2,FALSE),"")</f>
        <v>Agro</v>
      </c>
      <c r="O795" s="19" t="s">
        <v>42</v>
      </c>
      <c r="P795" s="13" t="str">
        <f>IFERROR(VLOOKUP(O795,UOM_GROUP!$A$2:$B$45,2,FALSE),"")</f>
        <v>Default</v>
      </c>
      <c r="Q795" s="11" t="str">
        <f t="array" ref="Q795">TEXTJOIN(",",TRUE,IF(UOM_MAPPING!A$2:A$16=O795,UOM_MAPPING!B$2:B$100,""))</f>
        <v>000</v>
      </c>
      <c r="R795" s="11" t="str">
        <f>IFERROR(__xludf.DUMMYFUNCTION("ArrayFormula(JOIN("", "", IFERROR(VLOOKUP(BASE(SPLIT(Q795,"",""),10,3),UOM!$A$2:$B$46,2,FALSE),"""")))"),"NUMBER")</f>
        <v>NUMBER</v>
      </c>
      <c r="S795" s="11" t="s">
        <v>1689</v>
      </c>
      <c r="T795" s="8"/>
      <c r="U795" s="8" t="str">
        <f t="shared" si="1"/>
        <v>Plumbing  Fitting  Single Y 4" Agro </v>
      </c>
      <c r="V795" s="8" t="str">
        <f t="shared" si="2"/>
        <v>Plumbing  &gt; Fitting  &gt; Single Y &gt; 4" &gt; Agro &gt; [ N/A ]</v>
      </c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ht="12.75" customHeight="1">
      <c r="A796" s="22" t="s">
        <v>1260</v>
      </c>
      <c r="B796" s="17" t="str">
        <f>IFERROR(VLOOKUP(A796,'G1'!$A$2:$B$45,2,FALSE),"")</f>
        <v>Plumbing </v>
      </c>
      <c r="C796" s="28" t="s">
        <v>1219</v>
      </c>
      <c r="D796" s="8" t="str">
        <f>IFERROR(VLOOKUP(C796,'G2'!$A$2:$B$45,2,FALSE),"")</f>
        <v>Fitting </v>
      </c>
      <c r="E796" s="23" t="s">
        <v>1388</v>
      </c>
      <c r="F796" s="8" t="str">
        <f>IFERROR(VLOOKUP(E796,'G3'!$A$2:$B$195,2,FALSE),"")</f>
        <v>Single Door Y</v>
      </c>
      <c r="G796" s="23" t="s">
        <v>1278</v>
      </c>
      <c r="H796" s="8" t="str">
        <f>IFERROR(VLOOKUP(G796,'G4'!$A$2:$B$195,2,FALSE),"")</f>
        <v>1.1/4"</v>
      </c>
      <c r="I796" s="22" t="s">
        <v>1619</v>
      </c>
      <c r="J796" s="8" t="str">
        <f>IFERROR(VLOOKUP(I796,'G5'!$A$2:$B$45,2,FALSE),"")</f>
        <v>Agro</v>
      </c>
      <c r="K796" s="23" t="s">
        <v>27</v>
      </c>
      <c r="L796" s="11" t="str">
        <f>IFERROR(VLOOKUP(K796,'G6'!$A$2:$B$345,2,FALSE),"")</f>
        <v/>
      </c>
      <c r="M796" s="25" t="s">
        <v>1620</v>
      </c>
      <c r="N796" s="8" t="str">
        <f>IFERROR(VLOOKUP(M796,SUPPLIERS!$A$2:$B$45,2,FALSE),"")</f>
        <v>Agro</v>
      </c>
      <c r="O796" s="19" t="s">
        <v>42</v>
      </c>
      <c r="P796" s="13" t="str">
        <f>IFERROR(VLOOKUP(O796,UOM_GROUP!$A$2:$B$45,2,FALSE),"")</f>
        <v>Default</v>
      </c>
      <c r="Q796" s="11" t="str">
        <f t="array" ref="Q796">TEXTJOIN(",",TRUE,IF(UOM_MAPPING!A$2:A$16=O796,UOM_MAPPING!B$2:B$100,""))</f>
        <v>000</v>
      </c>
      <c r="R796" s="11" t="str">
        <f>IFERROR(__xludf.DUMMYFUNCTION("ArrayFormula(JOIN("", "", IFERROR(VLOOKUP(BASE(SPLIT(Q796,"",""),10,3),UOM!$A$2:$B$46,2,FALSE),"""")))"),"NUMBER")</f>
        <v>NUMBER</v>
      </c>
      <c r="S796" s="11" t="s">
        <v>1690</v>
      </c>
      <c r="T796" s="8"/>
      <c r="U796" s="8" t="str">
        <f t="shared" si="1"/>
        <v>Plumbing  Fitting  Single Door Y 1.1/4" Agro </v>
      </c>
      <c r="V796" s="8" t="str">
        <f t="shared" si="2"/>
        <v>Plumbing  &gt; Fitting  &gt; Single Door Y &gt; 1.1/4" &gt; Agro &gt; [ N/A ]</v>
      </c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ht="12.75" customHeight="1">
      <c r="A797" s="22" t="s">
        <v>1260</v>
      </c>
      <c r="B797" s="17" t="str">
        <f>IFERROR(VLOOKUP(A797,'G1'!$A$2:$B$45,2,FALSE),"")</f>
        <v>Plumbing </v>
      </c>
      <c r="C797" s="28" t="s">
        <v>1219</v>
      </c>
      <c r="D797" s="8" t="str">
        <f>IFERROR(VLOOKUP(C797,'G2'!$A$2:$B$45,2,FALSE),"")</f>
        <v>Fitting </v>
      </c>
      <c r="E797" s="23" t="s">
        <v>1388</v>
      </c>
      <c r="F797" s="8" t="str">
        <f>IFERROR(VLOOKUP(E797,'G3'!$A$2:$B$195,2,FALSE),"")</f>
        <v>Single Door Y</v>
      </c>
      <c r="G797" s="23" t="s">
        <v>1265</v>
      </c>
      <c r="H797" s="8" t="str">
        <f>IFERROR(VLOOKUP(G797,'G4'!$A$2:$B$195,2,FALSE),"")</f>
        <v>1.5"</v>
      </c>
      <c r="I797" s="22" t="s">
        <v>1619</v>
      </c>
      <c r="J797" s="8" t="str">
        <f>IFERROR(VLOOKUP(I797,'G5'!$A$2:$B$45,2,FALSE),"")</f>
        <v>Agro</v>
      </c>
      <c r="K797" s="23" t="s">
        <v>27</v>
      </c>
      <c r="L797" s="11" t="str">
        <f>IFERROR(VLOOKUP(K797,'G6'!$A$2:$B$345,2,FALSE),"")</f>
        <v/>
      </c>
      <c r="M797" s="25" t="s">
        <v>1620</v>
      </c>
      <c r="N797" s="8" t="str">
        <f>IFERROR(VLOOKUP(M797,SUPPLIERS!$A$2:$B$45,2,FALSE),"")</f>
        <v>Agro</v>
      </c>
      <c r="O797" s="19" t="s">
        <v>42</v>
      </c>
      <c r="P797" s="13" t="str">
        <f>IFERROR(VLOOKUP(O797,UOM_GROUP!$A$2:$B$45,2,FALSE),"")</f>
        <v>Default</v>
      </c>
      <c r="Q797" s="11" t="str">
        <f t="array" ref="Q797">TEXTJOIN(",",TRUE,IF(UOM_MAPPING!A$2:A$16=O797,UOM_MAPPING!B$2:B$100,""))</f>
        <v>000</v>
      </c>
      <c r="R797" s="11" t="str">
        <f>IFERROR(__xludf.DUMMYFUNCTION("ArrayFormula(JOIN("", "", IFERROR(VLOOKUP(BASE(SPLIT(Q797,"",""),10,3),UOM!$A$2:$B$46,2,FALSE),"""")))"),"NUMBER")</f>
        <v>NUMBER</v>
      </c>
      <c r="S797" s="11" t="s">
        <v>1691</v>
      </c>
      <c r="T797" s="8"/>
      <c r="U797" s="8" t="str">
        <f t="shared" si="1"/>
        <v>Plumbing  Fitting  Single Door Y 1.5" Agro </v>
      </c>
      <c r="V797" s="8" t="str">
        <f t="shared" si="2"/>
        <v>Plumbing  &gt; Fitting  &gt; Single Door Y &gt; 1.5" &gt; Agro &gt; [ N/A ]</v>
      </c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ht="12.75" customHeight="1">
      <c r="A798" s="22" t="s">
        <v>1260</v>
      </c>
      <c r="B798" s="17" t="str">
        <f>IFERROR(VLOOKUP(A798,'G1'!$A$2:$B$45,2,FALSE),"")</f>
        <v>Plumbing </v>
      </c>
      <c r="C798" s="28" t="s">
        <v>1219</v>
      </c>
      <c r="D798" s="8" t="str">
        <f>IFERROR(VLOOKUP(C798,'G2'!$A$2:$B$45,2,FALSE),"")</f>
        <v>Fitting </v>
      </c>
      <c r="E798" s="23" t="s">
        <v>1388</v>
      </c>
      <c r="F798" s="8" t="str">
        <f>IFERROR(VLOOKUP(E798,'G3'!$A$2:$B$195,2,FALSE),"")</f>
        <v>Single Door Y</v>
      </c>
      <c r="G798" s="23" t="s">
        <v>793</v>
      </c>
      <c r="H798" s="8" t="str">
        <f>IFERROR(VLOOKUP(G798,'G4'!$A$2:$B$195,2,FALSE),"")</f>
        <v>2"</v>
      </c>
      <c r="I798" s="22" t="s">
        <v>1619</v>
      </c>
      <c r="J798" s="8" t="str">
        <f>IFERROR(VLOOKUP(I798,'G5'!$A$2:$B$45,2,FALSE),"")</f>
        <v>Agro</v>
      </c>
      <c r="K798" s="23" t="s">
        <v>27</v>
      </c>
      <c r="L798" s="11" t="str">
        <f>IFERROR(VLOOKUP(K798,'G6'!$A$2:$B$345,2,FALSE),"")</f>
        <v/>
      </c>
      <c r="M798" s="25" t="s">
        <v>1620</v>
      </c>
      <c r="N798" s="8" t="str">
        <f>IFERROR(VLOOKUP(M798,SUPPLIERS!$A$2:$B$45,2,FALSE),"")</f>
        <v>Agro</v>
      </c>
      <c r="O798" s="19" t="s">
        <v>42</v>
      </c>
      <c r="P798" s="13" t="str">
        <f>IFERROR(VLOOKUP(O798,UOM_GROUP!$A$2:$B$45,2,FALSE),"")</f>
        <v>Default</v>
      </c>
      <c r="Q798" s="11" t="str">
        <f t="array" ref="Q798">TEXTJOIN(",",TRUE,IF(UOM_MAPPING!A$2:A$16=O798,UOM_MAPPING!B$2:B$100,""))</f>
        <v>000</v>
      </c>
      <c r="R798" s="11" t="str">
        <f>IFERROR(__xludf.DUMMYFUNCTION("ArrayFormula(JOIN("", "", IFERROR(VLOOKUP(BASE(SPLIT(Q798,"",""),10,3),UOM!$A$2:$B$46,2,FALSE),"""")))"),"NUMBER")</f>
        <v>NUMBER</v>
      </c>
      <c r="S798" s="11" t="s">
        <v>1692</v>
      </c>
      <c r="T798" s="8"/>
      <c r="U798" s="8" t="str">
        <f t="shared" si="1"/>
        <v>Plumbing  Fitting  Single Door Y 2" Agro </v>
      </c>
      <c r="V798" s="8" t="str">
        <f t="shared" si="2"/>
        <v>Plumbing  &gt; Fitting  &gt; Single Door Y &gt; 2" &gt; Agro &gt; [ N/A ]</v>
      </c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ht="12.75" customHeight="1">
      <c r="A799" s="22" t="s">
        <v>1260</v>
      </c>
      <c r="B799" s="17" t="str">
        <f>IFERROR(VLOOKUP(A799,'G1'!$A$2:$B$45,2,FALSE),"")</f>
        <v>Plumbing </v>
      </c>
      <c r="C799" s="28" t="s">
        <v>1219</v>
      </c>
      <c r="D799" s="8" t="str">
        <f>IFERROR(VLOOKUP(C799,'G2'!$A$2:$B$45,2,FALSE),"")</f>
        <v>Fitting </v>
      </c>
      <c r="E799" s="23" t="s">
        <v>1388</v>
      </c>
      <c r="F799" s="8" t="str">
        <f>IFERROR(VLOOKUP(E799,'G3'!$A$2:$B$195,2,FALSE),"")</f>
        <v>Single Door Y</v>
      </c>
      <c r="G799" s="23" t="s">
        <v>1267</v>
      </c>
      <c r="H799" s="8" t="str">
        <f>IFERROR(VLOOKUP(G799,'G4'!$A$2:$B$195,2,FALSE),"")</f>
        <v>4"</v>
      </c>
      <c r="I799" s="22" t="s">
        <v>1619</v>
      </c>
      <c r="J799" s="8" t="str">
        <f>IFERROR(VLOOKUP(I799,'G5'!$A$2:$B$45,2,FALSE),"")</f>
        <v>Agro</v>
      </c>
      <c r="K799" s="23" t="s">
        <v>27</v>
      </c>
      <c r="L799" s="11" t="str">
        <f>IFERROR(VLOOKUP(K799,'G6'!$A$2:$B$345,2,FALSE),"")</f>
        <v/>
      </c>
      <c r="M799" s="25" t="s">
        <v>1620</v>
      </c>
      <c r="N799" s="8" t="str">
        <f>IFERROR(VLOOKUP(M799,SUPPLIERS!$A$2:$B$45,2,FALSE),"")</f>
        <v>Agro</v>
      </c>
      <c r="O799" s="19" t="s">
        <v>42</v>
      </c>
      <c r="P799" s="13" t="str">
        <f>IFERROR(VLOOKUP(O799,UOM_GROUP!$A$2:$B$45,2,FALSE),"")</f>
        <v>Default</v>
      </c>
      <c r="Q799" s="11" t="str">
        <f t="array" ref="Q799">TEXTJOIN(",",TRUE,IF(UOM_MAPPING!A$2:A$16=O799,UOM_MAPPING!B$2:B$100,""))</f>
        <v>000</v>
      </c>
      <c r="R799" s="11" t="str">
        <f>IFERROR(__xludf.DUMMYFUNCTION("ArrayFormula(JOIN("", "", IFERROR(VLOOKUP(BASE(SPLIT(Q799,"",""),10,3),UOM!$A$2:$B$46,2,FALSE),"""")))"),"NUMBER")</f>
        <v>NUMBER</v>
      </c>
      <c r="S799" s="11" t="s">
        <v>1693</v>
      </c>
      <c r="T799" s="8"/>
      <c r="U799" s="8" t="str">
        <f t="shared" si="1"/>
        <v>Plumbing  Fitting  Single Door Y 4" Agro </v>
      </c>
      <c r="V799" s="8" t="str">
        <f t="shared" si="2"/>
        <v>Plumbing  &gt; Fitting  &gt; Single Door Y &gt; 4" &gt; Agro &gt; [ N/A ]</v>
      </c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ht="12.75" customHeight="1">
      <c r="A800" s="22" t="s">
        <v>1260</v>
      </c>
      <c r="B800" s="17" t="str">
        <f>IFERROR(VLOOKUP(A800,'G1'!$A$2:$B$45,2,FALSE),"")</f>
        <v>Plumbing </v>
      </c>
      <c r="C800" s="28" t="s">
        <v>1219</v>
      </c>
      <c r="D800" s="8" t="str">
        <f>IFERROR(VLOOKUP(C800,'G2'!$A$2:$B$45,2,FALSE),"")</f>
        <v>Fitting </v>
      </c>
      <c r="E800" s="23" t="s">
        <v>1393</v>
      </c>
      <c r="F800" s="8" t="str">
        <f>IFERROR(VLOOKUP(E800,'G3'!$A$2:$B$195,2,FALSE),"")</f>
        <v>Swept Tee</v>
      </c>
      <c r="G800" s="23" t="s">
        <v>1278</v>
      </c>
      <c r="H800" s="8" t="str">
        <f>IFERROR(VLOOKUP(G800,'G4'!$A$2:$B$195,2,FALSE),"")</f>
        <v>1.1/4"</v>
      </c>
      <c r="I800" s="22" t="s">
        <v>1619</v>
      </c>
      <c r="J800" s="8" t="str">
        <f>IFERROR(VLOOKUP(I800,'G5'!$A$2:$B$45,2,FALSE),"")</f>
        <v>Agro</v>
      </c>
      <c r="K800" s="23" t="s">
        <v>27</v>
      </c>
      <c r="L800" s="11" t="str">
        <f>IFERROR(VLOOKUP(K800,'G6'!$A$2:$B$345,2,FALSE),"")</f>
        <v/>
      </c>
      <c r="M800" s="25" t="s">
        <v>1620</v>
      </c>
      <c r="N800" s="8" t="str">
        <f>IFERROR(VLOOKUP(M800,SUPPLIERS!$A$2:$B$45,2,FALSE),"")</f>
        <v>Agro</v>
      </c>
      <c r="O800" s="19" t="s">
        <v>42</v>
      </c>
      <c r="P800" s="13" t="str">
        <f>IFERROR(VLOOKUP(O800,UOM_GROUP!$A$2:$B$45,2,FALSE),"")</f>
        <v>Default</v>
      </c>
      <c r="Q800" s="11" t="str">
        <f t="array" ref="Q800">TEXTJOIN(",",TRUE,IF(UOM_MAPPING!A$2:A$16=O800,UOM_MAPPING!B$2:B$100,""))</f>
        <v>000</v>
      </c>
      <c r="R800" s="11" t="str">
        <f>IFERROR(__xludf.DUMMYFUNCTION("ArrayFormula(JOIN("", "", IFERROR(VLOOKUP(BASE(SPLIT(Q800,"",""),10,3),UOM!$A$2:$B$46,2,FALSE),"""")))"),"NUMBER")</f>
        <v>NUMBER</v>
      </c>
      <c r="S800" s="11" t="s">
        <v>1694</v>
      </c>
      <c r="T800" s="8"/>
      <c r="U800" s="8" t="str">
        <f t="shared" si="1"/>
        <v>Plumbing  Fitting  Swept Tee 1.1/4" Agro </v>
      </c>
      <c r="V800" s="8" t="str">
        <f t="shared" si="2"/>
        <v>Plumbing  &gt; Fitting  &gt; Swept Tee &gt; 1.1/4" &gt; Agro &gt; [ N/A ]</v>
      </c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ht="12.75" customHeight="1">
      <c r="A801" s="22" t="s">
        <v>1260</v>
      </c>
      <c r="B801" s="17" t="str">
        <f>IFERROR(VLOOKUP(A801,'G1'!$A$2:$B$45,2,FALSE),"")</f>
        <v>Plumbing </v>
      </c>
      <c r="C801" s="28" t="s">
        <v>1219</v>
      </c>
      <c r="D801" s="8" t="str">
        <f>IFERROR(VLOOKUP(C801,'G2'!$A$2:$B$45,2,FALSE),"")</f>
        <v>Fitting </v>
      </c>
      <c r="E801" s="23" t="s">
        <v>1393</v>
      </c>
      <c r="F801" s="8" t="str">
        <f>IFERROR(VLOOKUP(E801,'G3'!$A$2:$B$195,2,FALSE),"")</f>
        <v>Swept Tee</v>
      </c>
      <c r="G801" s="23" t="s">
        <v>1265</v>
      </c>
      <c r="H801" s="8" t="str">
        <f>IFERROR(VLOOKUP(G801,'G4'!$A$2:$B$195,2,FALSE),"")</f>
        <v>1.5"</v>
      </c>
      <c r="I801" s="22" t="s">
        <v>1619</v>
      </c>
      <c r="J801" s="8" t="str">
        <f>IFERROR(VLOOKUP(I801,'G5'!$A$2:$B$45,2,FALSE),"")</f>
        <v>Agro</v>
      </c>
      <c r="K801" s="23" t="s">
        <v>27</v>
      </c>
      <c r="L801" s="11" t="str">
        <f>IFERROR(VLOOKUP(K801,'G6'!$A$2:$B$345,2,FALSE),"")</f>
        <v/>
      </c>
      <c r="M801" s="25" t="s">
        <v>1620</v>
      </c>
      <c r="N801" s="8" t="str">
        <f>IFERROR(VLOOKUP(M801,SUPPLIERS!$A$2:$B$45,2,FALSE),"")</f>
        <v>Agro</v>
      </c>
      <c r="O801" s="19" t="s">
        <v>42</v>
      </c>
      <c r="P801" s="13" t="str">
        <f>IFERROR(VLOOKUP(O801,UOM_GROUP!$A$2:$B$45,2,FALSE),"")</f>
        <v>Default</v>
      </c>
      <c r="Q801" s="11" t="str">
        <f t="array" ref="Q801">TEXTJOIN(",",TRUE,IF(UOM_MAPPING!A$2:A$16=O801,UOM_MAPPING!B$2:B$100,""))</f>
        <v>000</v>
      </c>
      <c r="R801" s="11" t="str">
        <f>IFERROR(__xludf.DUMMYFUNCTION("ArrayFormula(JOIN("", "", IFERROR(VLOOKUP(BASE(SPLIT(Q801,"",""),10,3),UOM!$A$2:$B$46,2,FALSE),"""")))"),"NUMBER")</f>
        <v>NUMBER</v>
      </c>
      <c r="S801" s="11" t="s">
        <v>1695</v>
      </c>
      <c r="T801" s="8"/>
      <c r="U801" s="8" t="str">
        <f t="shared" si="1"/>
        <v>Plumbing  Fitting  Swept Tee 1.5" Agro </v>
      </c>
      <c r="V801" s="8" t="str">
        <f t="shared" si="2"/>
        <v>Plumbing  &gt; Fitting  &gt; Swept Tee &gt; 1.5" &gt; Agro &gt; [ N/A ]</v>
      </c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ht="12.75" customHeight="1">
      <c r="A802" s="22" t="s">
        <v>1260</v>
      </c>
      <c r="B802" s="17" t="str">
        <f>IFERROR(VLOOKUP(A802,'G1'!$A$2:$B$45,2,FALSE),"")</f>
        <v>Plumbing </v>
      </c>
      <c r="C802" s="28" t="s">
        <v>1219</v>
      </c>
      <c r="D802" s="8" t="str">
        <f>IFERROR(VLOOKUP(C802,'G2'!$A$2:$B$45,2,FALSE),"")</f>
        <v>Fitting </v>
      </c>
      <c r="E802" s="23" t="s">
        <v>1393</v>
      </c>
      <c r="F802" s="8" t="str">
        <f>IFERROR(VLOOKUP(E802,'G3'!$A$2:$B$195,2,FALSE),"")</f>
        <v>Swept Tee</v>
      </c>
      <c r="G802" s="23" t="s">
        <v>793</v>
      </c>
      <c r="H802" s="8" t="str">
        <f>IFERROR(VLOOKUP(G802,'G4'!$A$2:$B$195,2,FALSE),"")</f>
        <v>2"</v>
      </c>
      <c r="I802" s="22" t="s">
        <v>1619</v>
      </c>
      <c r="J802" s="8" t="str">
        <f>IFERROR(VLOOKUP(I802,'G5'!$A$2:$B$45,2,FALSE),"")</f>
        <v>Agro</v>
      </c>
      <c r="K802" s="23" t="s">
        <v>27</v>
      </c>
      <c r="L802" s="11" t="str">
        <f>IFERROR(VLOOKUP(K802,'G6'!$A$2:$B$345,2,FALSE),"")</f>
        <v/>
      </c>
      <c r="M802" s="25" t="s">
        <v>1620</v>
      </c>
      <c r="N802" s="8" t="str">
        <f>IFERROR(VLOOKUP(M802,SUPPLIERS!$A$2:$B$45,2,FALSE),"")</f>
        <v>Agro</v>
      </c>
      <c r="O802" s="19" t="s">
        <v>42</v>
      </c>
      <c r="P802" s="13" t="str">
        <f>IFERROR(VLOOKUP(O802,UOM_GROUP!$A$2:$B$45,2,FALSE),"")</f>
        <v>Default</v>
      </c>
      <c r="Q802" s="11" t="str">
        <f t="array" ref="Q802">TEXTJOIN(",",TRUE,IF(UOM_MAPPING!A$2:A$16=O802,UOM_MAPPING!B$2:B$100,""))</f>
        <v>000</v>
      </c>
      <c r="R802" s="11" t="str">
        <f>IFERROR(__xludf.DUMMYFUNCTION("ArrayFormula(JOIN("", "", IFERROR(VLOOKUP(BASE(SPLIT(Q802,"",""),10,3),UOM!$A$2:$B$46,2,FALSE),"""")))"),"NUMBER")</f>
        <v>NUMBER</v>
      </c>
      <c r="S802" s="11" t="s">
        <v>1696</v>
      </c>
      <c r="T802" s="8"/>
      <c r="U802" s="8" t="str">
        <f t="shared" si="1"/>
        <v>Plumbing  Fitting  Swept Tee 2" Agro </v>
      </c>
      <c r="V802" s="8" t="str">
        <f t="shared" si="2"/>
        <v>Plumbing  &gt; Fitting  &gt; Swept Tee &gt; 2" &gt; Agro &gt; [ N/A ]</v>
      </c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ht="12.75" customHeight="1">
      <c r="A803" s="22" t="s">
        <v>1260</v>
      </c>
      <c r="B803" s="17" t="str">
        <f>IFERROR(VLOOKUP(A803,'G1'!$A$2:$B$45,2,FALSE),"")</f>
        <v>Plumbing </v>
      </c>
      <c r="C803" s="28" t="s">
        <v>1219</v>
      </c>
      <c r="D803" s="8" t="str">
        <f>IFERROR(VLOOKUP(C803,'G2'!$A$2:$B$45,2,FALSE),"")</f>
        <v>Fitting </v>
      </c>
      <c r="E803" s="23" t="s">
        <v>1393</v>
      </c>
      <c r="F803" s="8" t="str">
        <f>IFERROR(VLOOKUP(E803,'G3'!$A$2:$B$195,2,FALSE),"")</f>
        <v>Swept Tee</v>
      </c>
      <c r="G803" s="23" t="s">
        <v>1267</v>
      </c>
      <c r="H803" s="8" t="str">
        <f>IFERROR(VLOOKUP(G803,'G4'!$A$2:$B$195,2,FALSE),"")</f>
        <v>4"</v>
      </c>
      <c r="I803" s="22" t="s">
        <v>1619</v>
      </c>
      <c r="J803" s="8" t="str">
        <f>IFERROR(VLOOKUP(I803,'G5'!$A$2:$B$45,2,FALSE),"")</f>
        <v>Agro</v>
      </c>
      <c r="K803" s="23" t="s">
        <v>27</v>
      </c>
      <c r="L803" s="11" t="str">
        <f>IFERROR(VLOOKUP(K803,'G6'!$A$2:$B$345,2,FALSE),"")</f>
        <v/>
      </c>
      <c r="M803" s="25" t="s">
        <v>1620</v>
      </c>
      <c r="N803" s="8" t="str">
        <f>IFERROR(VLOOKUP(M803,SUPPLIERS!$A$2:$B$45,2,FALSE),"")</f>
        <v>Agro</v>
      </c>
      <c r="O803" s="19" t="s">
        <v>42</v>
      </c>
      <c r="P803" s="13" t="str">
        <f>IFERROR(VLOOKUP(O803,UOM_GROUP!$A$2:$B$45,2,FALSE),"")</f>
        <v>Default</v>
      </c>
      <c r="Q803" s="11" t="str">
        <f t="array" ref="Q803">TEXTJOIN(",",TRUE,IF(UOM_MAPPING!A$2:A$16=O803,UOM_MAPPING!B$2:B$100,""))</f>
        <v>000</v>
      </c>
      <c r="R803" s="11" t="str">
        <f>IFERROR(__xludf.DUMMYFUNCTION("ArrayFormula(JOIN("", "", IFERROR(VLOOKUP(BASE(SPLIT(Q803,"",""),10,3),UOM!$A$2:$B$46,2,FALSE),"""")))"),"NUMBER")</f>
        <v>NUMBER</v>
      </c>
      <c r="S803" s="11" t="s">
        <v>1697</v>
      </c>
      <c r="T803" s="8"/>
      <c r="U803" s="8" t="str">
        <f t="shared" si="1"/>
        <v>Plumbing  Fitting  Swept Tee 4" Agro </v>
      </c>
      <c r="V803" s="8" t="str">
        <f t="shared" si="2"/>
        <v>Plumbing  &gt; Fitting  &gt; Swept Tee &gt; 4" &gt; Agro &gt; [ N/A ]</v>
      </c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ht="12.75" customHeight="1">
      <c r="A804" s="22" t="s">
        <v>1260</v>
      </c>
      <c r="B804" s="17" t="str">
        <f>IFERROR(VLOOKUP(A804,'G1'!$A$2:$B$45,2,FALSE),"")</f>
        <v>Plumbing </v>
      </c>
      <c r="C804" s="28" t="s">
        <v>1219</v>
      </c>
      <c r="D804" s="8" t="str">
        <f>IFERROR(VLOOKUP(C804,'G2'!$A$2:$B$45,2,FALSE),"")</f>
        <v>Fitting </v>
      </c>
      <c r="E804" s="23" t="s">
        <v>1398</v>
      </c>
      <c r="F804" s="8" t="str">
        <f>IFERROR(VLOOKUP(E804,'G3'!$A$2:$B$195,2,FALSE),"")</f>
        <v>Swept Door Tee</v>
      </c>
      <c r="G804" s="23" t="s">
        <v>1278</v>
      </c>
      <c r="H804" s="8" t="str">
        <f>IFERROR(VLOOKUP(G804,'G4'!$A$2:$B$195,2,FALSE),"")</f>
        <v>1.1/4"</v>
      </c>
      <c r="I804" s="22" t="s">
        <v>1619</v>
      </c>
      <c r="J804" s="8" t="str">
        <f>IFERROR(VLOOKUP(I804,'G5'!$A$2:$B$45,2,FALSE),"")</f>
        <v>Agro</v>
      </c>
      <c r="K804" s="23" t="s">
        <v>27</v>
      </c>
      <c r="L804" s="11" t="str">
        <f>IFERROR(VLOOKUP(K804,'G6'!$A$2:$B$345,2,FALSE),"")</f>
        <v/>
      </c>
      <c r="M804" s="25" t="s">
        <v>1620</v>
      </c>
      <c r="N804" s="8" t="str">
        <f>IFERROR(VLOOKUP(M804,SUPPLIERS!$A$2:$B$45,2,FALSE),"")</f>
        <v>Agro</v>
      </c>
      <c r="O804" s="19" t="s">
        <v>42</v>
      </c>
      <c r="P804" s="13" t="str">
        <f>IFERROR(VLOOKUP(O804,UOM_GROUP!$A$2:$B$45,2,FALSE),"")</f>
        <v>Default</v>
      </c>
      <c r="Q804" s="11" t="str">
        <f t="array" ref="Q804">TEXTJOIN(",",TRUE,IF(UOM_MAPPING!A$2:A$16=O804,UOM_MAPPING!B$2:B$100,""))</f>
        <v>000</v>
      </c>
      <c r="R804" s="11" t="str">
        <f>IFERROR(__xludf.DUMMYFUNCTION("ArrayFormula(JOIN("", "", IFERROR(VLOOKUP(BASE(SPLIT(Q804,"",""),10,3),UOM!$A$2:$B$46,2,FALSE),"""")))"),"NUMBER")</f>
        <v>NUMBER</v>
      </c>
      <c r="S804" s="11" t="s">
        <v>1698</v>
      </c>
      <c r="T804" s="8"/>
      <c r="U804" s="8" t="str">
        <f t="shared" si="1"/>
        <v>Plumbing  Fitting  Swept Door Tee 1.1/4" Agro </v>
      </c>
      <c r="V804" s="8" t="str">
        <f t="shared" si="2"/>
        <v>Plumbing  &gt; Fitting  &gt; Swept Door Tee &gt; 1.1/4" &gt; Agro &gt; [ N/A ]</v>
      </c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ht="12.75" customHeight="1">
      <c r="A805" s="22" t="s">
        <v>1260</v>
      </c>
      <c r="B805" s="17" t="str">
        <f>IFERROR(VLOOKUP(A805,'G1'!$A$2:$B$45,2,FALSE),"")</f>
        <v>Plumbing </v>
      </c>
      <c r="C805" s="28" t="s">
        <v>1219</v>
      </c>
      <c r="D805" s="8" t="str">
        <f>IFERROR(VLOOKUP(C805,'G2'!$A$2:$B$45,2,FALSE),"")</f>
        <v>Fitting </v>
      </c>
      <c r="E805" s="23" t="s">
        <v>1398</v>
      </c>
      <c r="F805" s="8" t="str">
        <f>IFERROR(VLOOKUP(E805,'G3'!$A$2:$B$195,2,FALSE),"")</f>
        <v>Swept Door Tee</v>
      </c>
      <c r="G805" s="23" t="s">
        <v>1265</v>
      </c>
      <c r="H805" s="8" t="str">
        <f>IFERROR(VLOOKUP(G805,'G4'!$A$2:$B$195,2,FALSE),"")</f>
        <v>1.5"</v>
      </c>
      <c r="I805" s="22" t="s">
        <v>1619</v>
      </c>
      <c r="J805" s="8" t="str">
        <f>IFERROR(VLOOKUP(I805,'G5'!$A$2:$B$45,2,FALSE),"")</f>
        <v>Agro</v>
      </c>
      <c r="K805" s="23" t="s">
        <v>27</v>
      </c>
      <c r="L805" s="11" t="str">
        <f>IFERROR(VLOOKUP(K805,'G6'!$A$2:$B$345,2,FALSE),"")</f>
        <v/>
      </c>
      <c r="M805" s="25" t="s">
        <v>1620</v>
      </c>
      <c r="N805" s="8" t="str">
        <f>IFERROR(VLOOKUP(M805,SUPPLIERS!$A$2:$B$45,2,FALSE),"")</f>
        <v>Agro</v>
      </c>
      <c r="O805" s="19" t="s">
        <v>42</v>
      </c>
      <c r="P805" s="13" t="str">
        <f>IFERROR(VLOOKUP(O805,UOM_GROUP!$A$2:$B$45,2,FALSE),"")</f>
        <v>Default</v>
      </c>
      <c r="Q805" s="11" t="str">
        <f t="array" ref="Q805">TEXTJOIN(",",TRUE,IF(UOM_MAPPING!A$2:A$16=O805,UOM_MAPPING!B$2:B$100,""))</f>
        <v>000</v>
      </c>
      <c r="R805" s="11" t="str">
        <f>IFERROR(__xludf.DUMMYFUNCTION("ArrayFormula(JOIN("", "", IFERROR(VLOOKUP(BASE(SPLIT(Q805,"",""),10,3),UOM!$A$2:$B$46,2,FALSE),"""")))"),"NUMBER")</f>
        <v>NUMBER</v>
      </c>
      <c r="S805" s="11" t="s">
        <v>1699</v>
      </c>
      <c r="T805" s="8"/>
      <c r="U805" s="8" t="str">
        <f t="shared" si="1"/>
        <v>Plumbing  Fitting  Swept Door Tee 1.5" Agro </v>
      </c>
      <c r="V805" s="8" t="str">
        <f t="shared" si="2"/>
        <v>Plumbing  &gt; Fitting  &gt; Swept Door Tee &gt; 1.5" &gt; Agro &gt; [ N/A ]</v>
      </c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ht="12.75" customHeight="1">
      <c r="A806" s="22" t="s">
        <v>1260</v>
      </c>
      <c r="B806" s="17" t="str">
        <f>IFERROR(VLOOKUP(A806,'G1'!$A$2:$B$45,2,FALSE),"")</f>
        <v>Plumbing </v>
      </c>
      <c r="C806" s="28" t="s">
        <v>1219</v>
      </c>
      <c r="D806" s="8" t="str">
        <f>IFERROR(VLOOKUP(C806,'G2'!$A$2:$B$45,2,FALSE),"")</f>
        <v>Fitting </v>
      </c>
      <c r="E806" s="23" t="s">
        <v>1398</v>
      </c>
      <c r="F806" s="8" t="str">
        <f>IFERROR(VLOOKUP(E806,'G3'!$A$2:$B$195,2,FALSE),"")</f>
        <v>Swept Door Tee</v>
      </c>
      <c r="G806" s="23" t="s">
        <v>793</v>
      </c>
      <c r="H806" s="8" t="str">
        <f>IFERROR(VLOOKUP(G806,'G4'!$A$2:$B$195,2,FALSE),"")</f>
        <v>2"</v>
      </c>
      <c r="I806" s="22" t="s">
        <v>1619</v>
      </c>
      <c r="J806" s="8" t="str">
        <f>IFERROR(VLOOKUP(I806,'G5'!$A$2:$B$45,2,FALSE),"")</f>
        <v>Agro</v>
      </c>
      <c r="K806" s="23" t="s">
        <v>27</v>
      </c>
      <c r="L806" s="11" t="str">
        <f>IFERROR(VLOOKUP(K806,'G6'!$A$2:$B$345,2,FALSE),"")</f>
        <v/>
      </c>
      <c r="M806" s="25" t="s">
        <v>1620</v>
      </c>
      <c r="N806" s="8" t="str">
        <f>IFERROR(VLOOKUP(M806,SUPPLIERS!$A$2:$B$45,2,FALSE),"")</f>
        <v>Agro</v>
      </c>
      <c r="O806" s="19" t="s">
        <v>42</v>
      </c>
      <c r="P806" s="13" t="str">
        <f>IFERROR(VLOOKUP(O806,UOM_GROUP!$A$2:$B$45,2,FALSE),"")</f>
        <v>Default</v>
      </c>
      <c r="Q806" s="11" t="str">
        <f t="array" ref="Q806">TEXTJOIN(",",TRUE,IF(UOM_MAPPING!A$2:A$16=O806,UOM_MAPPING!B$2:B$100,""))</f>
        <v>000</v>
      </c>
      <c r="R806" s="11" t="str">
        <f>IFERROR(__xludf.DUMMYFUNCTION("ArrayFormula(JOIN("", "", IFERROR(VLOOKUP(BASE(SPLIT(Q806,"",""),10,3),UOM!$A$2:$B$46,2,FALSE),"""")))"),"NUMBER")</f>
        <v>NUMBER</v>
      </c>
      <c r="S806" s="11" t="s">
        <v>1700</v>
      </c>
      <c r="T806" s="8"/>
      <c r="U806" s="8" t="str">
        <f t="shared" si="1"/>
        <v>Plumbing  Fitting  Swept Door Tee 2" Agro </v>
      </c>
      <c r="V806" s="8" t="str">
        <f t="shared" si="2"/>
        <v>Plumbing  &gt; Fitting  &gt; Swept Door Tee &gt; 2" &gt; Agro &gt; [ N/A ]</v>
      </c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ht="12.75" customHeight="1">
      <c r="A807" s="22" t="s">
        <v>1260</v>
      </c>
      <c r="B807" s="17" t="str">
        <f>IFERROR(VLOOKUP(A807,'G1'!$A$2:$B$45,2,FALSE),"")</f>
        <v>Plumbing </v>
      </c>
      <c r="C807" s="28" t="s">
        <v>1219</v>
      </c>
      <c r="D807" s="8" t="str">
        <f>IFERROR(VLOOKUP(C807,'G2'!$A$2:$B$45,2,FALSE),"")</f>
        <v>Fitting </v>
      </c>
      <c r="E807" s="23" t="s">
        <v>1398</v>
      </c>
      <c r="F807" s="8" t="str">
        <f>IFERROR(VLOOKUP(E807,'G3'!$A$2:$B$195,2,FALSE),"")</f>
        <v>Swept Door Tee</v>
      </c>
      <c r="G807" s="23" t="s">
        <v>1267</v>
      </c>
      <c r="H807" s="8" t="str">
        <f>IFERROR(VLOOKUP(G807,'G4'!$A$2:$B$195,2,FALSE),"")</f>
        <v>4"</v>
      </c>
      <c r="I807" s="22" t="s">
        <v>1619</v>
      </c>
      <c r="J807" s="8" t="str">
        <f>IFERROR(VLOOKUP(I807,'G5'!$A$2:$B$45,2,FALSE),"")</f>
        <v>Agro</v>
      </c>
      <c r="K807" s="23" t="s">
        <v>27</v>
      </c>
      <c r="L807" s="11" t="str">
        <f>IFERROR(VLOOKUP(K807,'G6'!$A$2:$B$345,2,FALSE),"")</f>
        <v/>
      </c>
      <c r="M807" s="25" t="s">
        <v>1620</v>
      </c>
      <c r="N807" s="8" t="str">
        <f>IFERROR(VLOOKUP(M807,SUPPLIERS!$A$2:$B$45,2,FALSE),"")</f>
        <v>Agro</v>
      </c>
      <c r="O807" s="19" t="s">
        <v>42</v>
      </c>
      <c r="P807" s="13" t="str">
        <f>IFERROR(VLOOKUP(O807,UOM_GROUP!$A$2:$B$45,2,FALSE),"")</f>
        <v>Default</v>
      </c>
      <c r="Q807" s="11" t="str">
        <f t="array" ref="Q807">TEXTJOIN(",",TRUE,IF(UOM_MAPPING!A$2:A$16=O807,UOM_MAPPING!B$2:B$100,""))</f>
        <v>000</v>
      </c>
      <c r="R807" s="11" t="str">
        <f>IFERROR(__xludf.DUMMYFUNCTION("ArrayFormula(JOIN("", "", IFERROR(VLOOKUP(BASE(SPLIT(Q807,"",""),10,3),UOM!$A$2:$B$46,2,FALSE),"""")))"),"NUMBER")</f>
        <v>NUMBER</v>
      </c>
      <c r="S807" s="11" t="s">
        <v>1701</v>
      </c>
      <c r="T807" s="8"/>
      <c r="U807" s="8" t="str">
        <f t="shared" si="1"/>
        <v>Plumbing  Fitting  Swept Door Tee 4" Agro </v>
      </c>
      <c r="V807" s="8" t="str">
        <f t="shared" si="2"/>
        <v>Plumbing  &gt; Fitting  &gt; Swept Door Tee &gt; 4" &gt; Agro &gt; [ N/A ]</v>
      </c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ht="12.75" customHeight="1">
      <c r="A808" s="22" t="s">
        <v>1260</v>
      </c>
      <c r="B808" s="17" t="str">
        <f>IFERROR(VLOOKUP(A808,'G1'!$A$2:$B$45,2,FALSE),"")</f>
        <v>Plumbing </v>
      </c>
      <c r="C808" s="28" t="s">
        <v>1219</v>
      </c>
      <c r="D808" s="8" t="str">
        <f>IFERROR(VLOOKUP(C808,'G2'!$A$2:$B$45,2,FALSE),"")</f>
        <v>Fitting </v>
      </c>
      <c r="E808" s="23" t="s">
        <v>1403</v>
      </c>
      <c r="F808" s="8" t="str">
        <f>IFERROR(VLOOKUP(E808,'G3'!$A$2:$B$195,2,FALSE),"")</f>
        <v>Reducing Socket</v>
      </c>
      <c r="G808" s="23" t="s">
        <v>1404</v>
      </c>
      <c r="H808" s="8" t="str">
        <f>IFERROR(VLOOKUP(G808,'G4'!$A$2:$B$195,2,FALSE),"")</f>
        <v>3/4" * 1/2"</v>
      </c>
      <c r="I808" s="22" t="s">
        <v>1619</v>
      </c>
      <c r="J808" s="8" t="str">
        <f>IFERROR(VLOOKUP(I808,'G5'!$A$2:$B$45,2,FALSE),"")</f>
        <v>Agro</v>
      </c>
      <c r="K808" s="23" t="s">
        <v>27</v>
      </c>
      <c r="L808" s="11" t="str">
        <f>IFERROR(VLOOKUP(K808,'G6'!$A$2:$B$345,2,FALSE),"")</f>
        <v/>
      </c>
      <c r="M808" s="25" t="s">
        <v>1620</v>
      </c>
      <c r="N808" s="8" t="str">
        <f>IFERROR(VLOOKUP(M808,SUPPLIERS!$A$2:$B$45,2,FALSE),"")</f>
        <v>Agro</v>
      </c>
      <c r="O808" s="19" t="s">
        <v>42</v>
      </c>
      <c r="P808" s="13" t="str">
        <f>IFERROR(VLOOKUP(O808,UOM_GROUP!$A$2:$B$45,2,FALSE),"")</f>
        <v>Default</v>
      </c>
      <c r="Q808" s="11" t="str">
        <f t="array" ref="Q808">TEXTJOIN(",",TRUE,IF(UOM_MAPPING!A$2:A$16=O808,UOM_MAPPING!B$2:B$100,""))</f>
        <v>000</v>
      </c>
      <c r="R808" s="11" t="str">
        <f>IFERROR(__xludf.DUMMYFUNCTION("ArrayFormula(JOIN("", "", IFERROR(VLOOKUP(BASE(SPLIT(Q808,"",""),10,3),UOM!$A$2:$B$46,2,FALSE),"""")))"),"NUMBER")</f>
        <v>NUMBER</v>
      </c>
      <c r="S808" s="11" t="s">
        <v>1702</v>
      </c>
      <c r="T808" s="8"/>
      <c r="U808" s="8" t="str">
        <f t="shared" si="1"/>
        <v>Plumbing  Fitting  Reducing Socket 3/4" * 1/2" Agro </v>
      </c>
      <c r="V808" s="8" t="str">
        <f t="shared" si="2"/>
        <v>Plumbing  &gt; Fitting  &gt; Reducing Socket &gt; 3/4" * 1/2" &gt; Agro &gt; [ N/A ]</v>
      </c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ht="12.75" customHeight="1">
      <c r="A809" s="22" t="s">
        <v>1260</v>
      </c>
      <c r="B809" s="17" t="str">
        <f>IFERROR(VLOOKUP(A809,'G1'!$A$2:$B$45,2,FALSE),"")</f>
        <v>Plumbing </v>
      </c>
      <c r="C809" s="28" t="s">
        <v>1219</v>
      </c>
      <c r="D809" s="8" t="str">
        <f>IFERROR(VLOOKUP(C809,'G2'!$A$2:$B$45,2,FALSE),"")</f>
        <v>Fitting </v>
      </c>
      <c r="E809" s="23" t="s">
        <v>1403</v>
      </c>
      <c r="F809" s="8" t="str">
        <f>IFERROR(VLOOKUP(E809,'G3'!$A$2:$B$195,2,FALSE),"")</f>
        <v>Reducing Socket</v>
      </c>
      <c r="G809" s="23" t="s">
        <v>1406</v>
      </c>
      <c r="H809" s="8" t="str">
        <f>IFERROR(VLOOKUP(G809,'G4'!$A$2:$B$195,2,FALSE),"")</f>
        <v>1" * 1/2"</v>
      </c>
      <c r="I809" s="22" t="s">
        <v>1619</v>
      </c>
      <c r="J809" s="8" t="str">
        <f>IFERROR(VLOOKUP(I809,'G5'!$A$2:$B$45,2,FALSE),"")</f>
        <v>Agro</v>
      </c>
      <c r="K809" s="23" t="s">
        <v>27</v>
      </c>
      <c r="L809" s="11" t="str">
        <f>IFERROR(VLOOKUP(K809,'G6'!$A$2:$B$345,2,FALSE),"")</f>
        <v/>
      </c>
      <c r="M809" s="25" t="s">
        <v>1620</v>
      </c>
      <c r="N809" s="8" t="str">
        <f>IFERROR(VLOOKUP(M809,SUPPLIERS!$A$2:$B$45,2,FALSE),"")</f>
        <v>Agro</v>
      </c>
      <c r="O809" s="19" t="s">
        <v>42</v>
      </c>
      <c r="P809" s="13" t="str">
        <f>IFERROR(VLOOKUP(O809,UOM_GROUP!$A$2:$B$45,2,FALSE),"")</f>
        <v>Default</v>
      </c>
      <c r="Q809" s="11" t="str">
        <f t="array" ref="Q809">TEXTJOIN(",",TRUE,IF(UOM_MAPPING!A$2:A$16=O809,UOM_MAPPING!B$2:B$100,""))</f>
        <v>000</v>
      </c>
      <c r="R809" s="11" t="str">
        <f>IFERROR(__xludf.DUMMYFUNCTION("ArrayFormula(JOIN("", "", IFERROR(VLOOKUP(BASE(SPLIT(Q809,"",""),10,3),UOM!$A$2:$B$46,2,FALSE),"""")))"),"NUMBER")</f>
        <v>NUMBER</v>
      </c>
      <c r="S809" s="11" t="s">
        <v>1703</v>
      </c>
      <c r="T809" s="8"/>
      <c r="U809" s="8" t="str">
        <f t="shared" si="1"/>
        <v>Plumbing  Fitting  Reducing Socket 1" * 1/2" Agro </v>
      </c>
      <c r="V809" s="8" t="str">
        <f t="shared" si="2"/>
        <v>Plumbing  &gt; Fitting  &gt; Reducing Socket &gt; 1" * 1/2" &gt; Agro &gt; [ N/A ]</v>
      </c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ht="12.75" customHeight="1">
      <c r="A810" s="22" t="s">
        <v>1260</v>
      </c>
      <c r="B810" s="17" t="str">
        <f>IFERROR(VLOOKUP(A810,'G1'!$A$2:$B$45,2,FALSE),"")</f>
        <v>Plumbing </v>
      </c>
      <c r="C810" s="28" t="s">
        <v>1219</v>
      </c>
      <c r="D810" s="8" t="str">
        <f>IFERROR(VLOOKUP(C810,'G2'!$A$2:$B$45,2,FALSE),"")</f>
        <v>Fitting </v>
      </c>
      <c r="E810" s="23" t="s">
        <v>1403</v>
      </c>
      <c r="F810" s="8" t="str">
        <f>IFERROR(VLOOKUP(E810,'G3'!$A$2:$B$195,2,FALSE),"")</f>
        <v>Reducing Socket</v>
      </c>
      <c r="G810" s="23" t="s">
        <v>1408</v>
      </c>
      <c r="H810" s="8" t="str">
        <f>IFERROR(VLOOKUP(G810,'G4'!$A$2:$B$195,2,FALSE),"")</f>
        <v>1" * 3/4"</v>
      </c>
      <c r="I810" s="22" t="s">
        <v>1619</v>
      </c>
      <c r="J810" s="8" t="str">
        <f>IFERROR(VLOOKUP(I810,'G5'!$A$2:$B$45,2,FALSE),"")</f>
        <v>Agro</v>
      </c>
      <c r="K810" s="23" t="s">
        <v>27</v>
      </c>
      <c r="L810" s="11" t="str">
        <f>IFERROR(VLOOKUP(K810,'G6'!$A$2:$B$345,2,FALSE),"")</f>
        <v/>
      </c>
      <c r="M810" s="25" t="s">
        <v>1620</v>
      </c>
      <c r="N810" s="8" t="str">
        <f>IFERROR(VLOOKUP(M810,SUPPLIERS!$A$2:$B$45,2,FALSE),"")</f>
        <v>Agro</v>
      </c>
      <c r="O810" s="19" t="s">
        <v>42</v>
      </c>
      <c r="P810" s="13" t="str">
        <f>IFERROR(VLOOKUP(O810,UOM_GROUP!$A$2:$B$45,2,FALSE),"")</f>
        <v>Default</v>
      </c>
      <c r="Q810" s="11" t="str">
        <f t="array" ref="Q810">TEXTJOIN(",",TRUE,IF(UOM_MAPPING!A$2:A$16=O810,UOM_MAPPING!B$2:B$100,""))</f>
        <v>000</v>
      </c>
      <c r="R810" s="11" t="str">
        <f>IFERROR(__xludf.DUMMYFUNCTION("ArrayFormula(JOIN("", "", IFERROR(VLOOKUP(BASE(SPLIT(Q810,"",""),10,3),UOM!$A$2:$B$46,2,FALSE),"""")))"),"NUMBER")</f>
        <v>NUMBER</v>
      </c>
      <c r="S810" s="11" t="s">
        <v>1704</v>
      </c>
      <c r="T810" s="8"/>
      <c r="U810" s="8" t="str">
        <f t="shared" si="1"/>
        <v>Plumbing  Fitting  Reducing Socket 1" * 3/4" Agro </v>
      </c>
      <c r="V810" s="8" t="str">
        <f t="shared" si="2"/>
        <v>Plumbing  &gt; Fitting  &gt; Reducing Socket &gt; 1" * 3/4" &gt; Agro &gt; [ N/A ]</v>
      </c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ht="12.75" customHeight="1">
      <c r="A811" s="22" t="s">
        <v>1260</v>
      </c>
      <c r="B811" s="17" t="str">
        <f>IFERROR(VLOOKUP(A811,'G1'!$A$2:$B$45,2,FALSE),"")</f>
        <v>Plumbing </v>
      </c>
      <c r="C811" s="28" t="s">
        <v>1219</v>
      </c>
      <c r="D811" s="8" t="str">
        <f>IFERROR(VLOOKUP(C811,'G2'!$A$2:$B$45,2,FALSE),"")</f>
        <v>Fitting </v>
      </c>
      <c r="E811" s="23" t="s">
        <v>1403</v>
      </c>
      <c r="F811" s="8" t="str">
        <f>IFERROR(VLOOKUP(E811,'G3'!$A$2:$B$195,2,FALSE),"")</f>
        <v>Reducing Socket</v>
      </c>
      <c r="G811" s="23" t="s">
        <v>1410</v>
      </c>
      <c r="H811" s="8" t="str">
        <f>IFERROR(VLOOKUP(G811,'G4'!$A$2:$B$195,2,FALSE),"")</f>
        <v>1.25" * 1/2"</v>
      </c>
      <c r="I811" s="22" t="s">
        <v>1619</v>
      </c>
      <c r="J811" s="8" t="str">
        <f>IFERROR(VLOOKUP(I811,'G5'!$A$2:$B$45,2,FALSE),"")</f>
        <v>Agro</v>
      </c>
      <c r="K811" s="23" t="s">
        <v>27</v>
      </c>
      <c r="L811" s="11" t="str">
        <f>IFERROR(VLOOKUP(K811,'G6'!$A$2:$B$345,2,FALSE),"")</f>
        <v/>
      </c>
      <c r="M811" s="25" t="s">
        <v>1620</v>
      </c>
      <c r="N811" s="8" t="str">
        <f>IFERROR(VLOOKUP(M811,SUPPLIERS!$A$2:$B$45,2,FALSE),"")</f>
        <v>Agro</v>
      </c>
      <c r="O811" s="19" t="s">
        <v>42</v>
      </c>
      <c r="P811" s="13" t="str">
        <f>IFERROR(VLOOKUP(O811,UOM_GROUP!$A$2:$B$45,2,FALSE),"")</f>
        <v>Default</v>
      </c>
      <c r="Q811" s="11" t="str">
        <f t="array" ref="Q811">TEXTJOIN(",",TRUE,IF(UOM_MAPPING!A$2:A$16=O811,UOM_MAPPING!B$2:B$100,""))</f>
        <v>000</v>
      </c>
      <c r="R811" s="11" t="str">
        <f>IFERROR(__xludf.DUMMYFUNCTION("ArrayFormula(JOIN("", "", IFERROR(VLOOKUP(BASE(SPLIT(Q811,"",""),10,3),UOM!$A$2:$B$46,2,FALSE),"""")))"),"NUMBER")</f>
        <v>NUMBER</v>
      </c>
      <c r="S811" s="11" t="s">
        <v>1705</v>
      </c>
      <c r="T811" s="8"/>
      <c r="U811" s="8" t="str">
        <f t="shared" si="1"/>
        <v>Plumbing  Fitting  Reducing Socket 1.25" * 1/2" Agro </v>
      </c>
      <c r="V811" s="8" t="str">
        <f t="shared" si="2"/>
        <v>Plumbing  &gt; Fitting  &gt; Reducing Socket &gt; 1.25" * 1/2" &gt; Agro &gt; [ N/A ]</v>
      </c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ht="12.75" customHeight="1">
      <c r="A812" s="22" t="s">
        <v>1260</v>
      </c>
      <c r="B812" s="17" t="str">
        <f>IFERROR(VLOOKUP(A812,'G1'!$A$2:$B$45,2,FALSE),"")</f>
        <v>Plumbing </v>
      </c>
      <c r="C812" s="28" t="s">
        <v>1219</v>
      </c>
      <c r="D812" s="8" t="str">
        <f>IFERROR(VLOOKUP(C812,'G2'!$A$2:$B$45,2,FALSE),"")</f>
        <v>Fitting </v>
      </c>
      <c r="E812" s="23" t="s">
        <v>1403</v>
      </c>
      <c r="F812" s="8" t="str">
        <f>IFERROR(VLOOKUP(E812,'G3'!$A$2:$B$195,2,FALSE),"")</f>
        <v>Reducing Socket</v>
      </c>
      <c r="G812" s="23" t="s">
        <v>1412</v>
      </c>
      <c r="H812" s="8" t="str">
        <f>IFERROR(VLOOKUP(G812,'G4'!$A$2:$B$195,2,FALSE),"")</f>
        <v>1.25" * 3/4"</v>
      </c>
      <c r="I812" s="22" t="s">
        <v>1619</v>
      </c>
      <c r="J812" s="8" t="str">
        <f>IFERROR(VLOOKUP(I812,'G5'!$A$2:$B$45,2,FALSE),"")</f>
        <v>Agro</v>
      </c>
      <c r="K812" s="23" t="s">
        <v>27</v>
      </c>
      <c r="L812" s="11" t="str">
        <f>IFERROR(VLOOKUP(K812,'G6'!$A$2:$B$345,2,FALSE),"")</f>
        <v/>
      </c>
      <c r="M812" s="25" t="s">
        <v>1620</v>
      </c>
      <c r="N812" s="8" t="str">
        <f>IFERROR(VLOOKUP(M812,SUPPLIERS!$A$2:$B$45,2,FALSE),"")</f>
        <v>Agro</v>
      </c>
      <c r="O812" s="19" t="s">
        <v>42</v>
      </c>
      <c r="P812" s="13" t="str">
        <f>IFERROR(VLOOKUP(O812,UOM_GROUP!$A$2:$B$45,2,FALSE),"")</f>
        <v>Default</v>
      </c>
      <c r="Q812" s="11" t="str">
        <f t="array" ref="Q812">TEXTJOIN(",",TRUE,IF(UOM_MAPPING!A$2:A$16=O812,UOM_MAPPING!B$2:B$100,""))</f>
        <v>000</v>
      </c>
      <c r="R812" s="11" t="str">
        <f>IFERROR(__xludf.DUMMYFUNCTION("ArrayFormula(JOIN("", "", IFERROR(VLOOKUP(BASE(SPLIT(Q812,"",""),10,3),UOM!$A$2:$B$46,2,FALSE),"""")))"),"NUMBER")</f>
        <v>NUMBER</v>
      </c>
      <c r="S812" s="11" t="s">
        <v>1706</v>
      </c>
      <c r="T812" s="8"/>
      <c r="U812" s="8" t="str">
        <f t="shared" si="1"/>
        <v>Plumbing  Fitting  Reducing Socket 1.25" * 3/4" Agro </v>
      </c>
      <c r="V812" s="8" t="str">
        <f t="shared" si="2"/>
        <v>Plumbing  &gt; Fitting  &gt; Reducing Socket &gt; 1.25" * 3/4" &gt; Agro &gt; [ N/A ]</v>
      </c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ht="12.75" customHeight="1">
      <c r="A813" s="22" t="s">
        <v>1260</v>
      </c>
      <c r="B813" s="17" t="str">
        <f>IFERROR(VLOOKUP(A813,'G1'!$A$2:$B$45,2,FALSE),"")</f>
        <v>Plumbing </v>
      </c>
      <c r="C813" s="28" t="s">
        <v>1219</v>
      </c>
      <c r="D813" s="8" t="str">
        <f>IFERROR(VLOOKUP(C813,'G2'!$A$2:$B$45,2,FALSE),"")</f>
        <v>Fitting </v>
      </c>
      <c r="E813" s="23" t="s">
        <v>1403</v>
      </c>
      <c r="F813" s="8" t="str">
        <f>IFERROR(VLOOKUP(E813,'G3'!$A$2:$B$195,2,FALSE),"")</f>
        <v>Reducing Socket</v>
      </c>
      <c r="G813" s="23" t="s">
        <v>1414</v>
      </c>
      <c r="H813" s="8" t="str">
        <f>IFERROR(VLOOKUP(G813,'G4'!$A$2:$B$195,2,FALSE),"")</f>
        <v>1.25" * 1"</v>
      </c>
      <c r="I813" s="22" t="s">
        <v>1619</v>
      </c>
      <c r="J813" s="8" t="str">
        <f>IFERROR(VLOOKUP(I813,'G5'!$A$2:$B$45,2,FALSE),"")</f>
        <v>Agro</v>
      </c>
      <c r="K813" s="23" t="s">
        <v>27</v>
      </c>
      <c r="L813" s="11" t="str">
        <f>IFERROR(VLOOKUP(K813,'G6'!$A$2:$B$345,2,FALSE),"")</f>
        <v/>
      </c>
      <c r="M813" s="25" t="s">
        <v>1620</v>
      </c>
      <c r="N813" s="8" t="str">
        <f>IFERROR(VLOOKUP(M813,SUPPLIERS!$A$2:$B$45,2,FALSE),"")</f>
        <v>Agro</v>
      </c>
      <c r="O813" s="19" t="s">
        <v>42</v>
      </c>
      <c r="P813" s="13" t="str">
        <f>IFERROR(VLOOKUP(O813,UOM_GROUP!$A$2:$B$45,2,FALSE),"")</f>
        <v>Default</v>
      </c>
      <c r="Q813" s="11" t="str">
        <f t="array" ref="Q813">TEXTJOIN(",",TRUE,IF(UOM_MAPPING!A$2:A$16=O813,UOM_MAPPING!B$2:B$100,""))</f>
        <v>000</v>
      </c>
      <c r="R813" s="11" t="str">
        <f>IFERROR(__xludf.DUMMYFUNCTION("ArrayFormula(JOIN("", "", IFERROR(VLOOKUP(BASE(SPLIT(Q813,"",""),10,3),UOM!$A$2:$B$46,2,FALSE),"""")))"),"NUMBER")</f>
        <v>NUMBER</v>
      </c>
      <c r="S813" s="11" t="s">
        <v>1707</v>
      </c>
      <c r="T813" s="8"/>
      <c r="U813" s="8" t="str">
        <f t="shared" si="1"/>
        <v>Plumbing  Fitting  Reducing Socket 1.25" * 1" Agro </v>
      </c>
      <c r="V813" s="8" t="str">
        <f t="shared" si="2"/>
        <v>Plumbing  &gt; Fitting  &gt; Reducing Socket &gt; 1.25" * 1" &gt; Agro &gt; [ N/A ]</v>
      </c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ht="12.75" customHeight="1">
      <c r="A814" s="22" t="s">
        <v>1260</v>
      </c>
      <c r="B814" s="17" t="str">
        <f>IFERROR(VLOOKUP(A814,'G1'!$A$2:$B$45,2,FALSE),"")</f>
        <v>Plumbing </v>
      </c>
      <c r="C814" s="28" t="s">
        <v>1219</v>
      </c>
      <c r="D814" s="8" t="str">
        <f>IFERROR(VLOOKUP(C814,'G2'!$A$2:$B$45,2,FALSE),"")</f>
        <v>Fitting </v>
      </c>
      <c r="E814" s="23" t="s">
        <v>1403</v>
      </c>
      <c r="F814" s="8" t="str">
        <f>IFERROR(VLOOKUP(E814,'G3'!$A$2:$B$195,2,FALSE),"")</f>
        <v>Reducing Socket</v>
      </c>
      <c r="G814" s="23" t="s">
        <v>1416</v>
      </c>
      <c r="H814" s="8" t="str">
        <f>IFERROR(VLOOKUP(G814,'G4'!$A$2:$B$195,2,FALSE),"")</f>
        <v>1.5" * 1/2"</v>
      </c>
      <c r="I814" s="22" t="s">
        <v>1619</v>
      </c>
      <c r="J814" s="8" t="str">
        <f>IFERROR(VLOOKUP(I814,'G5'!$A$2:$B$45,2,FALSE),"")</f>
        <v>Agro</v>
      </c>
      <c r="K814" s="23" t="s">
        <v>27</v>
      </c>
      <c r="L814" s="11" t="str">
        <f>IFERROR(VLOOKUP(K814,'G6'!$A$2:$B$345,2,FALSE),"")</f>
        <v/>
      </c>
      <c r="M814" s="25" t="s">
        <v>1620</v>
      </c>
      <c r="N814" s="8" t="str">
        <f>IFERROR(VLOOKUP(M814,SUPPLIERS!$A$2:$B$45,2,FALSE),"")</f>
        <v>Agro</v>
      </c>
      <c r="O814" s="19" t="s">
        <v>42</v>
      </c>
      <c r="P814" s="13" t="str">
        <f>IFERROR(VLOOKUP(O814,UOM_GROUP!$A$2:$B$45,2,FALSE),"")</f>
        <v>Default</v>
      </c>
      <c r="Q814" s="11" t="str">
        <f t="array" ref="Q814">TEXTJOIN(",",TRUE,IF(UOM_MAPPING!A$2:A$16=O814,UOM_MAPPING!B$2:B$100,""))</f>
        <v>000</v>
      </c>
      <c r="R814" s="11" t="str">
        <f>IFERROR(__xludf.DUMMYFUNCTION("ArrayFormula(JOIN("", "", IFERROR(VLOOKUP(BASE(SPLIT(Q814,"",""),10,3),UOM!$A$2:$B$46,2,FALSE),"""")))"),"NUMBER")</f>
        <v>NUMBER</v>
      </c>
      <c r="S814" s="11" t="s">
        <v>1708</v>
      </c>
      <c r="T814" s="8"/>
      <c r="U814" s="8" t="str">
        <f t="shared" si="1"/>
        <v>Plumbing  Fitting  Reducing Socket 1.5" * 1/2" Agro </v>
      </c>
      <c r="V814" s="8" t="str">
        <f t="shared" si="2"/>
        <v>Plumbing  &gt; Fitting  &gt; Reducing Socket &gt; 1.5" * 1/2" &gt; Agro &gt; [ N/A ]</v>
      </c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ht="12.75" customHeight="1">
      <c r="A815" s="22" t="s">
        <v>1260</v>
      </c>
      <c r="B815" s="17" t="str">
        <f>IFERROR(VLOOKUP(A815,'G1'!$A$2:$B$45,2,FALSE),"")</f>
        <v>Plumbing </v>
      </c>
      <c r="C815" s="28" t="s">
        <v>1219</v>
      </c>
      <c r="D815" s="8" t="str">
        <f>IFERROR(VLOOKUP(C815,'G2'!$A$2:$B$45,2,FALSE),"")</f>
        <v>Fitting </v>
      </c>
      <c r="E815" s="23" t="s">
        <v>1403</v>
      </c>
      <c r="F815" s="8" t="str">
        <f>IFERROR(VLOOKUP(E815,'G3'!$A$2:$B$195,2,FALSE),"")</f>
        <v>Reducing Socket</v>
      </c>
      <c r="G815" s="23" t="s">
        <v>1418</v>
      </c>
      <c r="H815" s="8" t="str">
        <f>IFERROR(VLOOKUP(G815,'G4'!$A$2:$B$195,2,FALSE),"")</f>
        <v>1.5" * 3/4"</v>
      </c>
      <c r="I815" s="22" t="s">
        <v>1619</v>
      </c>
      <c r="J815" s="8" t="str">
        <f>IFERROR(VLOOKUP(I815,'G5'!$A$2:$B$45,2,FALSE),"")</f>
        <v>Agro</v>
      </c>
      <c r="K815" s="23" t="s">
        <v>27</v>
      </c>
      <c r="L815" s="11" t="str">
        <f>IFERROR(VLOOKUP(K815,'G6'!$A$2:$B$345,2,FALSE),"")</f>
        <v/>
      </c>
      <c r="M815" s="25" t="s">
        <v>1620</v>
      </c>
      <c r="N815" s="8" t="str">
        <f>IFERROR(VLOOKUP(M815,SUPPLIERS!$A$2:$B$45,2,FALSE),"")</f>
        <v>Agro</v>
      </c>
      <c r="O815" s="19" t="s">
        <v>42</v>
      </c>
      <c r="P815" s="13" t="str">
        <f>IFERROR(VLOOKUP(O815,UOM_GROUP!$A$2:$B$45,2,FALSE),"")</f>
        <v>Default</v>
      </c>
      <c r="Q815" s="11" t="str">
        <f t="array" ref="Q815">TEXTJOIN(",",TRUE,IF(UOM_MAPPING!A$2:A$16=O815,UOM_MAPPING!B$2:B$100,""))</f>
        <v>000</v>
      </c>
      <c r="R815" s="11" t="str">
        <f>IFERROR(__xludf.DUMMYFUNCTION("ArrayFormula(JOIN("", "", IFERROR(VLOOKUP(BASE(SPLIT(Q815,"",""),10,3),UOM!$A$2:$B$46,2,FALSE),"""")))"),"NUMBER")</f>
        <v>NUMBER</v>
      </c>
      <c r="S815" s="11" t="s">
        <v>1709</v>
      </c>
      <c r="T815" s="8"/>
      <c r="U815" s="8" t="str">
        <f t="shared" si="1"/>
        <v>Plumbing  Fitting  Reducing Socket 1.5" * 3/4" Agro </v>
      </c>
      <c r="V815" s="8" t="str">
        <f t="shared" si="2"/>
        <v>Plumbing  &gt; Fitting  &gt; Reducing Socket &gt; 1.5" * 3/4" &gt; Agro &gt; [ N/A ]</v>
      </c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ht="12.75" customHeight="1">
      <c r="A816" s="22" t="s">
        <v>1260</v>
      </c>
      <c r="B816" s="17" t="str">
        <f>IFERROR(VLOOKUP(A816,'G1'!$A$2:$B$45,2,FALSE),"")</f>
        <v>Plumbing </v>
      </c>
      <c r="C816" s="28" t="s">
        <v>1219</v>
      </c>
      <c r="D816" s="8" t="str">
        <f>IFERROR(VLOOKUP(C816,'G2'!$A$2:$B$45,2,FALSE),"")</f>
        <v>Fitting </v>
      </c>
      <c r="E816" s="23" t="s">
        <v>1403</v>
      </c>
      <c r="F816" s="8" t="str">
        <f>IFERROR(VLOOKUP(E816,'G3'!$A$2:$B$195,2,FALSE),"")</f>
        <v>Reducing Socket</v>
      </c>
      <c r="G816" s="23" t="s">
        <v>1420</v>
      </c>
      <c r="H816" s="8" t="str">
        <f>IFERROR(VLOOKUP(G816,'G4'!$A$2:$B$195,2,FALSE),"")</f>
        <v>1.5" * 1"</v>
      </c>
      <c r="I816" s="22" t="s">
        <v>1619</v>
      </c>
      <c r="J816" s="8" t="str">
        <f>IFERROR(VLOOKUP(I816,'G5'!$A$2:$B$45,2,FALSE),"")</f>
        <v>Agro</v>
      </c>
      <c r="K816" s="23" t="s">
        <v>27</v>
      </c>
      <c r="L816" s="11" t="str">
        <f>IFERROR(VLOOKUP(K816,'G6'!$A$2:$B$345,2,FALSE),"")</f>
        <v/>
      </c>
      <c r="M816" s="25" t="s">
        <v>1620</v>
      </c>
      <c r="N816" s="8" t="str">
        <f>IFERROR(VLOOKUP(M816,SUPPLIERS!$A$2:$B$45,2,FALSE),"")</f>
        <v>Agro</v>
      </c>
      <c r="O816" s="19" t="s">
        <v>42</v>
      </c>
      <c r="P816" s="13" t="str">
        <f>IFERROR(VLOOKUP(O816,UOM_GROUP!$A$2:$B$45,2,FALSE),"")</f>
        <v>Default</v>
      </c>
      <c r="Q816" s="11" t="str">
        <f t="array" ref="Q816">TEXTJOIN(",",TRUE,IF(UOM_MAPPING!A$2:A$16=O816,UOM_MAPPING!B$2:B$100,""))</f>
        <v>000</v>
      </c>
      <c r="R816" s="11" t="str">
        <f>IFERROR(__xludf.DUMMYFUNCTION("ArrayFormula(JOIN("", "", IFERROR(VLOOKUP(BASE(SPLIT(Q816,"",""),10,3),UOM!$A$2:$B$46,2,FALSE),"""")))"),"NUMBER")</f>
        <v>NUMBER</v>
      </c>
      <c r="S816" s="11" t="s">
        <v>1710</v>
      </c>
      <c r="T816" s="8"/>
      <c r="U816" s="8" t="str">
        <f t="shared" si="1"/>
        <v>Plumbing  Fitting  Reducing Socket 1.5" * 1" Agro </v>
      </c>
      <c r="V816" s="8" t="str">
        <f t="shared" si="2"/>
        <v>Plumbing  &gt; Fitting  &gt; Reducing Socket &gt; 1.5" * 1" &gt; Agro &gt; [ N/A ]</v>
      </c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ht="12.75" customHeight="1">
      <c r="A817" s="22" t="s">
        <v>1260</v>
      </c>
      <c r="B817" s="17" t="str">
        <f>IFERROR(VLOOKUP(A817,'G1'!$A$2:$B$45,2,FALSE),"")</f>
        <v>Plumbing </v>
      </c>
      <c r="C817" s="28" t="s">
        <v>1219</v>
      </c>
      <c r="D817" s="8" t="str">
        <f>IFERROR(VLOOKUP(C817,'G2'!$A$2:$B$45,2,FALSE),"")</f>
        <v>Fitting </v>
      </c>
      <c r="E817" s="23" t="s">
        <v>1403</v>
      </c>
      <c r="F817" s="8" t="str">
        <f>IFERROR(VLOOKUP(E817,'G3'!$A$2:$B$195,2,FALSE),"")</f>
        <v>Reducing Socket</v>
      </c>
      <c r="G817" s="23" t="s">
        <v>1422</v>
      </c>
      <c r="H817" s="8" t="str">
        <f>IFERROR(VLOOKUP(G817,'G4'!$A$2:$B$195,2,FALSE),"")</f>
        <v>1.5" * 1.25"</v>
      </c>
      <c r="I817" s="22" t="s">
        <v>1619</v>
      </c>
      <c r="J817" s="8" t="str">
        <f>IFERROR(VLOOKUP(I817,'G5'!$A$2:$B$45,2,FALSE),"")</f>
        <v>Agro</v>
      </c>
      <c r="K817" s="23" t="s">
        <v>27</v>
      </c>
      <c r="L817" s="11" t="str">
        <f>IFERROR(VLOOKUP(K817,'G6'!$A$2:$B$345,2,FALSE),"")</f>
        <v/>
      </c>
      <c r="M817" s="25" t="s">
        <v>1620</v>
      </c>
      <c r="N817" s="8" t="str">
        <f>IFERROR(VLOOKUP(M817,SUPPLIERS!$A$2:$B$45,2,FALSE),"")</f>
        <v>Agro</v>
      </c>
      <c r="O817" s="19" t="s">
        <v>42</v>
      </c>
      <c r="P817" s="13" t="str">
        <f>IFERROR(VLOOKUP(O817,UOM_GROUP!$A$2:$B$45,2,FALSE),"")</f>
        <v>Default</v>
      </c>
      <c r="Q817" s="11" t="str">
        <f t="array" ref="Q817">TEXTJOIN(",",TRUE,IF(UOM_MAPPING!A$2:A$16=O817,UOM_MAPPING!B$2:B$100,""))</f>
        <v>000</v>
      </c>
      <c r="R817" s="11" t="str">
        <f>IFERROR(__xludf.DUMMYFUNCTION("ArrayFormula(JOIN("", "", IFERROR(VLOOKUP(BASE(SPLIT(Q817,"",""),10,3),UOM!$A$2:$B$46,2,FALSE),"""")))"),"NUMBER")</f>
        <v>NUMBER</v>
      </c>
      <c r="S817" s="11" t="s">
        <v>1711</v>
      </c>
      <c r="T817" s="8"/>
      <c r="U817" s="8" t="str">
        <f t="shared" si="1"/>
        <v>Plumbing  Fitting  Reducing Socket 1.5" * 1.25" Agro </v>
      </c>
      <c r="V817" s="8" t="str">
        <f t="shared" si="2"/>
        <v>Plumbing  &gt; Fitting  &gt; Reducing Socket &gt; 1.5" * 1.25" &gt; Agro &gt; [ N/A ]</v>
      </c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ht="12.75" customHeight="1">
      <c r="A818" s="22" t="s">
        <v>1260</v>
      </c>
      <c r="B818" s="17" t="str">
        <f>IFERROR(VLOOKUP(A818,'G1'!$A$2:$B$45,2,FALSE),"")</f>
        <v>Plumbing </v>
      </c>
      <c r="C818" s="28" t="s">
        <v>1219</v>
      </c>
      <c r="D818" s="8" t="str">
        <f>IFERROR(VLOOKUP(C818,'G2'!$A$2:$B$45,2,FALSE),"")</f>
        <v>Fitting </v>
      </c>
      <c r="E818" s="23" t="s">
        <v>1403</v>
      </c>
      <c r="F818" s="8" t="str">
        <f>IFERROR(VLOOKUP(E818,'G3'!$A$2:$B$195,2,FALSE),"")</f>
        <v>Reducing Socket</v>
      </c>
      <c r="G818" s="23" t="s">
        <v>1424</v>
      </c>
      <c r="H818" s="8" t="str">
        <f>IFERROR(VLOOKUP(G818,'G4'!$A$2:$B$195,2,FALSE),"")</f>
        <v>2" * 1/2"</v>
      </c>
      <c r="I818" s="22" t="s">
        <v>1619</v>
      </c>
      <c r="J818" s="8" t="str">
        <f>IFERROR(VLOOKUP(I818,'G5'!$A$2:$B$45,2,FALSE),"")</f>
        <v>Agro</v>
      </c>
      <c r="K818" s="23" t="s">
        <v>27</v>
      </c>
      <c r="L818" s="11" t="str">
        <f>IFERROR(VLOOKUP(K818,'G6'!$A$2:$B$345,2,FALSE),"")</f>
        <v/>
      </c>
      <c r="M818" s="25" t="s">
        <v>1620</v>
      </c>
      <c r="N818" s="8" t="str">
        <f>IFERROR(VLOOKUP(M818,SUPPLIERS!$A$2:$B$45,2,FALSE),"")</f>
        <v>Agro</v>
      </c>
      <c r="O818" s="19" t="s">
        <v>42</v>
      </c>
      <c r="P818" s="13" t="str">
        <f>IFERROR(VLOOKUP(O818,UOM_GROUP!$A$2:$B$45,2,FALSE),"")</f>
        <v>Default</v>
      </c>
      <c r="Q818" s="11" t="str">
        <f t="array" ref="Q818">TEXTJOIN(",",TRUE,IF(UOM_MAPPING!A$2:A$16=O818,UOM_MAPPING!B$2:B$100,""))</f>
        <v>000</v>
      </c>
      <c r="R818" s="11" t="str">
        <f>IFERROR(__xludf.DUMMYFUNCTION("ArrayFormula(JOIN("", "", IFERROR(VLOOKUP(BASE(SPLIT(Q818,"",""),10,3),UOM!$A$2:$B$46,2,FALSE),"""")))"),"NUMBER")</f>
        <v>NUMBER</v>
      </c>
      <c r="S818" s="11" t="s">
        <v>1712</v>
      </c>
      <c r="T818" s="8"/>
      <c r="U818" s="8" t="str">
        <f t="shared" si="1"/>
        <v>Plumbing  Fitting  Reducing Socket 2" * 1/2" Agro </v>
      </c>
      <c r="V818" s="8" t="str">
        <f t="shared" si="2"/>
        <v>Plumbing  &gt; Fitting  &gt; Reducing Socket &gt; 2" * 1/2" &gt; Agro &gt; [ N/A ]</v>
      </c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ht="12.75" customHeight="1">
      <c r="A819" s="22" t="s">
        <v>1260</v>
      </c>
      <c r="B819" s="17" t="str">
        <f>IFERROR(VLOOKUP(A819,'G1'!$A$2:$B$45,2,FALSE),"")</f>
        <v>Plumbing </v>
      </c>
      <c r="C819" s="28" t="s">
        <v>1219</v>
      </c>
      <c r="D819" s="8" t="str">
        <f>IFERROR(VLOOKUP(C819,'G2'!$A$2:$B$45,2,FALSE),"")</f>
        <v>Fitting </v>
      </c>
      <c r="E819" s="23" t="s">
        <v>1403</v>
      </c>
      <c r="F819" s="8" t="str">
        <f>IFERROR(VLOOKUP(E819,'G3'!$A$2:$B$195,2,FALSE),"")</f>
        <v>Reducing Socket</v>
      </c>
      <c r="G819" s="23" t="s">
        <v>1426</v>
      </c>
      <c r="H819" s="8" t="str">
        <f>IFERROR(VLOOKUP(G819,'G4'!$A$2:$B$195,2,FALSE),"")</f>
        <v>2" * 3/4"</v>
      </c>
      <c r="I819" s="22" t="s">
        <v>1619</v>
      </c>
      <c r="J819" s="8" t="str">
        <f>IFERROR(VLOOKUP(I819,'G5'!$A$2:$B$45,2,FALSE),"")</f>
        <v>Agro</v>
      </c>
      <c r="K819" s="23" t="s">
        <v>27</v>
      </c>
      <c r="L819" s="11" t="str">
        <f>IFERROR(VLOOKUP(K819,'G6'!$A$2:$B$345,2,FALSE),"")</f>
        <v/>
      </c>
      <c r="M819" s="25" t="s">
        <v>1620</v>
      </c>
      <c r="N819" s="8" t="str">
        <f>IFERROR(VLOOKUP(M819,SUPPLIERS!$A$2:$B$45,2,FALSE),"")</f>
        <v>Agro</v>
      </c>
      <c r="O819" s="19" t="s">
        <v>42</v>
      </c>
      <c r="P819" s="13" t="str">
        <f>IFERROR(VLOOKUP(O819,UOM_GROUP!$A$2:$B$45,2,FALSE),"")</f>
        <v>Default</v>
      </c>
      <c r="Q819" s="11" t="str">
        <f t="array" ref="Q819">TEXTJOIN(",",TRUE,IF(UOM_MAPPING!A$2:A$16=O819,UOM_MAPPING!B$2:B$100,""))</f>
        <v>000</v>
      </c>
      <c r="R819" s="11" t="str">
        <f>IFERROR(__xludf.DUMMYFUNCTION("ArrayFormula(JOIN("", "", IFERROR(VLOOKUP(BASE(SPLIT(Q819,"",""),10,3),UOM!$A$2:$B$46,2,FALSE),"""")))"),"NUMBER")</f>
        <v>NUMBER</v>
      </c>
      <c r="S819" s="11" t="s">
        <v>1713</v>
      </c>
      <c r="T819" s="8"/>
      <c r="U819" s="8" t="str">
        <f t="shared" si="1"/>
        <v>Plumbing  Fitting  Reducing Socket 2" * 3/4" Agro </v>
      </c>
      <c r="V819" s="8" t="str">
        <f t="shared" si="2"/>
        <v>Plumbing  &gt; Fitting  &gt; Reducing Socket &gt; 2" * 3/4" &gt; Agro &gt; [ N/A ]</v>
      </c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ht="12.75" customHeight="1">
      <c r="A820" s="22" t="s">
        <v>1260</v>
      </c>
      <c r="B820" s="17" t="str">
        <f>IFERROR(VLOOKUP(A820,'G1'!$A$2:$B$45,2,FALSE),"")</f>
        <v>Plumbing </v>
      </c>
      <c r="C820" s="28" t="s">
        <v>1219</v>
      </c>
      <c r="D820" s="8" t="str">
        <f>IFERROR(VLOOKUP(C820,'G2'!$A$2:$B$45,2,FALSE),"")</f>
        <v>Fitting </v>
      </c>
      <c r="E820" s="23" t="s">
        <v>1403</v>
      </c>
      <c r="F820" s="8" t="str">
        <f>IFERROR(VLOOKUP(E820,'G3'!$A$2:$B$195,2,FALSE),"")</f>
        <v>Reducing Socket</v>
      </c>
      <c r="G820" s="23" t="s">
        <v>1428</v>
      </c>
      <c r="H820" s="8" t="str">
        <f>IFERROR(VLOOKUP(G820,'G4'!$A$2:$B$195,2,FALSE),"")</f>
        <v>2" * 1"</v>
      </c>
      <c r="I820" s="22" t="s">
        <v>1619</v>
      </c>
      <c r="J820" s="8" t="str">
        <f>IFERROR(VLOOKUP(I820,'G5'!$A$2:$B$45,2,FALSE),"")</f>
        <v>Agro</v>
      </c>
      <c r="K820" s="23" t="s">
        <v>27</v>
      </c>
      <c r="L820" s="11" t="str">
        <f>IFERROR(VLOOKUP(K820,'G6'!$A$2:$B$345,2,FALSE),"")</f>
        <v/>
      </c>
      <c r="M820" s="25" t="s">
        <v>1620</v>
      </c>
      <c r="N820" s="8" t="str">
        <f>IFERROR(VLOOKUP(M820,SUPPLIERS!$A$2:$B$45,2,FALSE),"")</f>
        <v>Agro</v>
      </c>
      <c r="O820" s="19" t="s">
        <v>42</v>
      </c>
      <c r="P820" s="13" t="str">
        <f>IFERROR(VLOOKUP(O820,UOM_GROUP!$A$2:$B$45,2,FALSE),"")</f>
        <v>Default</v>
      </c>
      <c r="Q820" s="11" t="str">
        <f t="array" ref="Q820">TEXTJOIN(",",TRUE,IF(UOM_MAPPING!A$2:A$16=O820,UOM_MAPPING!B$2:B$100,""))</f>
        <v>000</v>
      </c>
      <c r="R820" s="11" t="str">
        <f>IFERROR(__xludf.DUMMYFUNCTION("ArrayFormula(JOIN("", "", IFERROR(VLOOKUP(BASE(SPLIT(Q820,"",""),10,3),UOM!$A$2:$B$46,2,FALSE),"""")))"),"NUMBER")</f>
        <v>NUMBER</v>
      </c>
      <c r="S820" s="11" t="s">
        <v>1714</v>
      </c>
      <c r="T820" s="8"/>
      <c r="U820" s="8" t="str">
        <f t="shared" si="1"/>
        <v>Plumbing  Fitting  Reducing Socket 2" * 1" Agro </v>
      </c>
      <c r="V820" s="8" t="str">
        <f t="shared" si="2"/>
        <v>Plumbing  &gt; Fitting  &gt; Reducing Socket &gt; 2" * 1" &gt; Agro &gt; [ N/A ]</v>
      </c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ht="12.75" customHeight="1">
      <c r="A821" s="22" t="s">
        <v>1260</v>
      </c>
      <c r="B821" s="17" t="str">
        <f>IFERROR(VLOOKUP(A821,'G1'!$A$2:$B$45,2,FALSE),"")</f>
        <v>Plumbing </v>
      </c>
      <c r="C821" s="28" t="s">
        <v>1219</v>
      </c>
      <c r="D821" s="8" t="str">
        <f>IFERROR(VLOOKUP(C821,'G2'!$A$2:$B$45,2,FALSE),"")</f>
        <v>Fitting </v>
      </c>
      <c r="E821" s="23" t="s">
        <v>1403</v>
      </c>
      <c r="F821" s="8" t="str">
        <f>IFERROR(VLOOKUP(E821,'G3'!$A$2:$B$195,2,FALSE),"")</f>
        <v>Reducing Socket</v>
      </c>
      <c r="G821" s="23" t="s">
        <v>1430</v>
      </c>
      <c r="H821" s="8" t="str">
        <f>IFERROR(VLOOKUP(G821,'G4'!$A$2:$B$195,2,FALSE),"")</f>
        <v>2" * 1.25"</v>
      </c>
      <c r="I821" s="22" t="s">
        <v>1619</v>
      </c>
      <c r="J821" s="8" t="str">
        <f>IFERROR(VLOOKUP(I821,'G5'!$A$2:$B$45,2,FALSE),"")</f>
        <v>Agro</v>
      </c>
      <c r="K821" s="23" t="s">
        <v>27</v>
      </c>
      <c r="L821" s="11" t="str">
        <f>IFERROR(VLOOKUP(K821,'G6'!$A$2:$B$345,2,FALSE),"")</f>
        <v/>
      </c>
      <c r="M821" s="25" t="s">
        <v>1620</v>
      </c>
      <c r="N821" s="8" t="str">
        <f>IFERROR(VLOOKUP(M821,SUPPLIERS!$A$2:$B$45,2,FALSE),"")</f>
        <v>Agro</v>
      </c>
      <c r="O821" s="19" t="s">
        <v>42</v>
      </c>
      <c r="P821" s="13" t="str">
        <f>IFERROR(VLOOKUP(O821,UOM_GROUP!$A$2:$B$45,2,FALSE),"")</f>
        <v>Default</v>
      </c>
      <c r="Q821" s="11" t="str">
        <f t="array" ref="Q821">TEXTJOIN(",",TRUE,IF(UOM_MAPPING!A$2:A$16=O821,UOM_MAPPING!B$2:B$100,""))</f>
        <v>000</v>
      </c>
      <c r="R821" s="11" t="str">
        <f>IFERROR(__xludf.DUMMYFUNCTION("ArrayFormula(JOIN("", "", IFERROR(VLOOKUP(BASE(SPLIT(Q821,"",""),10,3),UOM!$A$2:$B$46,2,FALSE),"""")))"),"NUMBER")</f>
        <v>NUMBER</v>
      </c>
      <c r="S821" s="11" t="s">
        <v>1715</v>
      </c>
      <c r="T821" s="8"/>
      <c r="U821" s="8" t="str">
        <f t="shared" si="1"/>
        <v>Plumbing  Fitting  Reducing Socket 2" * 1.25" Agro </v>
      </c>
      <c r="V821" s="8" t="str">
        <f t="shared" si="2"/>
        <v>Plumbing  &gt; Fitting  &gt; Reducing Socket &gt; 2" * 1.25" &gt; Agro &gt; [ N/A ]</v>
      </c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ht="12.75" customHeight="1">
      <c r="A822" s="22" t="s">
        <v>1260</v>
      </c>
      <c r="B822" s="17" t="str">
        <f>IFERROR(VLOOKUP(A822,'G1'!$A$2:$B$45,2,FALSE),"")</f>
        <v>Plumbing </v>
      </c>
      <c r="C822" s="28" t="s">
        <v>1219</v>
      </c>
      <c r="D822" s="8" t="str">
        <f>IFERROR(VLOOKUP(C822,'G2'!$A$2:$B$45,2,FALSE),"")</f>
        <v>Fitting </v>
      </c>
      <c r="E822" s="23" t="s">
        <v>1403</v>
      </c>
      <c r="F822" s="8" t="str">
        <f>IFERROR(VLOOKUP(E822,'G3'!$A$2:$B$195,2,FALSE),"")</f>
        <v>Reducing Socket</v>
      </c>
      <c r="G822" s="23" t="s">
        <v>1432</v>
      </c>
      <c r="H822" s="8" t="str">
        <f>IFERROR(VLOOKUP(G822,'G4'!$A$2:$B$195,2,FALSE),"")</f>
        <v>2" * 1.5"</v>
      </c>
      <c r="I822" s="22" t="s">
        <v>1619</v>
      </c>
      <c r="J822" s="8" t="str">
        <f>IFERROR(VLOOKUP(I822,'G5'!$A$2:$B$45,2,FALSE),"")</f>
        <v>Agro</v>
      </c>
      <c r="K822" s="23" t="s">
        <v>27</v>
      </c>
      <c r="L822" s="11" t="str">
        <f>IFERROR(VLOOKUP(K822,'G6'!$A$2:$B$345,2,FALSE),"")</f>
        <v/>
      </c>
      <c r="M822" s="25" t="s">
        <v>1620</v>
      </c>
      <c r="N822" s="8" t="str">
        <f>IFERROR(VLOOKUP(M822,SUPPLIERS!$A$2:$B$45,2,FALSE),"")</f>
        <v>Agro</v>
      </c>
      <c r="O822" s="19" t="s">
        <v>42</v>
      </c>
      <c r="P822" s="13" t="str">
        <f>IFERROR(VLOOKUP(O822,UOM_GROUP!$A$2:$B$45,2,FALSE),"")</f>
        <v>Default</v>
      </c>
      <c r="Q822" s="11" t="str">
        <f t="array" ref="Q822">TEXTJOIN(",",TRUE,IF(UOM_MAPPING!A$2:A$16=O822,UOM_MAPPING!B$2:B$100,""))</f>
        <v>000</v>
      </c>
      <c r="R822" s="11" t="str">
        <f>IFERROR(__xludf.DUMMYFUNCTION("ArrayFormula(JOIN("", "", IFERROR(VLOOKUP(BASE(SPLIT(Q822,"",""),10,3),UOM!$A$2:$B$46,2,FALSE),"""")))"),"NUMBER")</f>
        <v>NUMBER</v>
      </c>
      <c r="S822" s="11" t="s">
        <v>1716</v>
      </c>
      <c r="T822" s="8"/>
      <c r="U822" s="8" t="str">
        <f t="shared" si="1"/>
        <v>Plumbing  Fitting  Reducing Socket 2" * 1.5" Agro </v>
      </c>
      <c r="V822" s="8" t="str">
        <f t="shared" si="2"/>
        <v>Plumbing  &gt; Fitting  &gt; Reducing Socket &gt; 2" * 1.5" &gt; Agro &gt; [ N/A ]</v>
      </c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ht="12.75" customHeight="1">
      <c r="A823" s="22" t="s">
        <v>1260</v>
      </c>
      <c r="B823" s="17" t="str">
        <f>IFERROR(VLOOKUP(A823,'G1'!$A$2:$B$45,2,FALSE),"")</f>
        <v>Plumbing </v>
      </c>
      <c r="C823" s="28" t="s">
        <v>1219</v>
      </c>
      <c r="D823" s="8" t="str">
        <f>IFERROR(VLOOKUP(C823,'G2'!$A$2:$B$45,2,FALSE),"")</f>
        <v>Fitting </v>
      </c>
      <c r="E823" s="23" t="s">
        <v>1403</v>
      </c>
      <c r="F823" s="8" t="str">
        <f>IFERROR(VLOOKUP(E823,'G3'!$A$2:$B$195,2,FALSE),"")</f>
        <v>Reducing Socket</v>
      </c>
      <c r="G823" s="23" t="s">
        <v>1434</v>
      </c>
      <c r="H823" s="8" t="str">
        <f>IFERROR(VLOOKUP(G823,'G4'!$A$2:$B$195,2,FALSE),"")</f>
        <v>3" * 1.25"</v>
      </c>
      <c r="I823" s="22" t="s">
        <v>1619</v>
      </c>
      <c r="J823" s="8" t="str">
        <f>IFERROR(VLOOKUP(I823,'G5'!$A$2:$B$45,2,FALSE),"")</f>
        <v>Agro</v>
      </c>
      <c r="K823" s="23" t="s">
        <v>27</v>
      </c>
      <c r="L823" s="11" t="str">
        <f>IFERROR(VLOOKUP(K823,'G6'!$A$2:$B$345,2,FALSE),"")</f>
        <v/>
      </c>
      <c r="M823" s="25" t="s">
        <v>1620</v>
      </c>
      <c r="N823" s="8" t="str">
        <f>IFERROR(VLOOKUP(M823,SUPPLIERS!$A$2:$B$45,2,FALSE),"")</f>
        <v>Agro</v>
      </c>
      <c r="O823" s="19" t="s">
        <v>42</v>
      </c>
      <c r="P823" s="13" t="str">
        <f>IFERROR(VLOOKUP(O823,UOM_GROUP!$A$2:$B$45,2,FALSE),"")</f>
        <v>Default</v>
      </c>
      <c r="Q823" s="11" t="str">
        <f t="array" ref="Q823">TEXTJOIN(",",TRUE,IF(UOM_MAPPING!A$2:A$16=O823,UOM_MAPPING!B$2:B$100,""))</f>
        <v>000</v>
      </c>
      <c r="R823" s="11" t="str">
        <f>IFERROR(__xludf.DUMMYFUNCTION("ArrayFormula(JOIN("", "", IFERROR(VLOOKUP(BASE(SPLIT(Q823,"",""),10,3),UOM!$A$2:$B$46,2,FALSE),"""")))"),"NUMBER")</f>
        <v>NUMBER</v>
      </c>
      <c r="S823" s="11" t="s">
        <v>1717</v>
      </c>
      <c r="T823" s="8"/>
      <c r="U823" s="8" t="str">
        <f t="shared" si="1"/>
        <v>Plumbing  Fitting  Reducing Socket 3" * 1.25" Agro </v>
      </c>
      <c r="V823" s="8" t="str">
        <f t="shared" si="2"/>
        <v>Plumbing  &gt; Fitting  &gt; Reducing Socket &gt; 3" * 1.25" &gt; Agro &gt; [ N/A ]</v>
      </c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ht="12.75" customHeight="1">
      <c r="A824" s="22" t="s">
        <v>1260</v>
      </c>
      <c r="B824" s="17" t="str">
        <f>IFERROR(VLOOKUP(A824,'G1'!$A$2:$B$45,2,FALSE),"")</f>
        <v>Plumbing </v>
      </c>
      <c r="C824" s="28" t="s">
        <v>1219</v>
      </c>
      <c r="D824" s="8" t="str">
        <f>IFERROR(VLOOKUP(C824,'G2'!$A$2:$B$45,2,FALSE),"")</f>
        <v>Fitting </v>
      </c>
      <c r="E824" s="23" t="s">
        <v>1403</v>
      </c>
      <c r="F824" s="8" t="str">
        <f>IFERROR(VLOOKUP(E824,'G3'!$A$2:$B$195,2,FALSE),"")</f>
        <v>Reducing Socket</v>
      </c>
      <c r="G824" s="23" t="s">
        <v>1436</v>
      </c>
      <c r="H824" s="8" t="str">
        <f>IFERROR(VLOOKUP(G824,'G4'!$A$2:$B$195,2,FALSE),"")</f>
        <v>3" * 1.5"</v>
      </c>
      <c r="I824" s="22" t="s">
        <v>1619</v>
      </c>
      <c r="J824" s="8" t="str">
        <f>IFERROR(VLOOKUP(I824,'G5'!$A$2:$B$45,2,FALSE),"")</f>
        <v>Agro</v>
      </c>
      <c r="K824" s="23" t="s">
        <v>27</v>
      </c>
      <c r="L824" s="11" t="str">
        <f>IFERROR(VLOOKUP(K824,'G6'!$A$2:$B$345,2,FALSE),"")</f>
        <v/>
      </c>
      <c r="M824" s="25" t="s">
        <v>1620</v>
      </c>
      <c r="N824" s="8" t="str">
        <f>IFERROR(VLOOKUP(M824,SUPPLIERS!$A$2:$B$45,2,FALSE),"")</f>
        <v>Agro</v>
      </c>
      <c r="O824" s="19" t="s">
        <v>42</v>
      </c>
      <c r="P824" s="13" t="str">
        <f>IFERROR(VLOOKUP(O824,UOM_GROUP!$A$2:$B$45,2,FALSE),"")</f>
        <v>Default</v>
      </c>
      <c r="Q824" s="11" t="str">
        <f t="array" ref="Q824">TEXTJOIN(",",TRUE,IF(UOM_MAPPING!A$2:A$16=O824,UOM_MAPPING!B$2:B$100,""))</f>
        <v>000</v>
      </c>
      <c r="R824" s="11" t="str">
        <f>IFERROR(__xludf.DUMMYFUNCTION("ArrayFormula(JOIN("", "", IFERROR(VLOOKUP(BASE(SPLIT(Q824,"",""),10,3),UOM!$A$2:$B$46,2,FALSE),"""")))"),"NUMBER")</f>
        <v>NUMBER</v>
      </c>
      <c r="S824" s="11" t="s">
        <v>1718</v>
      </c>
      <c r="T824" s="8"/>
      <c r="U824" s="8" t="str">
        <f t="shared" si="1"/>
        <v>Plumbing  Fitting  Reducing Socket 3" * 1.5" Agro </v>
      </c>
      <c r="V824" s="8" t="str">
        <f t="shared" si="2"/>
        <v>Plumbing  &gt; Fitting  &gt; Reducing Socket &gt; 3" * 1.5" &gt; Agro &gt; [ N/A ]</v>
      </c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ht="12.75" customHeight="1">
      <c r="A825" s="22" t="s">
        <v>1260</v>
      </c>
      <c r="B825" s="17" t="str">
        <f>IFERROR(VLOOKUP(A825,'G1'!$A$2:$B$45,2,FALSE),"")</f>
        <v>Plumbing </v>
      </c>
      <c r="C825" s="28" t="s">
        <v>1219</v>
      </c>
      <c r="D825" s="8" t="str">
        <f>IFERROR(VLOOKUP(C825,'G2'!$A$2:$B$45,2,FALSE),"")</f>
        <v>Fitting </v>
      </c>
      <c r="E825" s="23" t="s">
        <v>1403</v>
      </c>
      <c r="F825" s="8" t="str">
        <f>IFERROR(VLOOKUP(E825,'G3'!$A$2:$B$195,2,FALSE),"")</f>
        <v>Reducing Socket</v>
      </c>
      <c r="G825" s="23" t="s">
        <v>1438</v>
      </c>
      <c r="H825" s="8" t="str">
        <f>IFERROR(VLOOKUP(G825,'G4'!$A$2:$B$195,2,FALSE),"")</f>
        <v>3" * 2"</v>
      </c>
      <c r="I825" s="22" t="s">
        <v>1619</v>
      </c>
      <c r="J825" s="8" t="str">
        <f>IFERROR(VLOOKUP(I825,'G5'!$A$2:$B$45,2,FALSE),"")</f>
        <v>Agro</v>
      </c>
      <c r="K825" s="23" t="s">
        <v>27</v>
      </c>
      <c r="L825" s="11" t="str">
        <f>IFERROR(VLOOKUP(K825,'G6'!$A$2:$B$345,2,FALSE),"")</f>
        <v/>
      </c>
      <c r="M825" s="25" t="s">
        <v>1620</v>
      </c>
      <c r="N825" s="8" t="str">
        <f>IFERROR(VLOOKUP(M825,SUPPLIERS!$A$2:$B$45,2,FALSE),"")</f>
        <v>Agro</v>
      </c>
      <c r="O825" s="19" t="s">
        <v>42</v>
      </c>
      <c r="P825" s="13" t="str">
        <f>IFERROR(VLOOKUP(O825,UOM_GROUP!$A$2:$B$45,2,FALSE),"")</f>
        <v>Default</v>
      </c>
      <c r="Q825" s="11" t="str">
        <f t="array" ref="Q825">TEXTJOIN(",",TRUE,IF(UOM_MAPPING!A$2:A$16=O825,UOM_MAPPING!B$2:B$100,""))</f>
        <v>000</v>
      </c>
      <c r="R825" s="11" t="str">
        <f>IFERROR(__xludf.DUMMYFUNCTION("ArrayFormula(JOIN("", "", IFERROR(VLOOKUP(BASE(SPLIT(Q825,"",""),10,3),UOM!$A$2:$B$46,2,FALSE),"""")))"),"NUMBER")</f>
        <v>NUMBER</v>
      </c>
      <c r="S825" s="11" t="s">
        <v>1719</v>
      </c>
      <c r="T825" s="8"/>
      <c r="U825" s="8" t="str">
        <f t="shared" si="1"/>
        <v>Plumbing  Fitting  Reducing Socket 3" * 2" Agro </v>
      </c>
      <c r="V825" s="8" t="str">
        <f t="shared" si="2"/>
        <v>Plumbing  &gt; Fitting  &gt; Reducing Socket &gt; 3" * 2" &gt; Agro &gt; [ N/A ]</v>
      </c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ht="12.75" customHeight="1">
      <c r="A826" s="22" t="s">
        <v>1260</v>
      </c>
      <c r="B826" s="17" t="str">
        <f>IFERROR(VLOOKUP(A826,'G1'!$A$2:$B$45,2,FALSE),"")</f>
        <v>Plumbing </v>
      </c>
      <c r="C826" s="28" t="s">
        <v>1219</v>
      </c>
      <c r="D826" s="8" t="str">
        <f>IFERROR(VLOOKUP(C826,'G2'!$A$2:$B$45,2,FALSE),"")</f>
        <v>Fitting </v>
      </c>
      <c r="E826" s="23" t="s">
        <v>1403</v>
      </c>
      <c r="F826" s="8" t="str">
        <f>IFERROR(VLOOKUP(E826,'G3'!$A$2:$B$195,2,FALSE),"")</f>
        <v>Reducing Socket</v>
      </c>
      <c r="G826" s="23" t="s">
        <v>1440</v>
      </c>
      <c r="H826" s="8" t="str">
        <f>IFERROR(VLOOKUP(G826,'G4'!$A$2:$B$195,2,FALSE),"")</f>
        <v>4" * 1.5"</v>
      </c>
      <c r="I826" s="22" t="s">
        <v>1619</v>
      </c>
      <c r="J826" s="8" t="str">
        <f>IFERROR(VLOOKUP(I826,'G5'!$A$2:$B$45,2,FALSE),"")</f>
        <v>Agro</v>
      </c>
      <c r="K826" s="23" t="s">
        <v>27</v>
      </c>
      <c r="L826" s="11" t="str">
        <f>IFERROR(VLOOKUP(K826,'G6'!$A$2:$B$345,2,FALSE),"")</f>
        <v/>
      </c>
      <c r="M826" s="25" t="s">
        <v>1620</v>
      </c>
      <c r="N826" s="8" t="str">
        <f>IFERROR(VLOOKUP(M826,SUPPLIERS!$A$2:$B$45,2,FALSE),"")</f>
        <v>Agro</v>
      </c>
      <c r="O826" s="19" t="s">
        <v>42</v>
      </c>
      <c r="P826" s="13" t="str">
        <f>IFERROR(VLOOKUP(O826,UOM_GROUP!$A$2:$B$45,2,FALSE),"")</f>
        <v>Default</v>
      </c>
      <c r="Q826" s="11" t="str">
        <f t="array" ref="Q826">TEXTJOIN(",",TRUE,IF(UOM_MAPPING!A$2:A$16=O826,UOM_MAPPING!B$2:B$100,""))</f>
        <v>000</v>
      </c>
      <c r="R826" s="11" t="str">
        <f>IFERROR(__xludf.DUMMYFUNCTION("ArrayFormula(JOIN("", "", IFERROR(VLOOKUP(BASE(SPLIT(Q826,"",""),10,3),UOM!$A$2:$B$46,2,FALSE),"""")))"),"NUMBER")</f>
        <v>NUMBER</v>
      </c>
      <c r="S826" s="11" t="s">
        <v>1720</v>
      </c>
      <c r="T826" s="8"/>
      <c r="U826" s="8" t="str">
        <f t="shared" si="1"/>
        <v>Plumbing  Fitting  Reducing Socket 4" * 1.5" Agro </v>
      </c>
      <c r="V826" s="8" t="str">
        <f t="shared" si="2"/>
        <v>Plumbing  &gt; Fitting  &gt; Reducing Socket &gt; 4" * 1.5" &gt; Agro &gt; [ N/A ]</v>
      </c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ht="12.75" customHeight="1">
      <c r="A827" s="22" t="s">
        <v>1260</v>
      </c>
      <c r="B827" s="17" t="str">
        <f>IFERROR(VLOOKUP(A827,'G1'!$A$2:$B$45,2,FALSE),"")</f>
        <v>Plumbing </v>
      </c>
      <c r="C827" s="28" t="s">
        <v>1219</v>
      </c>
      <c r="D827" s="8" t="str">
        <f>IFERROR(VLOOKUP(C827,'G2'!$A$2:$B$45,2,FALSE),"")</f>
        <v>Fitting </v>
      </c>
      <c r="E827" s="23" t="s">
        <v>1403</v>
      </c>
      <c r="F827" s="8" t="str">
        <f>IFERROR(VLOOKUP(E827,'G3'!$A$2:$B$195,2,FALSE),"")</f>
        <v>Reducing Socket</v>
      </c>
      <c r="G827" s="23" t="s">
        <v>1442</v>
      </c>
      <c r="H827" s="8" t="str">
        <f>IFERROR(VLOOKUP(G827,'G4'!$A$2:$B$195,2,FALSE),"")</f>
        <v>4" * 2"</v>
      </c>
      <c r="I827" s="22" t="s">
        <v>1619</v>
      </c>
      <c r="J827" s="8" t="str">
        <f>IFERROR(VLOOKUP(I827,'G5'!$A$2:$B$45,2,FALSE),"")</f>
        <v>Agro</v>
      </c>
      <c r="K827" s="23" t="s">
        <v>27</v>
      </c>
      <c r="L827" s="11" t="str">
        <f>IFERROR(VLOOKUP(K827,'G6'!$A$2:$B$345,2,FALSE),"")</f>
        <v/>
      </c>
      <c r="M827" s="25" t="s">
        <v>1620</v>
      </c>
      <c r="N827" s="8" t="str">
        <f>IFERROR(VLOOKUP(M827,SUPPLIERS!$A$2:$B$45,2,FALSE),"")</f>
        <v>Agro</v>
      </c>
      <c r="O827" s="19" t="s">
        <v>42</v>
      </c>
      <c r="P827" s="13" t="str">
        <f>IFERROR(VLOOKUP(O827,UOM_GROUP!$A$2:$B$45,2,FALSE),"")</f>
        <v>Default</v>
      </c>
      <c r="Q827" s="11" t="str">
        <f t="array" ref="Q827">TEXTJOIN(",",TRUE,IF(UOM_MAPPING!A$2:A$16=O827,UOM_MAPPING!B$2:B$100,""))</f>
        <v>000</v>
      </c>
      <c r="R827" s="11" t="str">
        <f>IFERROR(__xludf.DUMMYFUNCTION("ArrayFormula(JOIN("", "", IFERROR(VLOOKUP(BASE(SPLIT(Q827,"",""),10,3),UOM!$A$2:$B$46,2,FALSE),"""")))"),"NUMBER")</f>
        <v>NUMBER</v>
      </c>
      <c r="S827" s="11" t="s">
        <v>1721</v>
      </c>
      <c r="T827" s="8"/>
      <c r="U827" s="8" t="str">
        <f t="shared" si="1"/>
        <v>Plumbing  Fitting  Reducing Socket 4" * 2" Agro </v>
      </c>
      <c r="V827" s="8" t="str">
        <f t="shared" si="2"/>
        <v>Plumbing  &gt; Fitting  &gt; Reducing Socket &gt; 4" * 2" &gt; Agro &gt; [ N/A ]</v>
      </c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ht="12.75" customHeight="1">
      <c r="A828" s="22" t="s">
        <v>1260</v>
      </c>
      <c r="B828" s="17" t="str">
        <f>IFERROR(VLOOKUP(A828,'G1'!$A$2:$B$45,2,FALSE),"")</f>
        <v>Plumbing </v>
      </c>
      <c r="C828" s="28" t="s">
        <v>1219</v>
      </c>
      <c r="D828" s="8" t="str">
        <f>IFERROR(VLOOKUP(C828,'G2'!$A$2:$B$45,2,FALSE),"")</f>
        <v>Fitting </v>
      </c>
      <c r="E828" s="23" t="s">
        <v>1403</v>
      </c>
      <c r="F828" s="8" t="str">
        <f>IFERROR(VLOOKUP(E828,'G3'!$A$2:$B$195,2,FALSE),"")</f>
        <v>Reducing Socket</v>
      </c>
      <c r="G828" s="23" t="s">
        <v>1444</v>
      </c>
      <c r="H828" s="8" t="str">
        <f>IFERROR(VLOOKUP(G828,'G4'!$A$2:$B$195,2,FALSE),"")</f>
        <v>4" * 3"</v>
      </c>
      <c r="I828" s="22" t="s">
        <v>1619</v>
      </c>
      <c r="J828" s="8" t="str">
        <f>IFERROR(VLOOKUP(I828,'G5'!$A$2:$B$45,2,FALSE),"")</f>
        <v>Agro</v>
      </c>
      <c r="K828" s="23" t="s">
        <v>27</v>
      </c>
      <c r="L828" s="11" t="str">
        <f>IFERROR(VLOOKUP(K828,'G6'!$A$2:$B$345,2,FALSE),"")</f>
        <v/>
      </c>
      <c r="M828" s="25" t="s">
        <v>1620</v>
      </c>
      <c r="N828" s="8" t="str">
        <f>IFERROR(VLOOKUP(M828,SUPPLIERS!$A$2:$B$45,2,FALSE),"")</f>
        <v>Agro</v>
      </c>
      <c r="O828" s="19" t="s">
        <v>42</v>
      </c>
      <c r="P828" s="13" t="str">
        <f>IFERROR(VLOOKUP(O828,UOM_GROUP!$A$2:$B$45,2,FALSE),"")</f>
        <v>Default</v>
      </c>
      <c r="Q828" s="11" t="str">
        <f t="array" ref="Q828">TEXTJOIN(",",TRUE,IF(UOM_MAPPING!A$2:A$16=O828,UOM_MAPPING!B$2:B$100,""))</f>
        <v>000</v>
      </c>
      <c r="R828" s="11" t="str">
        <f>IFERROR(__xludf.DUMMYFUNCTION("ArrayFormula(JOIN("", "", IFERROR(VLOOKUP(BASE(SPLIT(Q828,"",""),10,3),UOM!$A$2:$B$46,2,FALSE),"""")))"),"NUMBER")</f>
        <v>NUMBER</v>
      </c>
      <c r="S828" s="11" t="s">
        <v>1722</v>
      </c>
      <c r="T828" s="8"/>
      <c r="U828" s="8" t="str">
        <f t="shared" si="1"/>
        <v>Plumbing  Fitting  Reducing Socket 4" * 3" Agro </v>
      </c>
      <c r="V828" s="8" t="str">
        <f t="shared" si="2"/>
        <v>Plumbing  &gt; Fitting  &gt; Reducing Socket &gt; 4" * 3" &gt; Agro &gt; [ N/A ]</v>
      </c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ht="12.75" customHeight="1">
      <c r="A829" s="22" t="s">
        <v>1260</v>
      </c>
      <c r="B829" s="17" t="str">
        <f>IFERROR(VLOOKUP(A829,'G1'!$A$2:$B$45,2,FALSE),"")</f>
        <v>Plumbing </v>
      </c>
      <c r="C829" s="28" t="s">
        <v>1219</v>
      </c>
      <c r="D829" s="8" t="str">
        <f>IFERROR(VLOOKUP(C829,'G2'!$A$2:$B$45,2,FALSE),"")</f>
        <v>Fitting </v>
      </c>
      <c r="E829" s="23" t="s">
        <v>1446</v>
      </c>
      <c r="F829" s="8" t="str">
        <f>IFERROR(VLOOKUP(E829,'G3'!$A$2:$B$195,2,FALSE),"")</f>
        <v>Reducing Tee</v>
      </c>
      <c r="G829" s="23" t="s">
        <v>1404</v>
      </c>
      <c r="H829" s="8" t="str">
        <f>IFERROR(VLOOKUP(G829,'G4'!$A$2:$B$195,2,FALSE),"")</f>
        <v>3/4" * 1/2"</v>
      </c>
      <c r="I829" s="22" t="s">
        <v>1619</v>
      </c>
      <c r="J829" s="8" t="str">
        <f>IFERROR(VLOOKUP(I829,'G5'!$A$2:$B$45,2,FALSE),"")</f>
        <v>Agro</v>
      </c>
      <c r="K829" s="23" t="s">
        <v>27</v>
      </c>
      <c r="L829" s="11" t="str">
        <f>IFERROR(VLOOKUP(K829,'G6'!$A$2:$B$345,2,FALSE),"")</f>
        <v/>
      </c>
      <c r="M829" s="25" t="s">
        <v>1620</v>
      </c>
      <c r="N829" s="8" t="str">
        <f>IFERROR(VLOOKUP(M829,SUPPLIERS!$A$2:$B$45,2,FALSE),"")</f>
        <v>Agro</v>
      </c>
      <c r="O829" s="19" t="s">
        <v>42</v>
      </c>
      <c r="P829" s="13" t="str">
        <f>IFERROR(VLOOKUP(O829,UOM_GROUP!$A$2:$B$45,2,FALSE),"")</f>
        <v>Default</v>
      </c>
      <c r="Q829" s="11" t="str">
        <f t="array" ref="Q829">TEXTJOIN(",",TRUE,IF(UOM_MAPPING!A$2:A$16=O829,UOM_MAPPING!B$2:B$100,""))</f>
        <v>000</v>
      </c>
      <c r="R829" s="11" t="str">
        <f>IFERROR(__xludf.DUMMYFUNCTION("ArrayFormula(JOIN("", "", IFERROR(VLOOKUP(BASE(SPLIT(Q829,"",""),10,3),UOM!$A$2:$B$46,2,FALSE),"""")))"),"NUMBER")</f>
        <v>NUMBER</v>
      </c>
      <c r="S829" s="11" t="s">
        <v>1723</v>
      </c>
      <c r="T829" s="8"/>
      <c r="U829" s="8" t="str">
        <f t="shared" si="1"/>
        <v>Plumbing  Fitting  Reducing Tee 3/4" * 1/2" Agro </v>
      </c>
      <c r="V829" s="8" t="str">
        <f t="shared" si="2"/>
        <v>Plumbing  &gt; Fitting  &gt; Reducing Tee &gt; 3/4" * 1/2" &gt; Agro &gt; [ N/A ]</v>
      </c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ht="12.75" customHeight="1">
      <c r="A830" s="22" t="s">
        <v>1260</v>
      </c>
      <c r="B830" s="17" t="str">
        <f>IFERROR(VLOOKUP(A830,'G1'!$A$2:$B$45,2,FALSE),"")</f>
        <v>Plumbing </v>
      </c>
      <c r="C830" s="28" t="s">
        <v>1219</v>
      </c>
      <c r="D830" s="8" t="str">
        <f>IFERROR(VLOOKUP(C830,'G2'!$A$2:$B$45,2,FALSE),"")</f>
        <v>Fitting </v>
      </c>
      <c r="E830" s="23" t="s">
        <v>1446</v>
      </c>
      <c r="F830" s="8" t="str">
        <f>IFERROR(VLOOKUP(E830,'G3'!$A$2:$B$195,2,FALSE),"")</f>
        <v>Reducing Tee</v>
      </c>
      <c r="G830" s="23" t="s">
        <v>1406</v>
      </c>
      <c r="H830" s="8" t="str">
        <f>IFERROR(VLOOKUP(G830,'G4'!$A$2:$B$195,2,FALSE),"")</f>
        <v>1" * 1/2"</v>
      </c>
      <c r="I830" s="22" t="s">
        <v>1619</v>
      </c>
      <c r="J830" s="8" t="str">
        <f>IFERROR(VLOOKUP(I830,'G5'!$A$2:$B$45,2,FALSE),"")</f>
        <v>Agro</v>
      </c>
      <c r="K830" s="23" t="s">
        <v>27</v>
      </c>
      <c r="L830" s="11" t="str">
        <f>IFERROR(VLOOKUP(K830,'G6'!$A$2:$B$345,2,FALSE),"")</f>
        <v/>
      </c>
      <c r="M830" s="25" t="s">
        <v>1620</v>
      </c>
      <c r="N830" s="8" t="str">
        <f>IFERROR(VLOOKUP(M830,SUPPLIERS!$A$2:$B$45,2,FALSE),"")</f>
        <v>Agro</v>
      </c>
      <c r="O830" s="19" t="s">
        <v>42</v>
      </c>
      <c r="P830" s="13" t="str">
        <f>IFERROR(VLOOKUP(O830,UOM_GROUP!$A$2:$B$45,2,FALSE),"")</f>
        <v>Default</v>
      </c>
      <c r="Q830" s="11" t="str">
        <f t="array" ref="Q830">TEXTJOIN(",",TRUE,IF(UOM_MAPPING!A$2:A$16=O830,UOM_MAPPING!B$2:B$100,""))</f>
        <v>000</v>
      </c>
      <c r="R830" s="11" t="str">
        <f>IFERROR(__xludf.DUMMYFUNCTION("ArrayFormula(JOIN("", "", IFERROR(VLOOKUP(BASE(SPLIT(Q830,"",""),10,3),UOM!$A$2:$B$46,2,FALSE),"""")))"),"NUMBER")</f>
        <v>NUMBER</v>
      </c>
      <c r="S830" s="11" t="s">
        <v>1724</v>
      </c>
      <c r="T830" s="8"/>
      <c r="U830" s="8" t="str">
        <f t="shared" si="1"/>
        <v>Plumbing  Fitting  Reducing Tee 1" * 1/2" Agro </v>
      </c>
      <c r="V830" s="8" t="str">
        <f t="shared" si="2"/>
        <v>Plumbing  &gt; Fitting  &gt; Reducing Tee &gt; 1" * 1/2" &gt; Agro &gt; [ N/A ]</v>
      </c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ht="12.75" customHeight="1">
      <c r="A831" s="22" t="s">
        <v>1260</v>
      </c>
      <c r="B831" s="17" t="str">
        <f>IFERROR(VLOOKUP(A831,'G1'!$A$2:$B$45,2,FALSE),"")</f>
        <v>Plumbing </v>
      </c>
      <c r="C831" s="28" t="s">
        <v>1219</v>
      </c>
      <c r="D831" s="8" t="str">
        <f>IFERROR(VLOOKUP(C831,'G2'!$A$2:$B$45,2,FALSE),"")</f>
        <v>Fitting </v>
      </c>
      <c r="E831" s="23" t="s">
        <v>1446</v>
      </c>
      <c r="F831" s="8" t="str">
        <f>IFERROR(VLOOKUP(E831,'G3'!$A$2:$B$195,2,FALSE),"")</f>
        <v>Reducing Tee</v>
      </c>
      <c r="G831" s="23" t="s">
        <v>1408</v>
      </c>
      <c r="H831" s="8" t="str">
        <f>IFERROR(VLOOKUP(G831,'G4'!$A$2:$B$195,2,FALSE),"")</f>
        <v>1" * 3/4"</v>
      </c>
      <c r="I831" s="22" t="s">
        <v>1619</v>
      </c>
      <c r="J831" s="8" t="str">
        <f>IFERROR(VLOOKUP(I831,'G5'!$A$2:$B$45,2,FALSE),"")</f>
        <v>Agro</v>
      </c>
      <c r="K831" s="23" t="s">
        <v>27</v>
      </c>
      <c r="L831" s="11" t="str">
        <f>IFERROR(VLOOKUP(K831,'G6'!$A$2:$B$345,2,FALSE),"")</f>
        <v/>
      </c>
      <c r="M831" s="25" t="s">
        <v>1620</v>
      </c>
      <c r="N831" s="8" t="str">
        <f>IFERROR(VLOOKUP(M831,SUPPLIERS!$A$2:$B$45,2,FALSE),"")</f>
        <v>Agro</v>
      </c>
      <c r="O831" s="19" t="s">
        <v>42</v>
      </c>
      <c r="P831" s="13" t="str">
        <f>IFERROR(VLOOKUP(O831,UOM_GROUP!$A$2:$B$45,2,FALSE),"")</f>
        <v>Default</v>
      </c>
      <c r="Q831" s="11" t="str">
        <f t="array" ref="Q831">TEXTJOIN(",",TRUE,IF(UOM_MAPPING!A$2:A$16=O831,UOM_MAPPING!B$2:B$100,""))</f>
        <v>000</v>
      </c>
      <c r="R831" s="11" t="str">
        <f>IFERROR(__xludf.DUMMYFUNCTION("ArrayFormula(JOIN("", "", IFERROR(VLOOKUP(BASE(SPLIT(Q831,"",""),10,3),UOM!$A$2:$B$46,2,FALSE),"""")))"),"NUMBER")</f>
        <v>NUMBER</v>
      </c>
      <c r="S831" s="11" t="s">
        <v>1725</v>
      </c>
      <c r="T831" s="8"/>
      <c r="U831" s="8" t="str">
        <f t="shared" si="1"/>
        <v>Plumbing  Fitting  Reducing Tee 1" * 3/4" Agro </v>
      </c>
      <c r="V831" s="8" t="str">
        <f t="shared" si="2"/>
        <v>Plumbing  &gt; Fitting  &gt; Reducing Tee &gt; 1" * 3/4" &gt; Agro &gt; [ N/A ]</v>
      </c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ht="12.75" customHeight="1">
      <c r="A832" s="22" t="s">
        <v>1260</v>
      </c>
      <c r="B832" s="17" t="str">
        <f>IFERROR(VLOOKUP(A832,'G1'!$A$2:$B$45,2,FALSE),"")</f>
        <v>Plumbing </v>
      </c>
      <c r="C832" s="28" t="s">
        <v>1219</v>
      </c>
      <c r="D832" s="8" t="str">
        <f>IFERROR(VLOOKUP(C832,'G2'!$A$2:$B$45,2,FALSE),"")</f>
        <v>Fitting </v>
      </c>
      <c r="E832" s="23" t="s">
        <v>1446</v>
      </c>
      <c r="F832" s="8" t="str">
        <f>IFERROR(VLOOKUP(E832,'G3'!$A$2:$B$195,2,FALSE),"")</f>
        <v>Reducing Tee</v>
      </c>
      <c r="G832" s="23" t="s">
        <v>1410</v>
      </c>
      <c r="H832" s="8" t="str">
        <f>IFERROR(VLOOKUP(G832,'G4'!$A$2:$B$195,2,FALSE),"")</f>
        <v>1.25" * 1/2"</v>
      </c>
      <c r="I832" s="22" t="s">
        <v>1619</v>
      </c>
      <c r="J832" s="8" t="str">
        <f>IFERROR(VLOOKUP(I832,'G5'!$A$2:$B$45,2,FALSE),"")</f>
        <v>Agro</v>
      </c>
      <c r="K832" s="23" t="s">
        <v>27</v>
      </c>
      <c r="L832" s="11" t="str">
        <f>IFERROR(VLOOKUP(K832,'G6'!$A$2:$B$345,2,FALSE),"")</f>
        <v/>
      </c>
      <c r="M832" s="25" t="s">
        <v>1620</v>
      </c>
      <c r="N832" s="8" t="str">
        <f>IFERROR(VLOOKUP(M832,SUPPLIERS!$A$2:$B$45,2,FALSE),"")</f>
        <v>Agro</v>
      </c>
      <c r="O832" s="19" t="s">
        <v>42</v>
      </c>
      <c r="P832" s="13" t="str">
        <f>IFERROR(VLOOKUP(O832,UOM_GROUP!$A$2:$B$45,2,FALSE),"")</f>
        <v>Default</v>
      </c>
      <c r="Q832" s="11" t="str">
        <f t="array" ref="Q832">TEXTJOIN(",",TRUE,IF(UOM_MAPPING!A$2:A$16=O832,UOM_MAPPING!B$2:B$100,""))</f>
        <v>000</v>
      </c>
      <c r="R832" s="11" t="str">
        <f>IFERROR(__xludf.DUMMYFUNCTION("ArrayFormula(JOIN("", "", IFERROR(VLOOKUP(BASE(SPLIT(Q832,"",""),10,3),UOM!$A$2:$B$46,2,FALSE),"""")))"),"NUMBER")</f>
        <v>NUMBER</v>
      </c>
      <c r="S832" s="11" t="s">
        <v>1726</v>
      </c>
      <c r="T832" s="8"/>
      <c r="U832" s="8" t="str">
        <f t="shared" si="1"/>
        <v>Plumbing  Fitting  Reducing Tee 1.25" * 1/2" Agro </v>
      </c>
      <c r="V832" s="8" t="str">
        <f t="shared" si="2"/>
        <v>Plumbing  &gt; Fitting  &gt; Reducing Tee &gt; 1.25" * 1/2" &gt; Agro &gt; [ N/A ]</v>
      </c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ht="12.75" customHeight="1">
      <c r="A833" s="22" t="s">
        <v>1260</v>
      </c>
      <c r="B833" s="17" t="str">
        <f>IFERROR(VLOOKUP(A833,'G1'!$A$2:$B$45,2,FALSE),"")</f>
        <v>Plumbing </v>
      </c>
      <c r="C833" s="28" t="s">
        <v>1219</v>
      </c>
      <c r="D833" s="8" t="str">
        <f>IFERROR(VLOOKUP(C833,'G2'!$A$2:$B$45,2,FALSE),"")</f>
        <v>Fitting </v>
      </c>
      <c r="E833" s="23" t="s">
        <v>1446</v>
      </c>
      <c r="F833" s="8" t="str">
        <f>IFERROR(VLOOKUP(E833,'G3'!$A$2:$B$195,2,FALSE),"")</f>
        <v>Reducing Tee</v>
      </c>
      <c r="G833" s="23" t="s">
        <v>1412</v>
      </c>
      <c r="H833" s="8" t="str">
        <f>IFERROR(VLOOKUP(G833,'G4'!$A$2:$B$195,2,FALSE),"")</f>
        <v>1.25" * 3/4"</v>
      </c>
      <c r="I833" s="22" t="s">
        <v>1619</v>
      </c>
      <c r="J833" s="8" t="str">
        <f>IFERROR(VLOOKUP(I833,'G5'!$A$2:$B$45,2,FALSE),"")</f>
        <v>Agro</v>
      </c>
      <c r="K833" s="23" t="s">
        <v>27</v>
      </c>
      <c r="L833" s="11" t="str">
        <f>IFERROR(VLOOKUP(K833,'G6'!$A$2:$B$345,2,FALSE),"")</f>
        <v/>
      </c>
      <c r="M833" s="25" t="s">
        <v>1620</v>
      </c>
      <c r="N833" s="8" t="str">
        <f>IFERROR(VLOOKUP(M833,SUPPLIERS!$A$2:$B$45,2,FALSE),"")</f>
        <v>Agro</v>
      </c>
      <c r="O833" s="19" t="s">
        <v>42</v>
      </c>
      <c r="P833" s="13" t="str">
        <f>IFERROR(VLOOKUP(O833,UOM_GROUP!$A$2:$B$45,2,FALSE),"")</f>
        <v>Default</v>
      </c>
      <c r="Q833" s="11" t="str">
        <f t="array" ref="Q833">TEXTJOIN(",",TRUE,IF(UOM_MAPPING!A$2:A$16=O833,UOM_MAPPING!B$2:B$100,""))</f>
        <v>000</v>
      </c>
      <c r="R833" s="11" t="str">
        <f>IFERROR(__xludf.DUMMYFUNCTION("ArrayFormula(JOIN("", "", IFERROR(VLOOKUP(BASE(SPLIT(Q833,"",""),10,3),UOM!$A$2:$B$46,2,FALSE),"""")))"),"NUMBER")</f>
        <v>NUMBER</v>
      </c>
      <c r="S833" s="11" t="s">
        <v>1727</v>
      </c>
      <c r="T833" s="8"/>
      <c r="U833" s="8" t="str">
        <f t="shared" si="1"/>
        <v>Plumbing  Fitting  Reducing Tee 1.25" * 3/4" Agro </v>
      </c>
      <c r="V833" s="8" t="str">
        <f t="shared" si="2"/>
        <v>Plumbing  &gt; Fitting  &gt; Reducing Tee &gt; 1.25" * 3/4" &gt; Agro &gt; [ N/A ]</v>
      </c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ht="12.75" customHeight="1">
      <c r="A834" s="22" t="s">
        <v>1260</v>
      </c>
      <c r="B834" s="17" t="str">
        <f>IFERROR(VLOOKUP(A834,'G1'!$A$2:$B$45,2,FALSE),"")</f>
        <v>Plumbing </v>
      </c>
      <c r="C834" s="28" t="s">
        <v>1219</v>
      </c>
      <c r="D834" s="8" t="str">
        <f>IFERROR(VLOOKUP(C834,'G2'!$A$2:$B$45,2,FALSE),"")</f>
        <v>Fitting </v>
      </c>
      <c r="E834" s="23" t="s">
        <v>1446</v>
      </c>
      <c r="F834" s="8" t="str">
        <f>IFERROR(VLOOKUP(E834,'G3'!$A$2:$B$195,2,FALSE),"")</f>
        <v>Reducing Tee</v>
      </c>
      <c r="G834" s="23" t="s">
        <v>1414</v>
      </c>
      <c r="H834" s="8" t="str">
        <f>IFERROR(VLOOKUP(G834,'G4'!$A$2:$B$195,2,FALSE),"")</f>
        <v>1.25" * 1"</v>
      </c>
      <c r="I834" s="22" t="s">
        <v>1619</v>
      </c>
      <c r="J834" s="8" t="str">
        <f>IFERROR(VLOOKUP(I834,'G5'!$A$2:$B$45,2,FALSE),"")</f>
        <v>Agro</v>
      </c>
      <c r="K834" s="23" t="s">
        <v>27</v>
      </c>
      <c r="L834" s="11" t="str">
        <f>IFERROR(VLOOKUP(K834,'G6'!$A$2:$B$345,2,FALSE),"")</f>
        <v/>
      </c>
      <c r="M834" s="25" t="s">
        <v>1620</v>
      </c>
      <c r="N834" s="8" t="str">
        <f>IFERROR(VLOOKUP(M834,SUPPLIERS!$A$2:$B$45,2,FALSE),"")</f>
        <v>Agro</v>
      </c>
      <c r="O834" s="19" t="s">
        <v>42</v>
      </c>
      <c r="P834" s="13" t="str">
        <f>IFERROR(VLOOKUP(O834,UOM_GROUP!$A$2:$B$45,2,FALSE),"")</f>
        <v>Default</v>
      </c>
      <c r="Q834" s="11" t="str">
        <f t="array" ref="Q834">TEXTJOIN(",",TRUE,IF(UOM_MAPPING!A$2:A$16=O834,UOM_MAPPING!B$2:B$100,""))</f>
        <v>000</v>
      </c>
      <c r="R834" s="11" t="str">
        <f>IFERROR(__xludf.DUMMYFUNCTION("ArrayFormula(JOIN("", "", IFERROR(VLOOKUP(BASE(SPLIT(Q834,"",""),10,3),UOM!$A$2:$B$46,2,FALSE),"""")))"),"NUMBER")</f>
        <v>NUMBER</v>
      </c>
      <c r="S834" s="11" t="s">
        <v>1728</v>
      </c>
      <c r="T834" s="8"/>
      <c r="U834" s="8" t="str">
        <f t="shared" si="1"/>
        <v>Plumbing  Fitting  Reducing Tee 1.25" * 1" Agro </v>
      </c>
      <c r="V834" s="8" t="str">
        <f t="shared" si="2"/>
        <v>Plumbing  &gt; Fitting  &gt; Reducing Tee &gt; 1.25" * 1" &gt; Agro &gt; [ N/A ]</v>
      </c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ht="12.75" customHeight="1">
      <c r="A835" s="22" t="s">
        <v>1260</v>
      </c>
      <c r="B835" s="17" t="str">
        <f>IFERROR(VLOOKUP(A835,'G1'!$A$2:$B$45,2,FALSE),"")</f>
        <v>Plumbing </v>
      </c>
      <c r="C835" s="28" t="s">
        <v>1219</v>
      </c>
      <c r="D835" s="8" t="str">
        <f>IFERROR(VLOOKUP(C835,'G2'!$A$2:$B$45,2,FALSE),"")</f>
        <v>Fitting </v>
      </c>
      <c r="E835" s="23" t="s">
        <v>1446</v>
      </c>
      <c r="F835" s="8" t="str">
        <f>IFERROR(VLOOKUP(E835,'G3'!$A$2:$B$195,2,FALSE),"")</f>
        <v>Reducing Tee</v>
      </c>
      <c r="G835" s="23" t="s">
        <v>1416</v>
      </c>
      <c r="H835" s="8" t="str">
        <f>IFERROR(VLOOKUP(G835,'G4'!$A$2:$B$195,2,FALSE),"")</f>
        <v>1.5" * 1/2"</v>
      </c>
      <c r="I835" s="22" t="s">
        <v>1619</v>
      </c>
      <c r="J835" s="8" t="str">
        <f>IFERROR(VLOOKUP(I835,'G5'!$A$2:$B$45,2,FALSE),"")</f>
        <v>Agro</v>
      </c>
      <c r="K835" s="23" t="s">
        <v>27</v>
      </c>
      <c r="L835" s="11" t="str">
        <f>IFERROR(VLOOKUP(K835,'G6'!$A$2:$B$345,2,FALSE),"")</f>
        <v/>
      </c>
      <c r="M835" s="25" t="s">
        <v>1620</v>
      </c>
      <c r="N835" s="8" t="str">
        <f>IFERROR(VLOOKUP(M835,SUPPLIERS!$A$2:$B$45,2,FALSE),"")</f>
        <v>Agro</v>
      </c>
      <c r="O835" s="19" t="s">
        <v>42</v>
      </c>
      <c r="P835" s="13" t="str">
        <f>IFERROR(VLOOKUP(O835,UOM_GROUP!$A$2:$B$45,2,FALSE),"")</f>
        <v>Default</v>
      </c>
      <c r="Q835" s="11" t="str">
        <f t="array" ref="Q835">TEXTJOIN(",",TRUE,IF(UOM_MAPPING!A$2:A$16=O835,UOM_MAPPING!B$2:B$100,""))</f>
        <v>000</v>
      </c>
      <c r="R835" s="11" t="str">
        <f>IFERROR(__xludf.DUMMYFUNCTION("ArrayFormula(JOIN("", "", IFERROR(VLOOKUP(BASE(SPLIT(Q835,"",""),10,3),UOM!$A$2:$B$46,2,FALSE),"""")))"),"NUMBER")</f>
        <v>NUMBER</v>
      </c>
      <c r="S835" s="11" t="s">
        <v>1729</v>
      </c>
      <c r="T835" s="8"/>
      <c r="U835" s="8"/>
      <c r="V835" s="8" t="str">
        <f t="shared" si="2"/>
        <v>Plumbing  &gt; Fitting  &gt; Reducing Tee &gt; 1.5" * 1/2" &gt; Agro &gt; [ N/A ]</v>
      </c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ht="12.75" customHeight="1">
      <c r="A836" s="22" t="s">
        <v>1260</v>
      </c>
      <c r="B836" s="17" t="str">
        <f>IFERROR(VLOOKUP(A836,'G1'!$A$2:$B$45,2,FALSE),"")</f>
        <v>Plumbing </v>
      </c>
      <c r="C836" s="28" t="s">
        <v>1219</v>
      </c>
      <c r="D836" s="8" t="str">
        <f>IFERROR(VLOOKUP(C836,'G2'!$A$2:$B$45,2,FALSE),"")</f>
        <v>Fitting </v>
      </c>
      <c r="E836" s="23" t="s">
        <v>1446</v>
      </c>
      <c r="F836" s="8" t="str">
        <f>IFERROR(VLOOKUP(E836,'G3'!$A$2:$B$195,2,FALSE),"")</f>
        <v>Reducing Tee</v>
      </c>
      <c r="G836" s="23" t="s">
        <v>1418</v>
      </c>
      <c r="H836" s="8" t="str">
        <f>IFERROR(VLOOKUP(G836,'G4'!$A$2:$B$195,2,FALSE),"")</f>
        <v>1.5" * 3/4"</v>
      </c>
      <c r="I836" s="22" t="s">
        <v>1619</v>
      </c>
      <c r="J836" s="8" t="str">
        <f>IFERROR(VLOOKUP(I836,'G5'!$A$2:$B$45,2,FALSE),"")</f>
        <v>Agro</v>
      </c>
      <c r="K836" s="23" t="s">
        <v>27</v>
      </c>
      <c r="L836" s="11" t="str">
        <f>IFERROR(VLOOKUP(K836,'G6'!$A$2:$B$345,2,FALSE),"")</f>
        <v/>
      </c>
      <c r="M836" s="25" t="s">
        <v>1620</v>
      </c>
      <c r="N836" s="8" t="str">
        <f>IFERROR(VLOOKUP(M836,SUPPLIERS!$A$2:$B$45,2,FALSE),"")</f>
        <v>Agro</v>
      </c>
      <c r="O836" s="19" t="s">
        <v>42</v>
      </c>
      <c r="P836" s="13" t="str">
        <f>IFERROR(VLOOKUP(O836,UOM_GROUP!$A$2:$B$45,2,FALSE),"")</f>
        <v>Default</v>
      </c>
      <c r="Q836" s="11" t="str">
        <f t="array" ref="Q836">TEXTJOIN(",",TRUE,IF(UOM_MAPPING!A$2:A$16=O836,UOM_MAPPING!B$2:B$100,""))</f>
        <v>000</v>
      </c>
      <c r="R836" s="11" t="str">
        <f>IFERROR(__xludf.DUMMYFUNCTION("ArrayFormula(JOIN("", "", IFERROR(VLOOKUP(BASE(SPLIT(Q836,"",""),10,3),UOM!$A$2:$B$46,2,FALSE),"""")))"),"NUMBER")</f>
        <v>NUMBER</v>
      </c>
      <c r="S836" s="11" t="s">
        <v>1730</v>
      </c>
      <c r="T836" s="8"/>
      <c r="U836" s="8"/>
      <c r="V836" s="8" t="str">
        <f t="shared" si="2"/>
        <v>Plumbing  &gt; Fitting  &gt; Reducing Tee &gt; 1.5" * 3/4" &gt; Agro &gt; [ N/A ]</v>
      </c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ht="12.75" customHeight="1">
      <c r="A837" s="22" t="s">
        <v>1260</v>
      </c>
      <c r="B837" s="17" t="str">
        <f>IFERROR(VLOOKUP(A837,'G1'!$A$2:$B$45,2,FALSE),"")</f>
        <v>Plumbing </v>
      </c>
      <c r="C837" s="28" t="s">
        <v>1219</v>
      </c>
      <c r="D837" s="8" t="str">
        <f>IFERROR(VLOOKUP(C837,'G2'!$A$2:$B$45,2,FALSE),"")</f>
        <v>Fitting </v>
      </c>
      <c r="E837" s="23" t="s">
        <v>1446</v>
      </c>
      <c r="F837" s="8" t="str">
        <f>IFERROR(VLOOKUP(E837,'G3'!$A$2:$B$195,2,FALSE),"")</f>
        <v>Reducing Tee</v>
      </c>
      <c r="G837" s="23" t="s">
        <v>1420</v>
      </c>
      <c r="H837" s="8" t="str">
        <f>IFERROR(VLOOKUP(G837,'G4'!$A$2:$B$195,2,FALSE),"")</f>
        <v>1.5" * 1"</v>
      </c>
      <c r="I837" s="22" t="s">
        <v>1619</v>
      </c>
      <c r="J837" s="8" t="str">
        <f>IFERROR(VLOOKUP(I837,'G5'!$A$2:$B$45,2,FALSE),"")</f>
        <v>Agro</v>
      </c>
      <c r="K837" s="23" t="s">
        <v>27</v>
      </c>
      <c r="L837" s="11" t="str">
        <f>IFERROR(VLOOKUP(K837,'G6'!$A$2:$B$345,2,FALSE),"")</f>
        <v/>
      </c>
      <c r="M837" s="25" t="s">
        <v>1620</v>
      </c>
      <c r="N837" s="8" t="str">
        <f>IFERROR(VLOOKUP(M837,SUPPLIERS!$A$2:$B$45,2,FALSE),"")</f>
        <v>Agro</v>
      </c>
      <c r="O837" s="19" t="s">
        <v>42</v>
      </c>
      <c r="P837" s="13" t="str">
        <f>IFERROR(VLOOKUP(O837,UOM_GROUP!$A$2:$B$45,2,FALSE),"")</f>
        <v>Default</v>
      </c>
      <c r="Q837" s="11" t="str">
        <f t="array" ref="Q837">TEXTJOIN(",",TRUE,IF(UOM_MAPPING!A$2:A$16=O837,UOM_MAPPING!B$2:B$100,""))</f>
        <v>000</v>
      </c>
      <c r="R837" s="11" t="str">
        <f>IFERROR(__xludf.DUMMYFUNCTION("ArrayFormula(JOIN("", "", IFERROR(VLOOKUP(BASE(SPLIT(Q837,"",""),10,3),UOM!$A$2:$B$46,2,FALSE),"""")))"),"NUMBER")</f>
        <v>NUMBER</v>
      </c>
      <c r="S837" s="11" t="s">
        <v>1731</v>
      </c>
      <c r="T837" s="8"/>
      <c r="U837" s="8"/>
      <c r="V837" s="8" t="str">
        <f t="shared" si="2"/>
        <v>Plumbing  &gt; Fitting  &gt; Reducing Tee &gt; 1.5" * 1" &gt; Agro &gt; [ N/A ]</v>
      </c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ht="12.75" customHeight="1">
      <c r="A838" s="22" t="s">
        <v>1260</v>
      </c>
      <c r="B838" s="17" t="str">
        <f>IFERROR(VLOOKUP(A838,'G1'!$A$2:$B$45,2,FALSE),"")</f>
        <v>Plumbing </v>
      </c>
      <c r="C838" s="28" t="s">
        <v>1219</v>
      </c>
      <c r="D838" s="8" t="str">
        <f>IFERROR(VLOOKUP(C838,'G2'!$A$2:$B$45,2,FALSE),"")</f>
        <v>Fitting </v>
      </c>
      <c r="E838" s="23" t="s">
        <v>1446</v>
      </c>
      <c r="F838" s="8" t="str">
        <f>IFERROR(VLOOKUP(E838,'G3'!$A$2:$B$195,2,FALSE),"")</f>
        <v>Reducing Tee</v>
      </c>
      <c r="G838" s="23" t="s">
        <v>1422</v>
      </c>
      <c r="H838" s="8" t="str">
        <f>IFERROR(VLOOKUP(G838,'G4'!$A$2:$B$195,2,FALSE),"")</f>
        <v>1.5" * 1.25"</v>
      </c>
      <c r="I838" s="22" t="s">
        <v>1619</v>
      </c>
      <c r="J838" s="8" t="str">
        <f>IFERROR(VLOOKUP(I838,'G5'!$A$2:$B$45,2,FALSE),"")</f>
        <v>Agro</v>
      </c>
      <c r="K838" s="23" t="s">
        <v>27</v>
      </c>
      <c r="L838" s="11" t="str">
        <f>IFERROR(VLOOKUP(K838,'G6'!$A$2:$B$345,2,FALSE),"")</f>
        <v/>
      </c>
      <c r="M838" s="25" t="s">
        <v>1620</v>
      </c>
      <c r="N838" s="8" t="str">
        <f>IFERROR(VLOOKUP(M838,SUPPLIERS!$A$2:$B$45,2,FALSE),"")</f>
        <v>Agro</v>
      </c>
      <c r="O838" s="19" t="s">
        <v>42</v>
      </c>
      <c r="P838" s="13" t="str">
        <f>IFERROR(VLOOKUP(O838,UOM_GROUP!$A$2:$B$45,2,FALSE),"")</f>
        <v>Default</v>
      </c>
      <c r="Q838" s="11" t="str">
        <f t="array" ref="Q838">TEXTJOIN(",",TRUE,IF(UOM_MAPPING!A$2:A$16=O838,UOM_MAPPING!B$2:B$100,""))</f>
        <v>000</v>
      </c>
      <c r="R838" s="11" t="str">
        <f>IFERROR(__xludf.DUMMYFUNCTION("ArrayFormula(JOIN("", "", IFERROR(VLOOKUP(BASE(SPLIT(Q838,"",""),10,3),UOM!$A$2:$B$46,2,FALSE),"""")))"),"NUMBER")</f>
        <v>NUMBER</v>
      </c>
      <c r="S838" s="11" t="s">
        <v>1732</v>
      </c>
      <c r="T838" s="8"/>
      <c r="U838" s="8"/>
      <c r="V838" s="8" t="str">
        <f t="shared" si="2"/>
        <v>Plumbing  &gt; Fitting  &gt; Reducing Tee &gt; 1.5" * 1.25" &gt; Agro &gt; [ N/A ]</v>
      </c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ht="12.75" customHeight="1">
      <c r="A839" s="22" t="s">
        <v>1260</v>
      </c>
      <c r="B839" s="17" t="str">
        <f>IFERROR(VLOOKUP(A839,'G1'!$A$2:$B$45,2,FALSE),"")</f>
        <v>Plumbing </v>
      </c>
      <c r="C839" s="28" t="s">
        <v>1219</v>
      </c>
      <c r="D839" s="8" t="str">
        <f>IFERROR(VLOOKUP(C839,'G2'!$A$2:$B$45,2,FALSE),"")</f>
        <v>Fitting </v>
      </c>
      <c r="E839" s="23" t="s">
        <v>1446</v>
      </c>
      <c r="F839" s="8" t="str">
        <f>IFERROR(VLOOKUP(E839,'G3'!$A$2:$B$195,2,FALSE),"")</f>
        <v>Reducing Tee</v>
      </c>
      <c r="G839" s="23" t="s">
        <v>1424</v>
      </c>
      <c r="H839" s="8" t="str">
        <f>IFERROR(VLOOKUP(G839,'G4'!$A$2:$B$195,2,FALSE),"")</f>
        <v>2" * 1/2"</v>
      </c>
      <c r="I839" s="22" t="s">
        <v>1619</v>
      </c>
      <c r="J839" s="8" t="str">
        <f>IFERROR(VLOOKUP(I839,'G5'!$A$2:$B$45,2,FALSE),"")</f>
        <v>Agro</v>
      </c>
      <c r="K839" s="23" t="s">
        <v>27</v>
      </c>
      <c r="L839" s="11" t="str">
        <f>IFERROR(VLOOKUP(K839,'G6'!$A$2:$B$345,2,FALSE),"")</f>
        <v/>
      </c>
      <c r="M839" s="25" t="s">
        <v>1620</v>
      </c>
      <c r="N839" s="8" t="str">
        <f>IFERROR(VLOOKUP(M839,SUPPLIERS!$A$2:$B$45,2,FALSE),"")</f>
        <v>Agro</v>
      </c>
      <c r="O839" s="19" t="s">
        <v>42</v>
      </c>
      <c r="P839" s="13" t="str">
        <f>IFERROR(VLOOKUP(O839,UOM_GROUP!$A$2:$B$45,2,FALSE),"")</f>
        <v>Default</v>
      </c>
      <c r="Q839" s="11" t="str">
        <f t="array" ref="Q839">TEXTJOIN(",",TRUE,IF(UOM_MAPPING!A$2:A$16=O839,UOM_MAPPING!B$2:B$100,""))</f>
        <v>000</v>
      </c>
      <c r="R839" s="11" t="str">
        <f>IFERROR(__xludf.DUMMYFUNCTION("ArrayFormula(JOIN("", "", IFERROR(VLOOKUP(BASE(SPLIT(Q839,"",""),10,3),UOM!$A$2:$B$46,2,FALSE),"""")))"),"NUMBER")</f>
        <v>NUMBER</v>
      </c>
      <c r="S839" s="11" t="s">
        <v>1733</v>
      </c>
      <c r="T839" s="8"/>
      <c r="U839" s="8"/>
      <c r="V839" s="8" t="str">
        <f t="shared" si="2"/>
        <v>Plumbing  &gt; Fitting  &gt; Reducing Tee &gt; 2" * 1/2" &gt; Agro &gt; [ N/A ]</v>
      </c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ht="12.75" customHeight="1">
      <c r="A840" s="22" t="s">
        <v>1260</v>
      </c>
      <c r="B840" s="17" t="str">
        <f>IFERROR(VLOOKUP(A840,'G1'!$A$2:$B$45,2,FALSE),"")</f>
        <v>Plumbing </v>
      </c>
      <c r="C840" s="28" t="s">
        <v>1219</v>
      </c>
      <c r="D840" s="8" t="str">
        <f>IFERROR(VLOOKUP(C840,'G2'!$A$2:$B$45,2,FALSE),"")</f>
        <v>Fitting </v>
      </c>
      <c r="E840" s="23" t="s">
        <v>1446</v>
      </c>
      <c r="F840" s="8" t="str">
        <f>IFERROR(VLOOKUP(E840,'G3'!$A$2:$B$195,2,FALSE),"")</f>
        <v>Reducing Tee</v>
      </c>
      <c r="G840" s="23" t="s">
        <v>1426</v>
      </c>
      <c r="H840" s="8" t="str">
        <f>IFERROR(VLOOKUP(G840,'G4'!$A$2:$B$195,2,FALSE),"")</f>
        <v>2" * 3/4"</v>
      </c>
      <c r="I840" s="22" t="s">
        <v>1619</v>
      </c>
      <c r="J840" s="8" t="str">
        <f>IFERROR(VLOOKUP(I840,'G5'!$A$2:$B$45,2,FALSE),"")</f>
        <v>Agro</v>
      </c>
      <c r="K840" s="23" t="s">
        <v>27</v>
      </c>
      <c r="L840" s="11" t="str">
        <f>IFERROR(VLOOKUP(K840,'G6'!$A$2:$B$345,2,FALSE),"")</f>
        <v/>
      </c>
      <c r="M840" s="25" t="s">
        <v>1620</v>
      </c>
      <c r="N840" s="8" t="str">
        <f>IFERROR(VLOOKUP(M840,SUPPLIERS!$A$2:$B$45,2,FALSE),"")</f>
        <v>Agro</v>
      </c>
      <c r="O840" s="19" t="s">
        <v>42</v>
      </c>
      <c r="P840" s="13" t="str">
        <f>IFERROR(VLOOKUP(O840,UOM_GROUP!$A$2:$B$45,2,FALSE),"")</f>
        <v>Default</v>
      </c>
      <c r="Q840" s="11" t="str">
        <f t="array" ref="Q840">TEXTJOIN(",",TRUE,IF(UOM_MAPPING!A$2:A$16=O840,UOM_MAPPING!B$2:B$100,""))</f>
        <v>000</v>
      </c>
      <c r="R840" s="11" t="str">
        <f>IFERROR(__xludf.DUMMYFUNCTION("ArrayFormula(JOIN("", "", IFERROR(VLOOKUP(BASE(SPLIT(Q840,"",""),10,3),UOM!$A$2:$B$46,2,FALSE),"""")))"),"NUMBER")</f>
        <v>NUMBER</v>
      </c>
      <c r="S840" s="11" t="s">
        <v>1734</v>
      </c>
      <c r="T840" s="8"/>
      <c r="U840" s="8"/>
      <c r="V840" s="8" t="str">
        <f t="shared" si="2"/>
        <v>Plumbing  &gt; Fitting  &gt; Reducing Tee &gt; 2" * 3/4" &gt; Agro &gt; [ N/A ]</v>
      </c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ht="12.75" customHeight="1">
      <c r="A841" s="22" t="s">
        <v>1260</v>
      </c>
      <c r="B841" s="17" t="str">
        <f>IFERROR(VLOOKUP(A841,'G1'!$A$2:$B$45,2,FALSE),"")</f>
        <v>Plumbing </v>
      </c>
      <c r="C841" s="28" t="s">
        <v>1219</v>
      </c>
      <c r="D841" s="8" t="str">
        <f>IFERROR(VLOOKUP(C841,'G2'!$A$2:$B$45,2,FALSE),"")</f>
        <v>Fitting </v>
      </c>
      <c r="E841" s="23" t="s">
        <v>1446</v>
      </c>
      <c r="F841" s="8" t="str">
        <f>IFERROR(VLOOKUP(E841,'G3'!$A$2:$B$195,2,FALSE),"")</f>
        <v>Reducing Tee</v>
      </c>
      <c r="G841" s="23" t="s">
        <v>1428</v>
      </c>
      <c r="H841" s="8" t="str">
        <f>IFERROR(VLOOKUP(G841,'G4'!$A$2:$B$195,2,FALSE),"")</f>
        <v>2" * 1"</v>
      </c>
      <c r="I841" s="22" t="s">
        <v>1619</v>
      </c>
      <c r="J841" s="8" t="str">
        <f>IFERROR(VLOOKUP(I841,'G5'!$A$2:$B$45,2,FALSE),"")</f>
        <v>Agro</v>
      </c>
      <c r="K841" s="23" t="s">
        <v>27</v>
      </c>
      <c r="L841" s="11" t="str">
        <f>IFERROR(VLOOKUP(K841,'G6'!$A$2:$B$345,2,FALSE),"")</f>
        <v/>
      </c>
      <c r="M841" s="25" t="s">
        <v>1620</v>
      </c>
      <c r="N841" s="8" t="str">
        <f>IFERROR(VLOOKUP(M841,SUPPLIERS!$A$2:$B$45,2,FALSE),"")</f>
        <v>Agro</v>
      </c>
      <c r="O841" s="19" t="s">
        <v>42</v>
      </c>
      <c r="P841" s="13" t="str">
        <f>IFERROR(VLOOKUP(O841,UOM_GROUP!$A$2:$B$45,2,FALSE),"")</f>
        <v>Default</v>
      </c>
      <c r="Q841" s="11" t="str">
        <f t="array" ref="Q841">TEXTJOIN(",",TRUE,IF(UOM_MAPPING!A$2:A$16=O841,UOM_MAPPING!B$2:B$100,""))</f>
        <v>000</v>
      </c>
      <c r="R841" s="11" t="str">
        <f>IFERROR(__xludf.DUMMYFUNCTION("ArrayFormula(JOIN("", "", IFERROR(VLOOKUP(BASE(SPLIT(Q841,"",""),10,3),UOM!$A$2:$B$46,2,FALSE),"""")))"),"NUMBER")</f>
        <v>NUMBER</v>
      </c>
      <c r="S841" s="11" t="s">
        <v>1735</v>
      </c>
      <c r="T841" s="8"/>
      <c r="U841" s="8"/>
      <c r="V841" s="8" t="str">
        <f t="shared" si="2"/>
        <v>Plumbing  &gt; Fitting  &gt; Reducing Tee &gt; 2" * 1" &gt; Agro &gt; [ N/A ]</v>
      </c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ht="12.75" customHeight="1">
      <c r="A842" s="22" t="s">
        <v>1260</v>
      </c>
      <c r="B842" s="17" t="str">
        <f>IFERROR(VLOOKUP(A842,'G1'!$A$2:$B$45,2,FALSE),"")</f>
        <v>Plumbing </v>
      </c>
      <c r="C842" s="28" t="s">
        <v>1219</v>
      </c>
      <c r="D842" s="8" t="str">
        <f>IFERROR(VLOOKUP(C842,'G2'!$A$2:$B$45,2,FALSE),"")</f>
        <v>Fitting </v>
      </c>
      <c r="E842" s="23" t="s">
        <v>1446</v>
      </c>
      <c r="F842" s="8" t="str">
        <f>IFERROR(VLOOKUP(E842,'G3'!$A$2:$B$195,2,FALSE),"")</f>
        <v>Reducing Tee</v>
      </c>
      <c r="G842" s="23" t="s">
        <v>1430</v>
      </c>
      <c r="H842" s="8" t="str">
        <f>IFERROR(VLOOKUP(G842,'G4'!$A$2:$B$195,2,FALSE),"")</f>
        <v>2" * 1.25"</v>
      </c>
      <c r="I842" s="22" t="s">
        <v>1619</v>
      </c>
      <c r="J842" s="8" t="str">
        <f>IFERROR(VLOOKUP(I842,'G5'!$A$2:$B$45,2,FALSE),"")</f>
        <v>Agro</v>
      </c>
      <c r="K842" s="23" t="s">
        <v>27</v>
      </c>
      <c r="L842" s="11" t="str">
        <f>IFERROR(VLOOKUP(K842,'G6'!$A$2:$B$345,2,FALSE),"")</f>
        <v/>
      </c>
      <c r="M842" s="25" t="s">
        <v>1620</v>
      </c>
      <c r="N842" s="8" t="str">
        <f>IFERROR(VLOOKUP(M842,SUPPLIERS!$A$2:$B$45,2,FALSE),"")</f>
        <v>Agro</v>
      </c>
      <c r="O842" s="19" t="s">
        <v>42</v>
      </c>
      <c r="P842" s="13" t="str">
        <f>IFERROR(VLOOKUP(O842,UOM_GROUP!$A$2:$B$45,2,FALSE),"")</f>
        <v>Default</v>
      </c>
      <c r="Q842" s="11" t="str">
        <f t="array" ref="Q842">TEXTJOIN(",",TRUE,IF(UOM_MAPPING!A$2:A$16=O842,UOM_MAPPING!B$2:B$100,""))</f>
        <v>000</v>
      </c>
      <c r="R842" s="11" t="str">
        <f>IFERROR(__xludf.DUMMYFUNCTION("ArrayFormula(JOIN("", "", IFERROR(VLOOKUP(BASE(SPLIT(Q842,"",""),10,3),UOM!$A$2:$B$46,2,FALSE),"""")))"),"NUMBER")</f>
        <v>NUMBER</v>
      </c>
      <c r="S842" s="11" t="s">
        <v>1736</v>
      </c>
      <c r="T842" s="8"/>
      <c r="U842" s="8"/>
      <c r="V842" s="8" t="str">
        <f t="shared" si="2"/>
        <v>Plumbing  &gt; Fitting  &gt; Reducing Tee &gt; 2" * 1.25" &gt; Agro &gt; [ N/A ]</v>
      </c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ht="12.75" customHeight="1">
      <c r="A843" s="22" t="s">
        <v>1260</v>
      </c>
      <c r="B843" s="17" t="str">
        <f>IFERROR(VLOOKUP(A843,'G1'!$A$2:$B$45,2,FALSE),"")</f>
        <v>Plumbing </v>
      </c>
      <c r="C843" s="28" t="s">
        <v>1219</v>
      </c>
      <c r="D843" s="8" t="str">
        <f>IFERROR(VLOOKUP(C843,'G2'!$A$2:$B$45,2,FALSE),"")</f>
        <v>Fitting </v>
      </c>
      <c r="E843" s="23" t="s">
        <v>1446</v>
      </c>
      <c r="F843" s="8" t="str">
        <f>IFERROR(VLOOKUP(E843,'G3'!$A$2:$B$195,2,FALSE),"")</f>
        <v>Reducing Tee</v>
      </c>
      <c r="G843" s="23" t="s">
        <v>1432</v>
      </c>
      <c r="H843" s="8" t="str">
        <f>IFERROR(VLOOKUP(G843,'G4'!$A$2:$B$195,2,FALSE),"")</f>
        <v>2" * 1.5"</v>
      </c>
      <c r="I843" s="22" t="s">
        <v>1619</v>
      </c>
      <c r="J843" s="8" t="str">
        <f>IFERROR(VLOOKUP(I843,'G5'!$A$2:$B$45,2,FALSE),"")</f>
        <v>Agro</v>
      </c>
      <c r="K843" s="23" t="s">
        <v>27</v>
      </c>
      <c r="L843" s="11" t="str">
        <f>IFERROR(VLOOKUP(K843,'G6'!$A$2:$B$345,2,FALSE),"")</f>
        <v/>
      </c>
      <c r="M843" s="25" t="s">
        <v>1620</v>
      </c>
      <c r="N843" s="8" t="str">
        <f>IFERROR(VLOOKUP(M843,SUPPLIERS!$A$2:$B$45,2,FALSE),"")</f>
        <v>Agro</v>
      </c>
      <c r="O843" s="19" t="s">
        <v>42</v>
      </c>
      <c r="P843" s="13" t="str">
        <f>IFERROR(VLOOKUP(O843,UOM_GROUP!$A$2:$B$45,2,FALSE),"")</f>
        <v>Default</v>
      </c>
      <c r="Q843" s="11" t="str">
        <f t="array" ref="Q843">TEXTJOIN(",",TRUE,IF(UOM_MAPPING!A$2:A$16=O843,UOM_MAPPING!B$2:B$100,""))</f>
        <v>000</v>
      </c>
      <c r="R843" s="11" t="str">
        <f>IFERROR(__xludf.DUMMYFUNCTION("ArrayFormula(JOIN("", "", IFERROR(VLOOKUP(BASE(SPLIT(Q843,"",""),10,3),UOM!$A$2:$B$46,2,FALSE),"""")))"),"NUMBER")</f>
        <v>NUMBER</v>
      </c>
      <c r="S843" s="11" t="s">
        <v>1737</v>
      </c>
      <c r="T843" s="8"/>
      <c r="U843" s="8"/>
      <c r="V843" s="8" t="str">
        <f t="shared" si="2"/>
        <v>Plumbing  &gt; Fitting  &gt; Reducing Tee &gt; 2" * 1.5" &gt; Agro &gt; [ N/A ]</v>
      </c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ht="12.75" customHeight="1">
      <c r="A844" s="22" t="s">
        <v>1260</v>
      </c>
      <c r="B844" s="17" t="str">
        <f>IFERROR(VLOOKUP(A844,'G1'!$A$2:$B$45,2,FALSE),"")</f>
        <v>Plumbing </v>
      </c>
      <c r="C844" s="28" t="s">
        <v>1219</v>
      </c>
      <c r="D844" s="8" t="str">
        <f>IFERROR(VLOOKUP(C844,'G2'!$A$2:$B$45,2,FALSE),"")</f>
        <v>Fitting </v>
      </c>
      <c r="E844" s="23" t="s">
        <v>1446</v>
      </c>
      <c r="F844" s="8" t="str">
        <f>IFERROR(VLOOKUP(E844,'G3'!$A$2:$B$195,2,FALSE),"")</f>
        <v>Reducing Tee</v>
      </c>
      <c r="G844" s="23" t="s">
        <v>1434</v>
      </c>
      <c r="H844" s="8" t="str">
        <f>IFERROR(VLOOKUP(G844,'G4'!$A$2:$B$195,2,FALSE),"")</f>
        <v>3" * 1.25"</v>
      </c>
      <c r="I844" s="22" t="s">
        <v>1619</v>
      </c>
      <c r="J844" s="8" t="str">
        <f>IFERROR(VLOOKUP(I844,'G5'!$A$2:$B$45,2,FALSE),"")</f>
        <v>Agro</v>
      </c>
      <c r="K844" s="23" t="s">
        <v>27</v>
      </c>
      <c r="L844" s="11" t="str">
        <f>IFERROR(VLOOKUP(K844,'G6'!$A$2:$B$345,2,FALSE),"")</f>
        <v/>
      </c>
      <c r="M844" s="25" t="s">
        <v>1620</v>
      </c>
      <c r="N844" s="8" t="str">
        <f>IFERROR(VLOOKUP(M844,SUPPLIERS!$A$2:$B$45,2,FALSE),"")</f>
        <v>Agro</v>
      </c>
      <c r="O844" s="19" t="s">
        <v>42</v>
      </c>
      <c r="P844" s="13" t="str">
        <f>IFERROR(VLOOKUP(O844,UOM_GROUP!$A$2:$B$45,2,FALSE),"")</f>
        <v>Default</v>
      </c>
      <c r="Q844" s="11" t="str">
        <f t="array" ref="Q844">TEXTJOIN(",",TRUE,IF(UOM_MAPPING!A$2:A$16=O844,UOM_MAPPING!B$2:B$100,""))</f>
        <v>000</v>
      </c>
      <c r="R844" s="11" t="str">
        <f>IFERROR(__xludf.DUMMYFUNCTION("ArrayFormula(JOIN("", "", IFERROR(VLOOKUP(BASE(SPLIT(Q844,"",""),10,3),UOM!$A$2:$B$46,2,FALSE),"""")))"),"NUMBER")</f>
        <v>NUMBER</v>
      </c>
      <c r="S844" s="11" t="s">
        <v>1738</v>
      </c>
      <c r="T844" s="8"/>
      <c r="U844" s="8"/>
      <c r="V844" s="8" t="str">
        <f t="shared" si="2"/>
        <v>Plumbing  &gt; Fitting  &gt; Reducing Tee &gt; 3" * 1.25" &gt; Agro &gt; [ N/A ]</v>
      </c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ht="12.75" customHeight="1">
      <c r="A845" s="22" t="s">
        <v>1260</v>
      </c>
      <c r="B845" s="17" t="str">
        <f>IFERROR(VLOOKUP(A845,'G1'!$A$2:$B$45,2,FALSE),"")</f>
        <v>Plumbing </v>
      </c>
      <c r="C845" s="28" t="s">
        <v>1219</v>
      </c>
      <c r="D845" s="8" t="str">
        <f>IFERROR(VLOOKUP(C845,'G2'!$A$2:$B$45,2,FALSE),"")</f>
        <v>Fitting </v>
      </c>
      <c r="E845" s="23" t="s">
        <v>1446</v>
      </c>
      <c r="F845" s="8" t="str">
        <f>IFERROR(VLOOKUP(E845,'G3'!$A$2:$B$195,2,FALSE),"")</f>
        <v>Reducing Tee</v>
      </c>
      <c r="G845" s="23" t="s">
        <v>1436</v>
      </c>
      <c r="H845" s="8" t="str">
        <f>IFERROR(VLOOKUP(G845,'G4'!$A$2:$B$195,2,FALSE),"")</f>
        <v>3" * 1.5"</v>
      </c>
      <c r="I845" s="22" t="s">
        <v>1619</v>
      </c>
      <c r="J845" s="8" t="str">
        <f>IFERROR(VLOOKUP(I845,'G5'!$A$2:$B$45,2,FALSE),"")</f>
        <v>Agro</v>
      </c>
      <c r="K845" s="23" t="s">
        <v>27</v>
      </c>
      <c r="L845" s="11" t="str">
        <f>IFERROR(VLOOKUP(K845,'G6'!$A$2:$B$345,2,FALSE),"")</f>
        <v/>
      </c>
      <c r="M845" s="25" t="s">
        <v>1620</v>
      </c>
      <c r="N845" s="8" t="str">
        <f>IFERROR(VLOOKUP(M845,SUPPLIERS!$A$2:$B$45,2,FALSE),"")</f>
        <v>Agro</v>
      </c>
      <c r="O845" s="19" t="s">
        <v>42</v>
      </c>
      <c r="P845" s="13" t="str">
        <f>IFERROR(VLOOKUP(O845,UOM_GROUP!$A$2:$B$45,2,FALSE),"")</f>
        <v>Default</v>
      </c>
      <c r="Q845" s="11" t="str">
        <f t="array" ref="Q845">TEXTJOIN(",",TRUE,IF(UOM_MAPPING!A$2:A$16=O845,UOM_MAPPING!B$2:B$100,""))</f>
        <v>000</v>
      </c>
      <c r="R845" s="11" t="str">
        <f>IFERROR(__xludf.DUMMYFUNCTION("ArrayFormula(JOIN("", "", IFERROR(VLOOKUP(BASE(SPLIT(Q845,"",""),10,3),UOM!$A$2:$B$46,2,FALSE),"""")))"),"NUMBER")</f>
        <v>NUMBER</v>
      </c>
      <c r="S845" s="11" t="s">
        <v>1739</v>
      </c>
      <c r="T845" s="8"/>
      <c r="U845" s="8"/>
      <c r="V845" s="8" t="str">
        <f t="shared" si="2"/>
        <v>Plumbing  &gt; Fitting  &gt; Reducing Tee &gt; 3" * 1.5" &gt; Agro &gt; [ N/A ]</v>
      </c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ht="12.75" customHeight="1">
      <c r="A846" s="22" t="s">
        <v>1260</v>
      </c>
      <c r="B846" s="17" t="str">
        <f>IFERROR(VLOOKUP(A846,'G1'!$A$2:$B$45,2,FALSE),"")</f>
        <v>Plumbing </v>
      </c>
      <c r="C846" s="28" t="s">
        <v>1219</v>
      </c>
      <c r="D846" s="8" t="str">
        <f>IFERROR(VLOOKUP(C846,'G2'!$A$2:$B$45,2,FALSE),"")</f>
        <v>Fitting </v>
      </c>
      <c r="E846" s="23" t="s">
        <v>1446</v>
      </c>
      <c r="F846" s="8" t="str">
        <f>IFERROR(VLOOKUP(E846,'G3'!$A$2:$B$195,2,FALSE),"")</f>
        <v>Reducing Tee</v>
      </c>
      <c r="G846" s="23" t="s">
        <v>1438</v>
      </c>
      <c r="H846" s="8" t="str">
        <f>IFERROR(VLOOKUP(G846,'G4'!$A$2:$B$195,2,FALSE),"")</f>
        <v>3" * 2"</v>
      </c>
      <c r="I846" s="22" t="s">
        <v>1619</v>
      </c>
      <c r="J846" s="8" t="str">
        <f>IFERROR(VLOOKUP(I846,'G5'!$A$2:$B$45,2,FALSE),"")</f>
        <v>Agro</v>
      </c>
      <c r="K846" s="23" t="s">
        <v>27</v>
      </c>
      <c r="L846" s="11" t="str">
        <f>IFERROR(VLOOKUP(K846,'G6'!$A$2:$B$345,2,FALSE),"")</f>
        <v/>
      </c>
      <c r="M846" s="25" t="s">
        <v>1620</v>
      </c>
      <c r="N846" s="8" t="str">
        <f>IFERROR(VLOOKUP(M846,SUPPLIERS!$A$2:$B$45,2,FALSE),"")</f>
        <v>Agro</v>
      </c>
      <c r="O846" s="19" t="s">
        <v>42</v>
      </c>
      <c r="P846" s="13" t="str">
        <f>IFERROR(VLOOKUP(O846,UOM_GROUP!$A$2:$B$45,2,FALSE),"")</f>
        <v>Default</v>
      </c>
      <c r="Q846" s="11" t="str">
        <f t="array" ref="Q846">TEXTJOIN(",",TRUE,IF(UOM_MAPPING!A$2:A$16=O846,UOM_MAPPING!B$2:B$100,""))</f>
        <v>000</v>
      </c>
      <c r="R846" s="11" t="str">
        <f>IFERROR(__xludf.DUMMYFUNCTION("ArrayFormula(JOIN("", "", IFERROR(VLOOKUP(BASE(SPLIT(Q846,"",""),10,3),UOM!$A$2:$B$46,2,FALSE),"""")))"),"NUMBER")</f>
        <v>NUMBER</v>
      </c>
      <c r="S846" s="11" t="s">
        <v>1740</v>
      </c>
      <c r="T846" s="8"/>
      <c r="U846" s="8"/>
      <c r="V846" s="8" t="str">
        <f t="shared" si="2"/>
        <v>Plumbing  &gt; Fitting  &gt; Reducing Tee &gt; 3" * 2" &gt; Agro &gt; [ N/A ]</v>
      </c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ht="12.75" customHeight="1">
      <c r="A847" s="22" t="s">
        <v>1260</v>
      </c>
      <c r="B847" s="17" t="str">
        <f>IFERROR(VLOOKUP(A847,'G1'!$A$2:$B$45,2,FALSE),"")</f>
        <v>Plumbing </v>
      </c>
      <c r="C847" s="28" t="s">
        <v>1219</v>
      </c>
      <c r="D847" s="8" t="str">
        <f>IFERROR(VLOOKUP(C847,'G2'!$A$2:$B$45,2,FALSE),"")</f>
        <v>Fitting </v>
      </c>
      <c r="E847" s="23" t="s">
        <v>1446</v>
      </c>
      <c r="F847" s="8" t="str">
        <f>IFERROR(VLOOKUP(E847,'G3'!$A$2:$B$195,2,FALSE),"")</f>
        <v>Reducing Tee</v>
      </c>
      <c r="G847" s="23" t="s">
        <v>1440</v>
      </c>
      <c r="H847" s="8" t="str">
        <f>IFERROR(VLOOKUP(G847,'G4'!$A$2:$B$195,2,FALSE),"")</f>
        <v>4" * 1.5"</v>
      </c>
      <c r="I847" s="22" t="s">
        <v>1619</v>
      </c>
      <c r="J847" s="8" t="str">
        <f>IFERROR(VLOOKUP(I847,'G5'!$A$2:$B$45,2,FALSE),"")</f>
        <v>Agro</v>
      </c>
      <c r="K847" s="23" t="s">
        <v>27</v>
      </c>
      <c r="L847" s="11" t="str">
        <f>IFERROR(VLOOKUP(K847,'G6'!$A$2:$B$345,2,FALSE),"")</f>
        <v/>
      </c>
      <c r="M847" s="25" t="s">
        <v>1620</v>
      </c>
      <c r="N847" s="8" t="str">
        <f>IFERROR(VLOOKUP(M847,SUPPLIERS!$A$2:$B$45,2,FALSE),"")</f>
        <v>Agro</v>
      </c>
      <c r="O847" s="19" t="s">
        <v>42</v>
      </c>
      <c r="P847" s="13" t="str">
        <f>IFERROR(VLOOKUP(O847,UOM_GROUP!$A$2:$B$45,2,FALSE),"")</f>
        <v>Default</v>
      </c>
      <c r="Q847" s="11" t="str">
        <f t="array" ref="Q847">TEXTJOIN(",",TRUE,IF(UOM_MAPPING!A$2:A$16=O847,UOM_MAPPING!B$2:B$100,""))</f>
        <v>000</v>
      </c>
      <c r="R847" s="11" t="str">
        <f>IFERROR(__xludf.DUMMYFUNCTION("ArrayFormula(JOIN("", "", IFERROR(VLOOKUP(BASE(SPLIT(Q847,"",""),10,3),UOM!$A$2:$B$46,2,FALSE),"""")))"),"NUMBER")</f>
        <v>NUMBER</v>
      </c>
      <c r="S847" s="11" t="s">
        <v>1741</v>
      </c>
      <c r="T847" s="8"/>
      <c r="U847" s="8"/>
      <c r="V847" s="8" t="str">
        <f t="shared" si="2"/>
        <v>Plumbing  &gt; Fitting  &gt; Reducing Tee &gt; 4" * 1.5" &gt; Agro &gt; [ N/A ]</v>
      </c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ht="12.75" customHeight="1">
      <c r="A848" s="22" t="s">
        <v>1260</v>
      </c>
      <c r="B848" s="17" t="str">
        <f>IFERROR(VLOOKUP(A848,'G1'!$A$2:$B$45,2,FALSE),"")</f>
        <v>Plumbing </v>
      </c>
      <c r="C848" s="28" t="s">
        <v>1219</v>
      </c>
      <c r="D848" s="8" t="str">
        <f>IFERROR(VLOOKUP(C848,'G2'!$A$2:$B$45,2,FALSE),"")</f>
        <v>Fitting </v>
      </c>
      <c r="E848" s="23" t="s">
        <v>1446</v>
      </c>
      <c r="F848" s="8" t="str">
        <f>IFERROR(VLOOKUP(E848,'G3'!$A$2:$B$195,2,FALSE),"")</f>
        <v>Reducing Tee</v>
      </c>
      <c r="G848" s="23" t="s">
        <v>1442</v>
      </c>
      <c r="H848" s="8" t="str">
        <f>IFERROR(VLOOKUP(G848,'G4'!$A$2:$B$195,2,FALSE),"")</f>
        <v>4" * 2"</v>
      </c>
      <c r="I848" s="22" t="s">
        <v>1619</v>
      </c>
      <c r="J848" s="8" t="str">
        <f>IFERROR(VLOOKUP(I848,'G5'!$A$2:$B$45,2,FALSE),"")</f>
        <v>Agro</v>
      </c>
      <c r="K848" s="23" t="s">
        <v>27</v>
      </c>
      <c r="L848" s="11" t="str">
        <f>IFERROR(VLOOKUP(K848,'G6'!$A$2:$B$345,2,FALSE),"")</f>
        <v/>
      </c>
      <c r="M848" s="25" t="s">
        <v>1620</v>
      </c>
      <c r="N848" s="8" t="str">
        <f>IFERROR(VLOOKUP(M848,SUPPLIERS!$A$2:$B$45,2,FALSE),"")</f>
        <v>Agro</v>
      </c>
      <c r="O848" s="19" t="s">
        <v>42</v>
      </c>
      <c r="P848" s="13" t="str">
        <f>IFERROR(VLOOKUP(O848,UOM_GROUP!$A$2:$B$45,2,FALSE),"")</f>
        <v>Default</v>
      </c>
      <c r="Q848" s="11" t="str">
        <f t="array" ref="Q848">TEXTJOIN(",",TRUE,IF(UOM_MAPPING!A$2:A$16=O848,UOM_MAPPING!B$2:B$100,""))</f>
        <v>000</v>
      </c>
      <c r="R848" s="11" t="str">
        <f>IFERROR(__xludf.DUMMYFUNCTION("ArrayFormula(JOIN("", "", IFERROR(VLOOKUP(BASE(SPLIT(Q848,"",""),10,3),UOM!$A$2:$B$46,2,FALSE),"""")))"),"NUMBER")</f>
        <v>NUMBER</v>
      </c>
      <c r="S848" s="11" t="s">
        <v>1742</v>
      </c>
      <c r="T848" s="8"/>
      <c r="U848" s="8"/>
      <c r="V848" s="8" t="str">
        <f t="shared" si="2"/>
        <v>Plumbing  &gt; Fitting  &gt; Reducing Tee &gt; 4" * 2" &gt; Agro &gt; [ N/A ]</v>
      </c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ht="12.75" customHeight="1">
      <c r="A849" s="22" t="s">
        <v>1260</v>
      </c>
      <c r="B849" s="17" t="str">
        <f>IFERROR(VLOOKUP(A849,'G1'!$A$2:$B$45,2,FALSE),"")</f>
        <v>Plumbing </v>
      </c>
      <c r="C849" s="28" t="s">
        <v>1219</v>
      </c>
      <c r="D849" s="8" t="str">
        <f>IFERROR(VLOOKUP(C849,'G2'!$A$2:$B$45,2,FALSE),"")</f>
        <v>Fitting </v>
      </c>
      <c r="E849" s="23" t="s">
        <v>1446</v>
      </c>
      <c r="F849" s="8" t="str">
        <f>IFERROR(VLOOKUP(E849,'G3'!$A$2:$B$195,2,FALSE),"")</f>
        <v>Reducing Tee</v>
      </c>
      <c r="G849" s="23" t="s">
        <v>1444</v>
      </c>
      <c r="H849" s="8" t="str">
        <f>IFERROR(VLOOKUP(G849,'G4'!$A$2:$B$195,2,FALSE),"")</f>
        <v>4" * 3"</v>
      </c>
      <c r="I849" s="22" t="s">
        <v>1619</v>
      </c>
      <c r="J849" s="8" t="str">
        <f>IFERROR(VLOOKUP(I849,'G5'!$A$2:$B$45,2,FALSE),"")</f>
        <v>Agro</v>
      </c>
      <c r="K849" s="23" t="s">
        <v>27</v>
      </c>
      <c r="L849" s="11" t="str">
        <f>IFERROR(VLOOKUP(K849,'G6'!$A$2:$B$345,2,FALSE),"")</f>
        <v/>
      </c>
      <c r="M849" s="25" t="s">
        <v>1620</v>
      </c>
      <c r="N849" s="8" t="str">
        <f>IFERROR(VLOOKUP(M849,SUPPLIERS!$A$2:$B$45,2,FALSE),"")</f>
        <v>Agro</v>
      </c>
      <c r="O849" s="19" t="s">
        <v>42</v>
      </c>
      <c r="P849" s="13" t="str">
        <f>IFERROR(VLOOKUP(O849,UOM_GROUP!$A$2:$B$45,2,FALSE),"")</f>
        <v>Default</v>
      </c>
      <c r="Q849" s="11" t="str">
        <f t="array" ref="Q849">TEXTJOIN(",",TRUE,IF(UOM_MAPPING!A$2:A$16=O849,UOM_MAPPING!B$2:B$100,""))</f>
        <v>000</v>
      </c>
      <c r="R849" s="11" t="str">
        <f>IFERROR(__xludf.DUMMYFUNCTION("ArrayFormula(JOIN("", "", IFERROR(VLOOKUP(BASE(SPLIT(Q849,"",""),10,3),UOM!$A$2:$B$46,2,FALSE),"""")))"),"NUMBER")</f>
        <v>NUMBER</v>
      </c>
      <c r="S849" s="11" t="s">
        <v>1743</v>
      </c>
      <c r="T849" s="8"/>
      <c r="U849" s="8"/>
      <c r="V849" s="8" t="str">
        <f t="shared" si="2"/>
        <v>Plumbing  &gt; Fitting  &gt; Reducing Tee &gt; 4" * 3" &gt; Agro &gt; [ N/A ]</v>
      </c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ht="12.75" customHeight="1">
      <c r="A850" s="22" t="s">
        <v>1260</v>
      </c>
      <c r="B850" s="17" t="str">
        <f>IFERROR(VLOOKUP(A850,'G1'!$A$2:$B$45,2,FALSE),"")</f>
        <v>Plumbing </v>
      </c>
      <c r="C850" s="28" t="s">
        <v>1219</v>
      </c>
      <c r="D850" s="8" t="str">
        <f>IFERROR(VLOOKUP(C850,'G2'!$A$2:$B$45,2,FALSE),"")</f>
        <v>Fitting </v>
      </c>
      <c r="E850" s="23" t="s">
        <v>1468</v>
      </c>
      <c r="F850" s="8" t="str">
        <f>IFERROR(VLOOKUP(E850,'G3'!$A$2:$B$195,2,FALSE),"")</f>
        <v>Reducing Faucet Elbow</v>
      </c>
      <c r="G850" s="23" t="s">
        <v>1404</v>
      </c>
      <c r="H850" s="8" t="str">
        <f>IFERROR(VLOOKUP(G850,'G4'!$A$2:$B$195,2,FALSE),"")</f>
        <v>3/4" * 1/2"</v>
      </c>
      <c r="I850" s="22" t="s">
        <v>1619</v>
      </c>
      <c r="J850" s="8" t="str">
        <f>IFERROR(VLOOKUP(I850,'G5'!$A$2:$B$45,2,FALSE),"")</f>
        <v>Agro</v>
      </c>
      <c r="K850" s="23" t="s">
        <v>27</v>
      </c>
      <c r="L850" s="11" t="str">
        <f>IFERROR(VLOOKUP(K850,'G6'!$A$2:$B$345,2,FALSE),"")</f>
        <v/>
      </c>
      <c r="M850" s="25" t="s">
        <v>1620</v>
      </c>
      <c r="N850" s="8" t="str">
        <f>IFERROR(VLOOKUP(M850,SUPPLIERS!$A$2:$B$45,2,FALSE),"")</f>
        <v>Agro</v>
      </c>
      <c r="O850" s="19" t="s">
        <v>42</v>
      </c>
      <c r="P850" s="13" t="str">
        <f>IFERROR(VLOOKUP(O850,UOM_GROUP!$A$2:$B$45,2,FALSE),"")</f>
        <v>Default</v>
      </c>
      <c r="Q850" s="11" t="str">
        <f t="array" ref="Q850">TEXTJOIN(",",TRUE,IF(UOM_MAPPING!A$2:A$16=O850,UOM_MAPPING!B$2:B$100,""))</f>
        <v>000</v>
      </c>
      <c r="R850" s="11" t="str">
        <f>IFERROR(__xludf.DUMMYFUNCTION("ArrayFormula(JOIN("", "", IFERROR(VLOOKUP(BASE(SPLIT(Q850,"",""),10,3),UOM!$A$2:$B$46,2,FALSE),"""")))"),"NUMBER")</f>
        <v>NUMBER</v>
      </c>
      <c r="S850" s="11" t="s">
        <v>1744</v>
      </c>
      <c r="T850" s="8"/>
      <c r="U850" s="8"/>
      <c r="V850" s="8" t="str">
        <f t="shared" si="2"/>
        <v>Plumbing  &gt; Fitting  &gt; Reducing Faucet Elbow &gt; 3/4" * 1/2" &gt; Agro &gt; [ N/A ]</v>
      </c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ht="12.75" customHeight="1">
      <c r="A851" s="22" t="s">
        <v>1260</v>
      </c>
      <c r="B851" s="17" t="str">
        <f>IFERROR(VLOOKUP(A851,'G1'!$A$2:$B$45,2,FALSE),"")</f>
        <v>Plumbing </v>
      </c>
      <c r="C851" s="28" t="s">
        <v>1219</v>
      </c>
      <c r="D851" s="8" t="str">
        <f>IFERROR(VLOOKUP(C851,'G2'!$A$2:$B$45,2,FALSE),"")</f>
        <v>Fitting </v>
      </c>
      <c r="E851" s="23" t="s">
        <v>1471</v>
      </c>
      <c r="F851" s="8" t="str">
        <f>IFERROR(VLOOKUP(E851,'G3'!$A$2:$B$195,2,FALSE),"")</f>
        <v>Reducing Faucet Tee</v>
      </c>
      <c r="G851" s="23" t="s">
        <v>1404</v>
      </c>
      <c r="H851" s="8" t="str">
        <f>IFERROR(VLOOKUP(G851,'G4'!$A$2:$B$195,2,FALSE),"")</f>
        <v>3/4" * 1/2"</v>
      </c>
      <c r="I851" s="22" t="s">
        <v>1619</v>
      </c>
      <c r="J851" s="8" t="str">
        <f>IFERROR(VLOOKUP(I851,'G5'!$A$2:$B$45,2,FALSE),"")</f>
        <v>Agro</v>
      </c>
      <c r="K851" s="23" t="s">
        <v>27</v>
      </c>
      <c r="L851" s="11" t="str">
        <f>IFERROR(VLOOKUP(K851,'G6'!$A$2:$B$345,2,FALSE),"")</f>
        <v/>
      </c>
      <c r="M851" s="25" t="s">
        <v>1620</v>
      </c>
      <c r="N851" s="8" t="str">
        <f>IFERROR(VLOOKUP(M851,SUPPLIERS!$A$2:$B$45,2,FALSE),"")</f>
        <v>Agro</v>
      </c>
      <c r="O851" s="19" t="s">
        <v>42</v>
      </c>
      <c r="P851" s="13" t="str">
        <f>IFERROR(VLOOKUP(O851,UOM_GROUP!$A$2:$B$45,2,FALSE),"")</f>
        <v>Default</v>
      </c>
      <c r="Q851" s="11" t="str">
        <f t="array" ref="Q851">TEXTJOIN(",",TRUE,IF(UOM_MAPPING!A$2:A$16=O851,UOM_MAPPING!B$2:B$100,""))</f>
        <v>000</v>
      </c>
      <c r="R851" s="11" t="str">
        <f>IFERROR(__xludf.DUMMYFUNCTION("ArrayFormula(JOIN("", "", IFERROR(VLOOKUP(BASE(SPLIT(Q851,"",""),10,3),UOM!$A$2:$B$46,2,FALSE),"""")))"),"NUMBER")</f>
        <v>NUMBER</v>
      </c>
      <c r="S851" s="11" t="s">
        <v>1745</v>
      </c>
      <c r="T851" s="8"/>
      <c r="U851" s="8"/>
      <c r="V851" s="8" t="str">
        <f t="shared" si="2"/>
        <v>Plumbing  &gt; Fitting  &gt; Reducing Faucet Tee &gt; 3/4" * 1/2" &gt; Agro &gt; [ N/A ]</v>
      </c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ht="12.75" customHeight="1">
      <c r="A852" s="22" t="s">
        <v>1260</v>
      </c>
      <c r="B852" s="17" t="str">
        <f>IFERROR(VLOOKUP(A852,'G1'!$A$2:$B$45,2,FALSE),"")</f>
        <v>Plumbing </v>
      </c>
      <c r="C852" s="28" t="s">
        <v>1219</v>
      </c>
      <c r="D852" s="8" t="str">
        <f>IFERROR(VLOOKUP(C852,'G2'!$A$2:$B$45,2,FALSE),"")</f>
        <v>Fitting </v>
      </c>
      <c r="E852" s="23" t="s">
        <v>1468</v>
      </c>
      <c r="F852" s="8" t="str">
        <f>IFERROR(VLOOKUP(E852,'G3'!$A$2:$B$195,2,FALSE),"")</f>
        <v>Reducing Faucet Elbow</v>
      </c>
      <c r="G852" s="23" t="s">
        <v>1404</v>
      </c>
      <c r="H852" s="8" t="str">
        <f>IFERROR(VLOOKUP(G852,'G4'!$A$2:$B$195,2,FALSE),"")</f>
        <v>3/4" * 1/2"</v>
      </c>
      <c r="I852" s="22" t="s">
        <v>1619</v>
      </c>
      <c r="J852" s="8" t="str">
        <f>IFERROR(VLOOKUP(I852,'G5'!$A$2:$B$45,2,FALSE),"")</f>
        <v>Agro</v>
      </c>
      <c r="K852" s="23" t="s">
        <v>27</v>
      </c>
      <c r="L852" s="11" t="str">
        <f>IFERROR(VLOOKUP(K852,'G6'!$A$2:$B$345,2,FALSE),"")</f>
        <v/>
      </c>
      <c r="M852" s="25" t="s">
        <v>1620</v>
      </c>
      <c r="N852" s="8" t="str">
        <f>IFERROR(VLOOKUP(M852,SUPPLIERS!$A$2:$B$45,2,FALSE),"")</f>
        <v>Agro</v>
      </c>
      <c r="O852" s="19" t="s">
        <v>42</v>
      </c>
      <c r="P852" s="13" t="str">
        <f>IFERROR(VLOOKUP(O852,UOM_GROUP!$A$2:$B$45,2,FALSE),"")</f>
        <v>Default</v>
      </c>
      <c r="Q852" s="11" t="str">
        <f t="array" ref="Q852">TEXTJOIN(",",TRUE,IF(UOM_MAPPING!A$2:A$16=O852,UOM_MAPPING!B$2:B$100,""))</f>
        <v>000</v>
      </c>
      <c r="R852" s="11" t="str">
        <f>IFERROR(__xludf.DUMMYFUNCTION("ArrayFormula(JOIN("", "", IFERROR(VLOOKUP(BASE(SPLIT(Q852,"",""),10,3),UOM!$A$2:$B$46,2,FALSE),"""")))"),"NUMBER")</f>
        <v>NUMBER</v>
      </c>
      <c r="S852" s="11" t="s">
        <v>1746</v>
      </c>
      <c r="T852" s="8"/>
      <c r="U852" s="8"/>
      <c r="V852" s="8" t="str">
        <f t="shared" si="2"/>
        <v>Plumbing  &gt; Fitting  &gt; Reducing Faucet Elbow &gt; 3/4" * 1/2" &gt; Agro &gt; [ N/A ]</v>
      </c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ht="12.75" customHeight="1">
      <c r="A853" s="22" t="s">
        <v>1260</v>
      </c>
      <c r="B853" s="17" t="str">
        <f>IFERROR(VLOOKUP(A853,'G1'!$A$2:$B$45,2,FALSE),"")</f>
        <v>Plumbing </v>
      </c>
      <c r="C853" s="28" t="s">
        <v>1219</v>
      </c>
      <c r="D853" s="8" t="str">
        <f>IFERROR(VLOOKUP(C853,'G2'!$A$2:$B$45,2,FALSE),"")</f>
        <v>Fitting </v>
      </c>
      <c r="E853" s="23" t="s">
        <v>1471</v>
      </c>
      <c r="F853" s="8" t="str">
        <f>IFERROR(VLOOKUP(E853,'G3'!$A$2:$B$195,2,FALSE),"")</f>
        <v>Reducing Faucet Tee</v>
      </c>
      <c r="G853" s="23" t="s">
        <v>1404</v>
      </c>
      <c r="H853" s="8" t="str">
        <f>IFERROR(VLOOKUP(G853,'G4'!$A$2:$B$195,2,FALSE),"")</f>
        <v>3/4" * 1/2"</v>
      </c>
      <c r="I853" s="22" t="s">
        <v>1619</v>
      </c>
      <c r="J853" s="8" t="str">
        <f>IFERROR(VLOOKUP(I853,'G5'!$A$2:$B$45,2,FALSE),"")</f>
        <v>Agro</v>
      </c>
      <c r="K853" s="23" t="s">
        <v>27</v>
      </c>
      <c r="L853" s="11" t="str">
        <f>IFERROR(VLOOKUP(K853,'G6'!$A$2:$B$345,2,FALSE),"")</f>
        <v/>
      </c>
      <c r="M853" s="25" t="s">
        <v>1620</v>
      </c>
      <c r="N853" s="8" t="str">
        <f>IFERROR(VLOOKUP(M853,SUPPLIERS!$A$2:$B$45,2,FALSE),"")</f>
        <v>Agro</v>
      </c>
      <c r="O853" s="19" t="s">
        <v>42</v>
      </c>
      <c r="P853" s="13" t="str">
        <f>IFERROR(VLOOKUP(O853,UOM_GROUP!$A$2:$B$45,2,FALSE),"")</f>
        <v>Default</v>
      </c>
      <c r="Q853" s="11" t="str">
        <f t="array" ref="Q853">TEXTJOIN(",",TRUE,IF(UOM_MAPPING!A$2:A$16=O853,UOM_MAPPING!B$2:B$100,""))</f>
        <v>000</v>
      </c>
      <c r="R853" s="11" t="str">
        <f>IFERROR(__xludf.DUMMYFUNCTION("ArrayFormula(JOIN("", "", IFERROR(VLOOKUP(BASE(SPLIT(Q853,"",""),10,3),UOM!$A$2:$B$46,2,FALSE),"""")))"),"NUMBER")</f>
        <v>NUMBER</v>
      </c>
      <c r="S853" s="11" t="s">
        <v>1747</v>
      </c>
      <c r="T853" s="8"/>
      <c r="U853" s="8"/>
      <c r="V853" s="8" t="str">
        <f t="shared" si="2"/>
        <v>Plumbing  &gt; Fitting  &gt; Reducing Faucet Tee &gt; 3/4" * 1/2" &gt; Agro &gt; [ N/A ]</v>
      </c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ht="12.75" customHeight="1">
      <c r="A854" s="22" t="s">
        <v>1260</v>
      </c>
      <c r="B854" s="17" t="str">
        <f>IFERROR(VLOOKUP(A854,'G1'!$A$2:$B$45,2,FALSE),"")</f>
        <v>Plumbing </v>
      </c>
      <c r="C854" s="28" t="s">
        <v>1219</v>
      </c>
      <c r="D854" s="8" t="str">
        <f>IFERROR(VLOOKUP(C854,'G2'!$A$2:$B$45,2,FALSE),"")</f>
        <v>Fitting </v>
      </c>
      <c r="E854" s="23" t="s">
        <v>1476</v>
      </c>
      <c r="F854" s="8" t="str">
        <f>IFERROR(VLOOKUP(E854,'G3'!$A$2:$B$195,2,FALSE),"")</f>
        <v>Faucet Lbow</v>
      </c>
      <c r="G854" s="23" t="s">
        <v>679</v>
      </c>
      <c r="H854" s="8" t="str">
        <f>IFERROR(VLOOKUP(G854,'G4'!$A$2:$B$195,2,FALSE),"")</f>
        <v>1/2 "</v>
      </c>
      <c r="I854" s="22" t="s">
        <v>1619</v>
      </c>
      <c r="J854" s="8" t="str">
        <f>IFERROR(VLOOKUP(I854,'G5'!$A$2:$B$45,2,FALSE),"")</f>
        <v>Agro</v>
      </c>
      <c r="K854" s="23" t="s">
        <v>27</v>
      </c>
      <c r="L854" s="11" t="str">
        <f>IFERROR(VLOOKUP(K854,'G6'!$A$2:$B$345,2,FALSE),"")</f>
        <v/>
      </c>
      <c r="M854" s="25" t="s">
        <v>1620</v>
      </c>
      <c r="N854" s="8" t="str">
        <f>IFERROR(VLOOKUP(M854,SUPPLIERS!$A$2:$B$45,2,FALSE),"")</f>
        <v>Agro</v>
      </c>
      <c r="O854" s="19" t="s">
        <v>42</v>
      </c>
      <c r="P854" s="13" t="str">
        <f>IFERROR(VLOOKUP(O854,UOM_GROUP!$A$2:$B$45,2,FALSE),"")</f>
        <v>Default</v>
      </c>
      <c r="Q854" s="11" t="str">
        <f t="array" ref="Q854">TEXTJOIN(",",TRUE,IF(UOM_MAPPING!A$2:A$16=O854,UOM_MAPPING!B$2:B$100,""))</f>
        <v>000</v>
      </c>
      <c r="R854" s="11" t="str">
        <f>IFERROR(__xludf.DUMMYFUNCTION("ArrayFormula(JOIN("", "", IFERROR(VLOOKUP(BASE(SPLIT(Q854,"",""),10,3),UOM!$A$2:$B$46,2,FALSE),"""")))"),"NUMBER")</f>
        <v>NUMBER</v>
      </c>
      <c r="S854" s="11" t="s">
        <v>1748</v>
      </c>
      <c r="T854" s="8"/>
      <c r="U854" s="8"/>
      <c r="V854" s="8" t="str">
        <f t="shared" si="2"/>
        <v>Plumbing  &gt; Fitting  &gt; Faucet Lbow &gt; 1/2 " &gt; Agro &gt; [ N/A ]</v>
      </c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ht="12.75" customHeight="1">
      <c r="A855" s="22" t="s">
        <v>1260</v>
      </c>
      <c r="B855" s="17" t="str">
        <f>IFERROR(VLOOKUP(A855,'G1'!$A$2:$B$45,2,FALSE),"")</f>
        <v>Plumbing </v>
      </c>
      <c r="C855" s="28" t="s">
        <v>1219</v>
      </c>
      <c r="D855" s="8" t="str">
        <f>IFERROR(VLOOKUP(C855,'G2'!$A$2:$B$45,2,FALSE),"")</f>
        <v>Fitting </v>
      </c>
      <c r="E855" s="23" t="s">
        <v>1478</v>
      </c>
      <c r="F855" s="8" t="str">
        <f>IFERROR(VLOOKUP(E855,'G3'!$A$2:$B$195,2,FALSE),"")</f>
        <v>Faucet Tee</v>
      </c>
      <c r="G855" s="23" t="s">
        <v>679</v>
      </c>
      <c r="H855" s="8" t="str">
        <f>IFERROR(VLOOKUP(G855,'G4'!$A$2:$B$195,2,FALSE),"")</f>
        <v>1/2 "</v>
      </c>
      <c r="I855" s="22" t="s">
        <v>1619</v>
      </c>
      <c r="J855" s="8" t="str">
        <f>IFERROR(VLOOKUP(I855,'G5'!$A$2:$B$45,2,FALSE),"")</f>
        <v>Agro</v>
      </c>
      <c r="K855" s="23" t="s">
        <v>27</v>
      </c>
      <c r="L855" s="11" t="str">
        <f>IFERROR(VLOOKUP(K855,'G6'!$A$2:$B$345,2,FALSE),"")</f>
        <v/>
      </c>
      <c r="M855" s="25" t="s">
        <v>1620</v>
      </c>
      <c r="N855" s="8" t="str">
        <f>IFERROR(VLOOKUP(M855,SUPPLIERS!$A$2:$B$45,2,FALSE),"")</f>
        <v>Agro</v>
      </c>
      <c r="O855" s="19" t="s">
        <v>42</v>
      </c>
      <c r="P855" s="13" t="str">
        <f>IFERROR(VLOOKUP(O855,UOM_GROUP!$A$2:$B$45,2,FALSE),"")</f>
        <v>Default</v>
      </c>
      <c r="Q855" s="11" t="str">
        <f t="array" ref="Q855">TEXTJOIN(",",TRUE,IF(UOM_MAPPING!A$2:A$16=O855,UOM_MAPPING!B$2:B$100,""))</f>
        <v>000</v>
      </c>
      <c r="R855" s="11" t="str">
        <f>IFERROR(__xludf.DUMMYFUNCTION("ArrayFormula(JOIN("", "", IFERROR(VLOOKUP(BASE(SPLIT(Q855,"",""),10,3),UOM!$A$2:$B$46,2,FALSE),"""")))"),"NUMBER")</f>
        <v>NUMBER</v>
      </c>
      <c r="S855" s="11" t="s">
        <v>1749</v>
      </c>
      <c r="T855" s="8"/>
      <c r="U855" s="8"/>
      <c r="V855" s="8" t="str">
        <f t="shared" si="2"/>
        <v>Plumbing  &gt; Fitting  &gt; Faucet Tee &gt; 1/2 " &gt; Agro &gt; [ N/A ]</v>
      </c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ht="12.75" customHeight="1">
      <c r="A856" s="22" t="s">
        <v>1260</v>
      </c>
      <c r="B856" s="17" t="str">
        <f>IFERROR(VLOOKUP(A856,'G1'!$A$2:$B$45,2,FALSE),"")</f>
        <v>Plumbing </v>
      </c>
      <c r="C856" s="28" t="s">
        <v>1219</v>
      </c>
      <c r="D856" s="8" t="str">
        <f>IFERROR(VLOOKUP(C856,'G2'!$A$2:$B$45,2,FALSE),"")</f>
        <v>Fitting </v>
      </c>
      <c r="E856" s="23" t="s">
        <v>1476</v>
      </c>
      <c r="F856" s="8" t="str">
        <f>IFERROR(VLOOKUP(E856,'G3'!$A$2:$B$195,2,FALSE),"")</f>
        <v>Faucet Lbow</v>
      </c>
      <c r="G856" s="23" t="s">
        <v>679</v>
      </c>
      <c r="H856" s="8" t="str">
        <f>IFERROR(VLOOKUP(G856,'G4'!$A$2:$B$195,2,FALSE),"")</f>
        <v>1/2 "</v>
      </c>
      <c r="I856" s="22" t="s">
        <v>1619</v>
      </c>
      <c r="J856" s="8" t="str">
        <f>IFERROR(VLOOKUP(I856,'G5'!$A$2:$B$45,2,FALSE),"")</f>
        <v>Agro</v>
      </c>
      <c r="K856" s="23" t="s">
        <v>27</v>
      </c>
      <c r="L856" s="11" t="str">
        <f>IFERROR(VLOOKUP(K856,'G6'!$A$2:$B$345,2,FALSE),"")</f>
        <v/>
      </c>
      <c r="M856" s="25" t="s">
        <v>1620</v>
      </c>
      <c r="N856" s="8" t="str">
        <f>IFERROR(VLOOKUP(M856,SUPPLIERS!$A$2:$B$45,2,FALSE),"")</f>
        <v>Agro</v>
      </c>
      <c r="O856" s="19" t="s">
        <v>42</v>
      </c>
      <c r="P856" s="13" t="str">
        <f>IFERROR(VLOOKUP(O856,UOM_GROUP!$A$2:$B$45,2,FALSE),"")</f>
        <v>Default</v>
      </c>
      <c r="Q856" s="11" t="str">
        <f t="array" ref="Q856">TEXTJOIN(",",TRUE,IF(UOM_MAPPING!A$2:A$16=O856,UOM_MAPPING!B$2:B$100,""))</f>
        <v>000</v>
      </c>
      <c r="R856" s="11" t="str">
        <f>IFERROR(__xludf.DUMMYFUNCTION("ArrayFormula(JOIN("", "", IFERROR(VLOOKUP(BASE(SPLIT(Q856,"",""),10,3),UOM!$A$2:$B$46,2,FALSE),"""")))"),"NUMBER")</f>
        <v>NUMBER</v>
      </c>
      <c r="S856" s="11" t="s">
        <v>1750</v>
      </c>
      <c r="T856" s="8"/>
      <c r="U856" s="8"/>
      <c r="V856" s="8" t="str">
        <f t="shared" si="2"/>
        <v>Plumbing  &gt; Fitting  &gt; Faucet Lbow &gt; 1/2 " &gt; Agro &gt; [ N/A ]</v>
      </c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ht="12.75" customHeight="1">
      <c r="A857" s="22" t="s">
        <v>1260</v>
      </c>
      <c r="B857" s="17" t="str">
        <f>IFERROR(VLOOKUP(A857,'G1'!$A$2:$B$45,2,FALSE),"")</f>
        <v>Plumbing </v>
      </c>
      <c r="C857" s="28" t="s">
        <v>1219</v>
      </c>
      <c r="D857" s="8" t="str">
        <f>IFERROR(VLOOKUP(C857,'G2'!$A$2:$B$45,2,FALSE),"")</f>
        <v>Fitting </v>
      </c>
      <c r="E857" s="23" t="s">
        <v>1478</v>
      </c>
      <c r="F857" s="8" t="str">
        <f>IFERROR(VLOOKUP(E857,'G3'!$A$2:$B$195,2,FALSE),"")</f>
        <v>Faucet Tee</v>
      </c>
      <c r="G857" s="23" t="s">
        <v>679</v>
      </c>
      <c r="H857" s="8" t="str">
        <f>IFERROR(VLOOKUP(G857,'G4'!$A$2:$B$195,2,FALSE),"")</f>
        <v>1/2 "</v>
      </c>
      <c r="I857" s="22" t="s">
        <v>1619</v>
      </c>
      <c r="J857" s="8" t="str">
        <f>IFERROR(VLOOKUP(I857,'G5'!$A$2:$B$45,2,FALSE),"")</f>
        <v>Agro</v>
      </c>
      <c r="K857" s="23" t="s">
        <v>27</v>
      </c>
      <c r="L857" s="11" t="str">
        <f>IFERROR(VLOOKUP(K857,'G6'!$A$2:$B$345,2,FALSE),"")</f>
        <v/>
      </c>
      <c r="M857" s="25" t="s">
        <v>1620</v>
      </c>
      <c r="N857" s="8" t="str">
        <f>IFERROR(VLOOKUP(M857,SUPPLIERS!$A$2:$B$45,2,FALSE),"")</f>
        <v>Agro</v>
      </c>
      <c r="O857" s="19" t="s">
        <v>42</v>
      </c>
      <c r="P857" s="13" t="str">
        <f>IFERROR(VLOOKUP(O857,UOM_GROUP!$A$2:$B$45,2,FALSE),"")</f>
        <v>Default</v>
      </c>
      <c r="Q857" s="11" t="str">
        <f t="array" ref="Q857">TEXTJOIN(",",TRUE,IF(UOM_MAPPING!A$2:A$16=O857,UOM_MAPPING!B$2:B$100,""))</f>
        <v>000</v>
      </c>
      <c r="R857" s="11" t="str">
        <f>IFERROR(__xludf.DUMMYFUNCTION("ArrayFormula(JOIN("", "", IFERROR(VLOOKUP(BASE(SPLIT(Q857,"",""),10,3),UOM!$A$2:$B$46,2,FALSE),"""")))"),"NUMBER")</f>
        <v>NUMBER</v>
      </c>
      <c r="S857" s="11" t="s">
        <v>1751</v>
      </c>
      <c r="T857" s="8"/>
      <c r="U857" s="8"/>
      <c r="V857" s="8" t="str">
        <f t="shared" si="2"/>
        <v>Plumbing  &gt; Fitting  &gt; Faucet Tee &gt; 1/2 " &gt; Agro &gt; [ N/A ]</v>
      </c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ht="12.75" customHeight="1">
      <c r="A858" s="22" t="s">
        <v>1260</v>
      </c>
      <c r="B858" s="17" t="str">
        <f>IFERROR(VLOOKUP(A858,'G1'!$A$2:$B$45,2,FALSE),"")</f>
        <v>Plumbing </v>
      </c>
      <c r="C858" s="28" t="s">
        <v>1219</v>
      </c>
      <c r="D858" s="8" t="str">
        <f>IFERROR(VLOOKUP(C858,'G2'!$A$2:$B$45,2,FALSE),"")</f>
        <v>Fitting </v>
      </c>
      <c r="E858" s="23" t="s">
        <v>1322</v>
      </c>
      <c r="F858" s="8" t="str">
        <f>IFERROR(VLOOKUP(E858,'G3'!$A$2:$B$195,2,FALSE),"")</f>
        <v>Faucet Socket</v>
      </c>
      <c r="G858" s="23" t="s">
        <v>679</v>
      </c>
      <c r="H858" s="8" t="str">
        <f>IFERROR(VLOOKUP(G858,'G4'!$A$2:$B$195,2,FALSE),"")</f>
        <v>1/2 "</v>
      </c>
      <c r="I858" s="22" t="s">
        <v>1619</v>
      </c>
      <c r="J858" s="8" t="str">
        <f>IFERROR(VLOOKUP(I858,'G5'!$A$2:$B$45,2,FALSE),"")</f>
        <v>Agro</v>
      </c>
      <c r="K858" s="23" t="s">
        <v>27</v>
      </c>
      <c r="L858" s="11" t="str">
        <f>IFERROR(VLOOKUP(K858,'G6'!$A$2:$B$345,2,FALSE),"")</f>
        <v/>
      </c>
      <c r="M858" s="25" t="s">
        <v>1620</v>
      </c>
      <c r="N858" s="8" t="str">
        <f>IFERROR(VLOOKUP(M858,SUPPLIERS!$A$2:$B$45,2,FALSE),"")</f>
        <v>Agro</v>
      </c>
      <c r="O858" s="19" t="s">
        <v>42</v>
      </c>
      <c r="P858" s="13" t="str">
        <f>IFERROR(VLOOKUP(O858,UOM_GROUP!$A$2:$B$45,2,FALSE),"")</f>
        <v>Default</v>
      </c>
      <c r="Q858" s="11" t="str">
        <f t="array" ref="Q858">TEXTJOIN(",",TRUE,IF(UOM_MAPPING!A$2:A$16=O858,UOM_MAPPING!B$2:B$100,""))</f>
        <v>000</v>
      </c>
      <c r="R858" s="11" t="str">
        <f>IFERROR(__xludf.DUMMYFUNCTION("ArrayFormula(JOIN("", "", IFERROR(VLOOKUP(BASE(SPLIT(Q858,"",""),10,3),UOM!$A$2:$B$46,2,FALSE),"""")))"),"NUMBER")</f>
        <v>NUMBER</v>
      </c>
      <c r="S858" s="11" t="s">
        <v>1752</v>
      </c>
      <c r="T858" s="8"/>
      <c r="U858" s="8"/>
      <c r="V858" s="8" t="str">
        <f t="shared" si="2"/>
        <v>Plumbing  &gt; Fitting  &gt; Faucet Socket &gt; 1/2 " &gt; Agro &gt; [ N/A ]</v>
      </c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ht="12.75" customHeight="1">
      <c r="A859" s="22" t="s">
        <v>1260</v>
      </c>
      <c r="B859" s="17" t="str">
        <f>IFERROR(VLOOKUP(A859,'G1'!$A$2:$B$45,2,FALSE),"")</f>
        <v>Plumbing </v>
      </c>
      <c r="C859" s="28" t="s">
        <v>1219</v>
      </c>
      <c r="D859" s="8" t="str">
        <f>IFERROR(VLOOKUP(C859,'G2'!$A$2:$B$45,2,FALSE),"")</f>
        <v>Fitting </v>
      </c>
      <c r="E859" s="23" t="s">
        <v>1483</v>
      </c>
      <c r="F859" s="8" t="str">
        <f>IFERROR(VLOOKUP(E859,'G3'!$A$2:$B$195,2,FALSE),"")</f>
        <v>Male Thd End Cap</v>
      </c>
      <c r="G859" s="23" t="s">
        <v>679</v>
      </c>
      <c r="H859" s="8" t="str">
        <f>IFERROR(VLOOKUP(G859,'G4'!$A$2:$B$195,2,FALSE),"")</f>
        <v>1/2 "</v>
      </c>
      <c r="I859" s="22" t="s">
        <v>1619</v>
      </c>
      <c r="J859" s="8" t="str">
        <f>IFERROR(VLOOKUP(I859,'G5'!$A$2:$B$45,2,FALSE),"")</f>
        <v>Agro</v>
      </c>
      <c r="K859" s="23" t="s">
        <v>27</v>
      </c>
      <c r="L859" s="11" t="str">
        <f>IFERROR(VLOOKUP(K859,'G6'!$A$2:$B$345,2,FALSE),"")</f>
        <v/>
      </c>
      <c r="M859" s="25" t="s">
        <v>1620</v>
      </c>
      <c r="N859" s="8" t="str">
        <f>IFERROR(VLOOKUP(M859,SUPPLIERS!$A$2:$B$45,2,FALSE),"")</f>
        <v>Agro</v>
      </c>
      <c r="O859" s="19" t="s">
        <v>42</v>
      </c>
      <c r="P859" s="13" t="str">
        <f>IFERROR(VLOOKUP(O859,UOM_GROUP!$A$2:$B$45,2,FALSE),"")</f>
        <v>Default</v>
      </c>
      <c r="Q859" s="11" t="str">
        <f t="array" ref="Q859">TEXTJOIN(",",TRUE,IF(UOM_MAPPING!A$2:A$16=O859,UOM_MAPPING!B$2:B$100,""))</f>
        <v>000</v>
      </c>
      <c r="R859" s="11" t="str">
        <f>IFERROR(__xludf.DUMMYFUNCTION("ArrayFormula(JOIN("", "", IFERROR(VLOOKUP(BASE(SPLIT(Q859,"",""),10,3),UOM!$A$2:$B$46,2,FALSE),"""")))"),"NUMBER")</f>
        <v>NUMBER</v>
      </c>
      <c r="S859" s="11" t="s">
        <v>1753</v>
      </c>
      <c r="T859" s="8"/>
      <c r="U859" s="8"/>
      <c r="V859" s="8" t="str">
        <f t="shared" si="2"/>
        <v>Plumbing  &gt; Fitting  &gt; Male Thd End Cap &gt; 1/2 " &gt; Agro &gt; [ N/A ]</v>
      </c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ht="12.75" customHeight="1">
      <c r="A860" s="22" t="s">
        <v>1260</v>
      </c>
      <c r="B860" s="17" t="str">
        <f>IFERROR(VLOOKUP(A860,'G1'!$A$2:$B$45,2,FALSE),"")</f>
        <v>Plumbing </v>
      </c>
      <c r="C860" s="28" t="s">
        <v>1219</v>
      </c>
      <c r="D860" s="8" t="str">
        <f>IFERROR(VLOOKUP(C860,'G2'!$A$2:$B$45,2,FALSE),"")</f>
        <v>Fitting </v>
      </c>
      <c r="E860" s="23" t="s">
        <v>1329</v>
      </c>
      <c r="F860" s="8" t="str">
        <f>IFERROR(VLOOKUP(E860,'G3'!$A$2:$B$195,2,FALSE),"")</f>
        <v>Elbow</v>
      </c>
      <c r="G860" s="23" t="s">
        <v>1754</v>
      </c>
      <c r="H860" s="8" t="str">
        <f>IFERROR(VLOOKUP(G860,'G4'!$A$2:$B$195,2,FALSE),"")</f>
        <v>Down Pipes</v>
      </c>
      <c r="I860" s="22" t="s">
        <v>1619</v>
      </c>
      <c r="J860" s="8" t="str">
        <f>IFERROR(VLOOKUP(I860,'G5'!$A$2:$B$45,2,FALSE),"")</f>
        <v>Agro</v>
      </c>
      <c r="K860" s="23" t="s">
        <v>27</v>
      </c>
      <c r="L860" s="11" t="str">
        <f>IFERROR(VLOOKUP(K860,'G6'!$A$2:$B$345,2,FALSE),"")</f>
        <v/>
      </c>
      <c r="M860" s="25" t="s">
        <v>1620</v>
      </c>
      <c r="N860" s="8" t="str">
        <f>IFERROR(VLOOKUP(M860,SUPPLIERS!$A$2:$B$45,2,FALSE),"")</f>
        <v>Agro</v>
      </c>
      <c r="O860" s="19" t="s">
        <v>42</v>
      </c>
      <c r="P860" s="13" t="str">
        <f>IFERROR(VLOOKUP(O860,UOM_GROUP!$A$2:$B$45,2,FALSE),"")</f>
        <v>Default</v>
      </c>
      <c r="Q860" s="11" t="str">
        <f t="array" ref="Q860">TEXTJOIN(",",TRUE,IF(UOM_MAPPING!A$2:A$16=O860,UOM_MAPPING!B$2:B$100,""))</f>
        <v>000</v>
      </c>
      <c r="R860" s="11" t="str">
        <f>IFERROR(__xludf.DUMMYFUNCTION("ArrayFormula(JOIN("", "", IFERROR(VLOOKUP(BASE(SPLIT(Q860,"",""),10,3),UOM!$A$2:$B$46,2,FALSE),"""")))"),"NUMBER")</f>
        <v>NUMBER</v>
      </c>
      <c r="S860" s="11" t="s">
        <v>1755</v>
      </c>
      <c r="T860" s="8"/>
      <c r="U860" s="8"/>
      <c r="V860" s="8" t="str">
        <f t="shared" si="2"/>
        <v>Plumbing  &gt; Fitting  &gt; Elbow &gt; Down Pipes &gt; Agro &gt; [ N/A ]</v>
      </c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ht="12.75" customHeight="1">
      <c r="A861" s="22" t="s">
        <v>1260</v>
      </c>
      <c r="B861" s="17" t="str">
        <f>IFERROR(VLOOKUP(A861,'G1'!$A$2:$B$45,2,FALSE),"")</f>
        <v>Plumbing </v>
      </c>
      <c r="C861" s="28" t="s">
        <v>1219</v>
      </c>
      <c r="D861" s="8" t="str">
        <f>IFERROR(VLOOKUP(C861,'G2'!$A$2:$B$45,2,FALSE),"")</f>
        <v>Fitting </v>
      </c>
      <c r="E861" s="23" t="s">
        <v>1337</v>
      </c>
      <c r="F861" s="8" t="str">
        <f>IFERROR(VLOOKUP(E861,'G3'!$A$2:$B$195,2,FALSE),"")</f>
        <v>Tee</v>
      </c>
      <c r="G861" s="23" t="s">
        <v>1754</v>
      </c>
      <c r="H861" s="8" t="str">
        <f>IFERROR(VLOOKUP(G861,'G4'!$A$2:$B$195,2,FALSE),"")</f>
        <v>Down Pipes</v>
      </c>
      <c r="I861" s="22" t="s">
        <v>1619</v>
      </c>
      <c r="J861" s="8" t="str">
        <f>IFERROR(VLOOKUP(I861,'G5'!$A$2:$B$45,2,FALSE),"")</f>
        <v>Agro</v>
      </c>
      <c r="K861" s="23" t="s">
        <v>27</v>
      </c>
      <c r="L861" s="11" t="str">
        <f>IFERROR(VLOOKUP(K861,'G6'!$A$2:$B$345,2,FALSE),"")</f>
        <v/>
      </c>
      <c r="M861" s="25" t="s">
        <v>1620</v>
      </c>
      <c r="N861" s="8" t="str">
        <f>IFERROR(VLOOKUP(M861,SUPPLIERS!$A$2:$B$45,2,FALSE),"")</f>
        <v>Agro</v>
      </c>
      <c r="O861" s="19" t="s">
        <v>42</v>
      </c>
      <c r="P861" s="13" t="str">
        <f>IFERROR(VLOOKUP(O861,UOM_GROUP!$A$2:$B$45,2,FALSE),"")</f>
        <v>Default</v>
      </c>
      <c r="Q861" s="11" t="str">
        <f t="array" ref="Q861">TEXTJOIN(",",TRUE,IF(UOM_MAPPING!A$2:A$16=O861,UOM_MAPPING!B$2:B$100,""))</f>
        <v>000</v>
      </c>
      <c r="R861" s="11" t="str">
        <f>IFERROR(__xludf.DUMMYFUNCTION("ArrayFormula(JOIN("", "", IFERROR(VLOOKUP(BASE(SPLIT(Q861,"",""),10,3),UOM!$A$2:$B$46,2,FALSE),"""")))"),"NUMBER")</f>
        <v>NUMBER</v>
      </c>
      <c r="S861" s="11" t="s">
        <v>1756</v>
      </c>
      <c r="T861" s="8"/>
      <c r="U861" s="8"/>
      <c r="V861" s="8" t="str">
        <f t="shared" si="2"/>
        <v>Plumbing  &gt; Fitting  &gt; Tee &gt; Down Pipes &gt; Agro &gt; [ N/A ]</v>
      </c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ht="12.75" customHeight="1">
      <c r="A862" s="22" t="s">
        <v>1260</v>
      </c>
      <c r="B862" s="17" t="str">
        <f>IFERROR(VLOOKUP(A862,'G1'!$A$2:$B$45,2,FALSE),"")</f>
        <v>Plumbing </v>
      </c>
      <c r="C862" s="28" t="s">
        <v>1219</v>
      </c>
      <c r="D862" s="8" t="str">
        <f>IFERROR(VLOOKUP(C862,'G2'!$A$2:$B$45,2,FALSE),"")</f>
        <v>Fitting </v>
      </c>
      <c r="E862" s="23" t="s">
        <v>1307</v>
      </c>
      <c r="F862" s="8" t="str">
        <f>IFERROR(VLOOKUP(E862,'G3'!$A$2:$B$195,2,FALSE),"")</f>
        <v>Socket</v>
      </c>
      <c r="G862" s="23" t="s">
        <v>1754</v>
      </c>
      <c r="H862" s="8" t="str">
        <f>IFERROR(VLOOKUP(G862,'G4'!$A$2:$B$195,2,FALSE),"")</f>
        <v>Down Pipes</v>
      </c>
      <c r="I862" s="22" t="s">
        <v>1619</v>
      </c>
      <c r="J862" s="8" t="str">
        <f>IFERROR(VLOOKUP(I862,'G5'!$A$2:$B$45,2,FALSE),"")</f>
        <v>Agro</v>
      </c>
      <c r="K862" s="23" t="s">
        <v>27</v>
      </c>
      <c r="L862" s="11" t="str">
        <f>IFERROR(VLOOKUP(K862,'G6'!$A$2:$B$345,2,FALSE),"")</f>
        <v/>
      </c>
      <c r="M862" s="25" t="s">
        <v>1620</v>
      </c>
      <c r="N862" s="8" t="str">
        <f>IFERROR(VLOOKUP(M862,SUPPLIERS!$A$2:$B$45,2,FALSE),"")</f>
        <v>Agro</v>
      </c>
      <c r="O862" s="19" t="s">
        <v>42</v>
      </c>
      <c r="P862" s="13" t="str">
        <f>IFERROR(VLOOKUP(O862,UOM_GROUP!$A$2:$B$45,2,FALSE),"")</f>
        <v>Default</v>
      </c>
      <c r="Q862" s="11" t="str">
        <f t="array" ref="Q862">TEXTJOIN(",",TRUE,IF(UOM_MAPPING!A$2:A$16=O862,UOM_MAPPING!B$2:B$100,""))</f>
        <v>000</v>
      </c>
      <c r="R862" s="11" t="str">
        <f>IFERROR(__xludf.DUMMYFUNCTION("ArrayFormula(JOIN("", "", IFERROR(VLOOKUP(BASE(SPLIT(Q862,"",""),10,3),UOM!$A$2:$B$46,2,FALSE),"""")))"),"NUMBER")</f>
        <v>NUMBER</v>
      </c>
      <c r="S862" s="11" t="s">
        <v>1757</v>
      </c>
      <c r="T862" s="8"/>
      <c r="U862" s="8"/>
      <c r="V862" s="8" t="str">
        <f t="shared" si="2"/>
        <v>Plumbing  &gt; Fitting  &gt; Socket &gt; Down Pipes &gt; Agro &gt; [ N/A ]</v>
      </c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ht="12.75" customHeight="1">
      <c r="A863" s="22" t="s">
        <v>1260</v>
      </c>
      <c r="B863" s="17" t="str">
        <f>IFERROR(VLOOKUP(A863,'G1'!$A$2:$B$45,2,FALSE),"")</f>
        <v>Plumbing </v>
      </c>
      <c r="C863" s="28" t="s">
        <v>1219</v>
      </c>
      <c r="D863" s="8" t="str">
        <f>IFERROR(VLOOKUP(C863,'G2'!$A$2:$B$45,2,FALSE),"")</f>
        <v>Fitting </v>
      </c>
      <c r="E863" s="23" t="s">
        <v>1329</v>
      </c>
      <c r="F863" s="8" t="str">
        <f>IFERROR(VLOOKUP(E863,'G3'!$A$2:$B$195,2,FALSE),"")</f>
        <v>Elbow</v>
      </c>
      <c r="G863" s="23" t="s">
        <v>1754</v>
      </c>
      <c r="H863" s="8" t="str">
        <f>IFERROR(VLOOKUP(G863,'G4'!$A$2:$B$195,2,FALSE),"")</f>
        <v>Down Pipes</v>
      </c>
      <c r="I863" s="22" t="s">
        <v>904</v>
      </c>
      <c r="J863" s="8" t="str">
        <f>IFERROR(VLOOKUP(I863,'G5'!$A$2:$B$45,2,FALSE),"")</f>
        <v>Slon</v>
      </c>
      <c r="K863" s="23" t="s">
        <v>27</v>
      </c>
      <c r="L863" s="11" t="str">
        <f>IFERROR(VLOOKUP(K863,'G6'!$A$2:$B$345,2,FALSE),"")</f>
        <v/>
      </c>
      <c r="M863" s="25" t="s">
        <v>1137</v>
      </c>
      <c r="N863" s="8" t="str">
        <f>IFERROR(VLOOKUP(M863,SUPPLIERS!$A$2:$B$45,2,FALSE),"")</f>
        <v>Slon</v>
      </c>
      <c r="O863" s="19" t="s">
        <v>42</v>
      </c>
      <c r="P863" s="13" t="str">
        <f>IFERROR(VLOOKUP(O863,UOM_GROUP!$A$2:$B$45,2,FALSE),"")</f>
        <v>Default</v>
      </c>
      <c r="Q863" s="11" t="str">
        <f t="array" ref="Q863">TEXTJOIN(",",TRUE,IF(UOM_MAPPING!A$2:A$16=O863,UOM_MAPPING!B$2:B$100,""))</f>
        <v>000</v>
      </c>
      <c r="R863" s="11" t="str">
        <f>IFERROR(__xludf.DUMMYFUNCTION("ArrayFormula(JOIN("", "", IFERROR(VLOOKUP(BASE(SPLIT(Q863,"",""),10,3),UOM!$A$2:$B$46,2,FALSE),"""")))"),"NUMBER")</f>
        <v>NUMBER</v>
      </c>
      <c r="S863" s="11" t="s">
        <v>1758</v>
      </c>
      <c r="T863" s="8"/>
      <c r="U863" s="8"/>
      <c r="V863" s="8" t="str">
        <f t="shared" si="2"/>
        <v>Plumbing  &gt; Fitting  &gt; Elbow &gt; Down Pipes &gt; Slon &gt; [ N/A ]</v>
      </c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ht="12.75" customHeight="1">
      <c r="A864" s="22" t="s">
        <v>1260</v>
      </c>
      <c r="B864" s="17" t="str">
        <f>IFERROR(VLOOKUP(A864,'G1'!$A$2:$B$45,2,FALSE),"")</f>
        <v>Plumbing </v>
      </c>
      <c r="C864" s="28" t="s">
        <v>1219</v>
      </c>
      <c r="D864" s="8" t="str">
        <f>IFERROR(VLOOKUP(C864,'G2'!$A$2:$B$45,2,FALSE),"")</f>
        <v>Fitting </v>
      </c>
      <c r="E864" s="23" t="s">
        <v>1337</v>
      </c>
      <c r="F864" s="8" t="str">
        <f>IFERROR(VLOOKUP(E864,'G3'!$A$2:$B$195,2,FALSE),"")</f>
        <v>Tee</v>
      </c>
      <c r="G864" s="23" t="s">
        <v>1754</v>
      </c>
      <c r="H864" s="8" t="str">
        <f>IFERROR(VLOOKUP(G864,'G4'!$A$2:$B$195,2,FALSE),"")</f>
        <v>Down Pipes</v>
      </c>
      <c r="I864" s="22" t="s">
        <v>904</v>
      </c>
      <c r="J864" s="8" t="str">
        <f>IFERROR(VLOOKUP(I864,'G5'!$A$2:$B$45,2,FALSE),"")</f>
        <v>Slon</v>
      </c>
      <c r="K864" s="23" t="s">
        <v>27</v>
      </c>
      <c r="L864" s="11" t="str">
        <f>IFERROR(VLOOKUP(K864,'G6'!$A$2:$B$345,2,FALSE),"")</f>
        <v/>
      </c>
      <c r="M864" s="25" t="s">
        <v>1137</v>
      </c>
      <c r="N864" s="8" t="str">
        <f>IFERROR(VLOOKUP(M864,SUPPLIERS!$A$2:$B$45,2,FALSE),"")</f>
        <v>Slon</v>
      </c>
      <c r="O864" s="19" t="s">
        <v>42</v>
      </c>
      <c r="P864" s="13" t="str">
        <f>IFERROR(VLOOKUP(O864,UOM_GROUP!$A$2:$B$45,2,FALSE),"")</f>
        <v>Default</v>
      </c>
      <c r="Q864" s="11" t="str">
        <f t="array" ref="Q864">TEXTJOIN(",",TRUE,IF(UOM_MAPPING!A$2:A$16=O864,UOM_MAPPING!B$2:B$100,""))</f>
        <v>000</v>
      </c>
      <c r="R864" s="11" t="str">
        <f>IFERROR(__xludf.DUMMYFUNCTION("ArrayFormula(JOIN("", "", IFERROR(VLOOKUP(BASE(SPLIT(Q864,"",""),10,3),UOM!$A$2:$B$46,2,FALSE),"""")))"),"NUMBER")</f>
        <v>NUMBER</v>
      </c>
      <c r="S864" s="11" t="s">
        <v>1759</v>
      </c>
      <c r="T864" s="8"/>
      <c r="U864" s="8"/>
      <c r="V864" s="8" t="str">
        <f t="shared" si="2"/>
        <v>Plumbing  &gt; Fitting  &gt; Tee &gt; Down Pipes &gt; Slon &gt; [ N/A ]</v>
      </c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ht="12.75" customHeight="1">
      <c r="A865" s="22" t="s">
        <v>1260</v>
      </c>
      <c r="B865" s="17" t="str">
        <f>IFERROR(VLOOKUP(A865,'G1'!$A$2:$B$45,2,FALSE),"")</f>
        <v>Plumbing </v>
      </c>
      <c r="C865" s="28" t="s">
        <v>1219</v>
      </c>
      <c r="D865" s="8" t="str">
        <f>IFERROR(VLOOKUP(C865,'G2'!$A$2:$B$45,2,FALSE),"")</f>
        <v>Fitting </v>
      </c>
      <c r="E865" s="23" t="s">
        <v>1307</v>
      </c>
      <c r="F865" s="8" t="str">
        <f>IFERROR(VLOOKUP(E865,'G3'!$A$2:$B$195,2,FALSE),"")</f>
        <v>Socket</v>
      </c>
      <c r="G865" s="23" t="s">
        <v>1754</v>
      </c>
      <c r="H865" s="8" t="str">
        <f>IFERROR(VLOOKUP(G865,'G4'!$A$2:$B$195,2,FALSE),"")</f>
        <v>Down Pipes</v>
      </c>
      <c r="I865" s="22" t="s">
        <v>904</v>
      </c>
      <c r="J865" s="8" t="str">
        <f>IFERROR(VLOOKUP(I865,'G5'!$A$2:$B$45,2,FALSE),"")</f>
        <v>Slon</v>
      </c>
      <c r="K865" s="23" t="s">
        <v>27</v>
      </c>
      <c r="L865" s="11" t="str">
        <f>IFERROR(VLOOKUP(K865,'G6'!$A$2:$B$345,2,FALSE),"")</f>
        <v/>
      </c>
      <c r="M865" s="25" t="s">
        <v>1137</v>
      </c>
      <c r="N865" s="8" t="str">
        <f>IFERROR(VLOOKUP(M865,SUPPLIERS!$A$2:$B$45,2,FALSE),"")</f>
        <v>Slon</v>
      </c>
      <c r="O865" s="19" t="s">
        <v>42</v>
      </c>
      <c r="P865" s="13" t="str">
        <f>IFERROR(VLOOKUP(O865,UOM_GROUP!$A$2:$B$45,2,FALSE),"")</f>
        <v>Default</v>
      </c>
      <c r="Q865" s="11" t="str">
        <f t="array" ref="Q865">TEXTJOIN(",",TRUE,IF(UOM_MAPPING!A$2:A$16=O865,UOM_MAPPING!B$2:B$100,""))</f>
        <v>000</v>
      </c>
      <c r="R865" s="11" t="str">
        <f>IFERROR(__xludf.DUMMYFUNCTION("ArrayFormula(JOIN("", "", IFERROR(VLOOKUP(BASE(SPLIT(Q865,"",""),10,3),UOM!$A$2:$B$46,2,FALSE),"""")))"),"NUMBER")</f>
        <v>NUMBER</v>
      </c>
      <c r="S865" s="11" t="s">
        <v>1760</v>
      </c>
      <c r="T865" s="8"/>
      <c r="U865" s="8"/>
      <c r="V865" s="8" t="str">
        <f t="shared" si="2"/>
        <v>Plumbing  &gt; Fitting  &gt; Socket &gt; Down Pipes &gt; Slon &gt; [ N/A ]</v>
      </c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ht="12.75" customHeight="1">
      <c r="A866" s="8"/>
      <c r="B866" s="17" t="str">
        <f>IFERROR(VLOOKUP(A866,'G1'!$A$2:$B$45,2,FALSE),"")</f>
        <v/>
      </c>
      <c r="C866" s="8"/>
      <c r="D866" s="8" t="str">
        <f>IFERROR(VLOOKUP(C866,'G2'!$A$2:$B$45,2,FALSE),"")</f>
        <v/>
      </c>
      <c r="E866" s="8"/>
      <c r="F866" s="8" t="str">
        <f>IFERROR(VLOOKUP(E866,'G3'!$A$2:$B$195,2,FALSE),"")</f>
        <v/>
      </c>
      <c r="G866" s="8"/>
      <c r="H866" s="8" t="str">
        <f>IFERROR(VLOOKUP(G866,'G4'!$A$2:$B$195,2,FALSE),"")</f>
        <v/>
      </c>
      <c r="I866" s="8"/>
      <c r="J866" s="8" t="str">
        <f>IFERROR(VLOOKUP(I866,'G5'!$A$2:$B$45,2,FALSE),"")</f>
        <v/>
      </c>
      <c r="K866" s="8"/>
      <c r="L866" s="11" t="str">
        <f>IFERROR(VLOOKUP(K866,'G6'!$A$2:$B$345,2,FALSE),"")</f>
        <v/>
      </c>
      <c r="M866" s="8"/>
      <c r="N866" s="8" t="str">
        <f>IFERROR(VLOOKUP(M866,SUPPLIERS!$A$2:$B$45,2,FALSE),"")</f>
        <v/>
      </c>
      <c r="O866" s="30"/>
      <c r="P866" s="13" t="str">
        <f>IFERROR(VLOOKUP(O866,UOM_GROUP!$A$2:$B$45,2,FALSE),"")</f>
        <v/>
      </c>
      <c r="Q866" s="11" t="str">
        <f t="array" ref="Q866">TEXTJOIN(",",TRUE,IF(UOM_MAPPING!A$2:A$16=O866,UOM_MAPPING!B$2:B$100,""))</f>
        <v/>
      </c>
      <c r="R866" s="11" t="str">
        <f>IFERROR(__xludf.DUMMYFUNCTION("ArrayFormula(JOIN("", "", IFERROR(VLOOKUP(BASE(SPLIT(Q866,"",""),10,3),UOM!$A$2:$B$46,2,FALSE),"""")))"),"")</f>
        <v/>
      </c>
      <c r="S866" s="8"/>
      <c r="T866" s="8"/>
      <c r="U866" s="8"/>
      <c r="V866" s="8" t="str">
        <f t="shared" si="2"/>
        <v/>
      </c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ht="12.75" customHeight="1">
      <c r="A867" s="8"/>
      <c r="B867" s="17" t="str">
        <f>IFERROR(VLOOKUP(A867,'G1'!$A$2:$B$45,2,FALSE),"")</f>
        <v/>
      </c>
      <c r="C867" s="8"/>
      <c r="D867" s="8" t="str">
        <f>IFERROR(VLOOKUP(C867,'G2'!$A$2:$B$45,2,FALSE),"")</f>
        <v/>
      </c>
      <c r="E867" s="8"/>
      <c r="F867" s="8" t="str">
        <f>IFERROR(VLOOKUP(E867,'G3'!$A$2:$B$195,2,FALSE),"")</f>
        <v/>
      </c>
      <c r="G867" s="8"/>
      <c r="H867" s="8" t="str">
        <f>IFERROR(VLOOKUP(G867,'G4'!$A$2:$B$195,2,FALSE),"")</f>
        <v/>
      </c>
      <c r="I867" s="8"/>
      <c r="J867" s="8" t="str">
        <f>IFERROR(VLOOKUP(I867,'G5'!$A$2:$B$45,2,FALSE),"")</f>
        <v/>
      </c>
      <c r="K867" s="8"/>
      <c r="L867" s="11" t="str">
        <f>IFERROR(VLOOKUP(K867,'G6'!$A$2:$B$345,2,FALSE),"")</f>
        <v/>
      </c>
      <c r="M867" s="8"/>
      <c r="N867" s="8" t="str">
        <f>IFERROR(VLOOKUP(M867,SUPPLIERS!$A$2:$B$45,2,FALSE),"")</f>
        <v/>
      </c>
      <c r="O867" s="30"/>
      <c r="P867" s="13" t="str">
        <f>IFERROR(VLOOKUP(O867,UOM_GROUP!$A$2:$B$45,2,FALSE),"")</f>
        <v/>
      </c>
      <c r="Q867" s="11" t="str">
        <f t="array" ref="Q867">TEXTJOIN(",",TRUE,IF(UOM_MAPPING!A$2:A$16=O867,UOM_MAPPING!B$2:B$100,""))</f>
        <v/>
      </c>
      <c r="R867" s="11" t="str">
        <f>IFERROR(__xludf.DUMMYFUNCTION("ArrayFormula(JOIN("", "", IFERROR(VLOOKUP(BASE(SPLIT(Q867,"",""),10,3),UOM!$A$2:$B$46,2,FALSE),"""")))"),"")</f>
        <v/>
      </c>
      <c r="S867" s="8"/>
      <c r="T867" s="8"/>
      <c r="U867" s="8"/>
      <c r="V867" s="8" t="str">
        <f t="shared" si="2"/>
        <v/>
      </c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ht="12.75" customHeight="1">
      <c r="A868" s="8"/>
      <c r="B868" s="17" t="str">
        <f>IFERROR(VLOOKUP(A868,'G1'!$A$2:$B$45,2,FALSE),"")</f>
        <v/>
      </c>
      <c r="C868" s="8"/>
      <c r="D868" s="8" t="str">
        <f>IFERROR(VLOOKUP(C868,'G2'!$A$2:$B$45,2,FALSE),"")</f>
        <v/>
      </c>
      <c r="E868" s="8"/>
      <c r="F868" s="8" t="str">
        <f>IFERROR(VLOOKUP(E868,'G3'!$A$2:$B$195,2,FALSE),"")</f>
        <v/>
      </c>
      <c r="G868" s="8"/>
      <c r="H868" s="8" t="str">
        <f>IFERROR(VLOOKUP(G868,'G4'!$A$2:$B$195,2,FALSE),"")</f>
        <v/>
      </c>
      <c r="I868" s="8"/>
      <c r="J868" s="8" t="str">
        <f>IFERROR(VLOOKUP(I868,'G5'!$A$2:$B$45,2,FALSE),"")</f>
        <v/>
      </c>
      <c r="K868" s="8"/>
      <c r="L868" s="11" t="str">
        <f>IFERROR(VLOOKUP(K868,'G6'!$A$2:$B$345,2,FALSE),"")</f>
        <v/>
      </c>
      <c r="M868" s="8"/>
      <c r="N868" s="8" t="str">
        <f>IFERROR(VLOOKUP(M868,SUPPLIERS!$A$2:$B$45,2,FALSE),"")</f>
        <v/>
      </c>
      <c r="O868" s="30"/>
      <c r="P868" s="13" t="str">
        <f>IFERROR(VLOOKUP(O868,UOM_GROUP!$A$2:$B$45,2,FALSE),"")</f>
        <v/>
      </c>
      <c r="Q868" s="11" t="str">
        <f t="array" ref="Q868">TEXTJOIN(",",TRUE,IF(UOM_MAPPING!A$2:A$16=O868,UOM_MAPPING!B$2:B$100,""))</f>
        <v/>
      </c>
      <c r="R868" s="11" t="str">
        <f>IFERROR(__xludf.DUMMYFUNCTION("ArrayFormula(JOIN("", "", IFERROR(VLOOKUP(BASE(SPLIT(Q868,"",""),10,3),UOM!$A$2:$B$46,2,FALSE),"""")))"),"")</f>
        <v/>
      </c>
      <c r="S868" s="8"/>
      <c r="T868" s="8"/>
      <c r="U868" s="8"/>
      <c r="V868" s="8" t="str">
        <f t="shared" si="2"/>
        <v/>
      </c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ht="12.75" customHeight="1">
      <c r="A869" s="8"/>
      <c r="B869" s="17" t="str">
        <f>IFERROR(VLOOKUP(A869,'G1'!$A$2:$B$45,2,FALSE),"")</f>
        <v/>
      </c>
      <c r="C869" s="8"/>
      <c r="D869" s="8" t="str">
        <f>IFERROR(VLOOKUP(C869,'G2'!$A$2:$B$45,2,FALSE),"")</f>
        <v/>
      </c>
      <c r="E869" s="8"/>
      <c r="F869" s="8" t="str">
        <f>IFERROR(VLOOKUP(E869,'G3'!$A$2:$B$195,2,FALSE),"")</f>
        <v/>
      </c>
      <c r="G869" s="8"/>
      <c r="H869" s="8" t="str">
        <f>IFERROR(VLOOKUP(G869,'G4'!$A$2:$B$195,2,FALSE),"")</f>
        <v/>
      </c>
      <c r="I869" s="8"/>
      <c r="J869" s="8" t="str">
        <f>IFERROR(VLOOKUP(I869,'G5'!$A$2:$B$45,2,FALSE),"")</f>
        <v/>
      </c>
      <c r="K869" s="8"/>
      <c r="L869" s="11" t="str">
        <f>IFERROR(VLOOKUP(K869,'G6'!$A$2:$B$345,2,FALSE),"")</f>
        <v/>
      </c>
      <c r="M869" s="8"/>
      <c r="N869" s="8" t="str">
        <f>IFERROR(VLOOKUP(M869,SUPPLIERS!$A$2:$B$45,2,FALSE),"")</f>
        <v/>
      </c>
      <c r="O869" s="30"/>
      <c r="P869" s="13" t="str">
        <f>IFERROR(VLOOKUP(O869,UOM_GROUP!$A$2:$B$45,2,FALSE),"")</f>
        <v/>
      </c>
      <c r="Q869" s="11" t="str">
        <f t="array" ref="Q869">TEXTJOIN(",",TRUE,IF(UOM_MAPPING!A$2:A$16=O869,UOM_MAPPING!B$2:B$100,""))</f>
        <v/>
      </c>
      <c r="R869" s="11" t="str">
        <f>IFERROR(__xludf.DUMMYFUNCTION("ArrayFormula(JOIN("", "", IFERROR(VLOOKUP(BASE(SPLIT(Q869,"",""),10,3),UOM!$A$2:$B$46,2,FALSE),"""")))"),"")</f>
        <v/>
      </c>
      <c r="S869" s="8"/>
      <c r="T869" s="8"/>
      <c r="U869" s="8"/>
      <c r="V869" s="8" t="str">
        <f t="shared" si="2"/>
        <v/>
      </c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ht="12.75" customHeight="1">
      <c r="A870" s="8"/>
      <c r="B870" s="17" t="str">
        <f>IFERROR(VLOOKUP(A870,'G1'!$A$2:$B$45,2,FALSE),"")</f>
        <v/>
      </c>
      <c r="C870" s="8"/>
      <c r="D870" s="8" t="str">
        <f>IFERROR(VLOOKUP(C870,'G2'!$A$2:$B$45,2,FALSE),"")</f>
        <v/>
      </c>
      <c r="E870" s="8"/>
      <c r="F870" s="8" t="str">
        <f>IFERROR(VLOOKUP(E870,'G3'!$A$2:$B$195,2,FALSE),"")</f>
        <v/>
      </c>
      <c r="G870" s="8"/>
      <c r="H870" s="8" t="str">
        <f>IFERROR(VLOOKUP(G870,'G4'!$A$2:$B$195,2,FALSE),"")</f>
        <v/>
      </c>
      <c r="I870" s="8"/>
      <c r="J870" s="8" t="str">
        <f>IFERROR(VLOOKUP(I870,'G5'!$A$2:$B$45,2,FALSE),"")</f>
        <v/>
      </c>
      <c r="K870" s="8"/>
      <c r="L870" s="11" t="str">
        <f>IFERROR(VLOOKUP(K870,'G6'!$A$2:$B$345,2,FALSE),"")</f>
        <v/>
      </c>
      <c r="M870" s="8"/>
      <c r="N870" s="8" t="str">
        <f>IFERROR(VLOOKUP(M870,SUPPLIERS!$A$2:$B$45,2,FALSE),"")</f>
        <v/>
      </c>
      <c r="O870" s="30"/>
      <c r="P870" s="13" t="str">
        <f>IFERROR(VLOOKUP(O870,UOM_GROUP!$A$2:$B$45,2,FALSE),"")</f>
        <v/>
      </c>
      <c r="Q870" s="11" t="str">
        <f t="array" ref="Q870">TEXTJOIN(",",TRUE,IF(UOM_MAPPING!A$2:A$16=O870,UOM_MAPPING!B$2:B$100,""))</f>
        <v/>
      </c>
      <c r="R870" s="11" t="str">
        <f>IFERROR(__xludf.DUMMYFUNCTION("ArrayFormula(JOIN("", "", IFERROR(VLOOKUP(BASE(SPLIT(Q870,"",""),10,3),UOM!$A$2:$B$46,2,FALSE),"""")))"),"")</f>
        <v/>
      </c>
      <c r="S870" s="8"/>
      <c r="T870" s="8"/>
      <c r="U870" s="8"/>
      <c r="V870" s="8" t="str">
        <f t="shared" si="2"/>
        <v/>
      </c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ht="12.75" customHeight="1">
      <c r="A871" s="8"/>
      <c r="B871" s="17" t="str">
        <f>IFERROR(VLOOKUP(A871,'G1'!$A$2:$B$45,2,FALSE),"")</f>
        <v/>
      </c>
      <c r="C871" s="8"/>
      <c r="D871" s="8" t="str">
        <f>IFERROR(VLOOKUP(C871,'G2'!$A$2:$B$45,2,FALSE),"")</f>
        <v/>
      </c>
      <c r="E871" s="8"/>
      <c r="F871" s="8" t="str">
        <f>IFERROR(VLOOKUP(E871,'G3'!$A$2:$B$195,2,FALSE),"")</f>
        <v/>
      </c>
      <c r="G871" s="8"/>
      <c r="H871" s="8" t="str">
        <f>IFERROR(VLOOKUP(G871,'G4'!$A$2:$B$195,2,FALSE),"")</f>
        <v/>
      </c>
      <c r="I871" s="8"/>
      <c r="J871" s="8" t="str">
        <f>IFERROR(VLOOKUP(I871,'G5'!$A$2:$B$45,2,FALSE),"")</f>
        <v/>
      </c>
      <c r="K871" s="8"/>
      <c r="L871" s="11" t="str">
        <f>IFERROR(VLOOKUP(K871,'G6'!$A$2:$B$345,2,FALSE),"")</f>
        <v/>
      </c>
      <c r="M871" s="8"/>
      <c r="N871" s="8" t="str">
        <f>IFERROR(VLOOKUP(M871,SUPPLIERS!$A$2:$B$45,2,FALSE),"")</f>
        <v/>
      </c>
      <c r="O871" s="30"/>
      <c r="P871" s="13" t="str">
        <f>IFERROR(VLOOKUP(O871,UOM_GROUP!$A$2:$B$45,2,FALSE),"")</f>
        <v/>
      </c>
      <c r="Q871" s="11" t="str">
        <f t="array" ref="Q871">TEXTJOIN(",",TRUE,IF(UOM_MAPPING!A$2:A$16=O871,UOM_MAPPING!B$2:B$100,""))</f>
        <v/>
      </c>
      <c r="R871" s="11" t="str">
        <f>IFERROR(__xludf.DUMMYFUNCTION("ArrayFormula(JOIN("", "", IFERROR(VLOOKUP(BASE(SPLIT(Q871,"",""),10,3),UOM!$A$2:$B$46,2,FALSE),"""")))"),"")</f>
        <v/>
      </c>
      <c r="S871" s="8"/>
      <c r="T871" s="8"/>
      <c r="U871" s="8"/>
      <c r="V871" s="8" t="str">
        <f t="shared" si="2"/>
        <v/>
      </c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ht="12.75" customHeight="1">
      <c r="A872" s="8"/>
      <c r="B872" s="17" t="str">
        <f>IFERROR(VLOOKUP(A872,'G1'!$A$2:$B$45,2,FALSE),"")</f>
        <v/>
      </c>
      <c r="C872" s="8"/>
      <c r="D872" s="8"/>
      <c r="E872" s="8"/>
      <c r="F872" s="8" t="str">
        <f>IFERROR(VLOOKUP(E872,'G3'!$A$2:$B$195,2,FALSE),"")</f>
        <v/>
      </c>
      <c r="G872" s="8"/>
      <c r="H872" s="8" t="str">
        <f>IFERROR(VLOOKUP(G872,'G4'!$A$2:$B$195,2,FALSE),"")</f>
        <v/>
      </c>
      <c r="I872" s="8"/>
      <c r="J872" s="8" t="str">
        <f>IFERROR(VLOOKUP(I872,'G5'!$A$2:$B$45,2,FALSE),"")</f>
        <v/>
      </c>
      <c r="K872" s="8"/>
      <c r="L872" s="11" t="str">
        <f>IFERROR(VLOOKUP(K872,'G6'!$A$2:$B$345,2,FALSE),"")</f>
        <v/>
      </c>
      <c r="M872" s="8"/>
      <c r="N872" s="8" t="str">
        <f>IFERROR(VLOOKUP(M872,SUPPLIERS!$A$2:$B$45,2,FALSE),"")</f>
        <v/>
      </c>
      <c r="O872" s="30"/>
      <c r="P872" s="13" t="str">
        <f>IFERROR(VLOOKUP(O872,UOM_GROUP!$A$2:$B$45,2,FALSE),"")</f>
        <v/>
      </c>
      <c r="Q872" s="11" t="str">
        <f t="array" ref="Q872">TEXTJOIN(",",TRUE,IF(UOM_MAPPING!A$2:A$16=O872,UOM_MAPPING!B$2:B$100,""))</f>
        <v/>
      </c>
      <c r="R872" s="11" t="str">
        <f>IFERROR(__xludf.DUMMYFUNCTION("ArrayFormula(JOIN("", "", IFERROR(VLOOKUP(BASE(SPLIT(Q872,"",""),10,3),UOM!$A$2:$B$46,2,FALSE),"""")))"),"")</f>
        <v/>
      </c>
      <c r="S872" s="8"/>
      <c r="T872" s="8"/>
      <c r="U872" s="8"/>
      <c r="V872" s="8" t="str">
        <f t="shared" si="2"/>
        <v/>
      </c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ht="12.75" customHeight="1">
      <c r="A873" s="8"/>
      <c r="B873" s="17" t="str">
        <f>IFERROR(VLOOKUP(A873,'G1'!$A$2:$B$45,2,FALSE),"")</f>
        <v/>
      </c>
      <c r="C873" s="8"/>
      <c r="D873" s="8"/>
      <c r="E873" s="8"/>
      <c r="F873" s="8" t="str">
        <f>IFERROR(VLOOKUP(E873,'G3'!$A$2:$B$195,2,FALSE),"")</f>
        <v/>
      </c>
      <c r="G873" s="8"/>
      <c r="H873" s="8" t="str">
        <f>IFERROR(VLOOKUP(G873,'G4'!$A$2:$B$195,2,FALSE),"")</f>
        <v/>
      </c>
      <c r="I873" s="8"/>
      <c r="J873" s="8" t="str">
        <f>IFERROR(VLOOKUP(I873,'G5'!$A$2:$B$45,2,FALSE),"")</f>
        <v/>
      </c>
      <c r="K873" s="8"/>
      <c r="L873" s="11" t="str">
        <f>IFERROR(VLOOKUP(K873,'G6'!$A$2:$B$345,2,FALSE),"")</f>
        <v/>
      </c>
      <c r="M873" s="8"/>
      <c r="N873" s="8" t="str">
        <f>IFERROR(VLOOKUP(M873,SUPPLIERS!$A$2:$B$45,2,FALSE),"")</f>
        <v/>
      </c>
      <c r="O873" s="30"/>
      <c r="P873" s="13" t="str">
        <f>IFERROR(VLOOKUP(O873,UOM_GROUP!$A$2:$B$45,2,FALSE),"")</f>
        <v/>
      </c>
      <c r="Q873" s="11" t="str">
        <f t="array" ref="Q873">TEXTJOIN(",",TRUE,IF(UOM_MAPPING!A$2:A$16=O873,UOM_MAPPING!B$2:B$100,""))</f>
        <v/>
      </c>
      <c r="R873" s="11" t="str">
        <f>IFERROR(__xludf.DUMMYFUNCTION("ArrayFormula(JOIN("", "", IFERROR(VLOOKUP(BASE(SPLIT(Q873,"",""),10,3),UOM!$A$2:$B$46,2,FALSE),"""")))"),"")</f>
        <v/>
      </c>
      <c r="S873" s="8"/>
      <c r="T873" s="8"/>
      <c r="U873" s="8"/>
      <c r="V873" s="8" t="str">
        <f t="shared" si="2"/>
        <v/>
      </c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ht="12.75" customHeight="1">
      <c r="A874" s="8"/>
      <c r="B874" s="17" t="str">
        <f>IFERROR(VLOOKUP(A874,'G1'!$A$2:$B$45,2,FALSE),"")</f>
        <v/>
      </c>
      <c r="C874" s="8"/>
      <c r="D874" s="8"/>
      <c r="E874" s="8"/>
      <c r="F874" s="8" t="str">
        <f>IFERROR(VLOOKUP(E874,'G3'!$A$2:$B$195,2,FALSE),"")</f>
        <v/>
      </c>
      <c r="G874" s="8"/>
      <c r="H874" s="8" t="str">
        <f>IFERROR(VLOOKUP(G874,'G4'!$A$2:$B$195,2,FALSE),"")</f>
        <v/>
      </c>
      <c r="I874" s="8"/>
      <c r="J874" s="8" t="str">
        <f>IFERROR(VLOOKUP(I874,'G5'!$A$2:$B$45,2,FALSE),"")</f>
        <v/>
      </c>
      <c r="K874" s="8"/>
      <c r="L874" s="11" t="str">
        <f>IFERROR(VLOOKUP(K874,'G6'!$A$2:$B$345,2,FALSE),"")</f>
        <v/>
      </c>
      <c r="M874" s="8"/>
      <c r="N874" s="8" t="str">
        <f>IFERROR(VLOOKUP(M874,SUPPLIERS!$A$2:$B$45,2,FALSE),"")</f>
        <v/>
      </c>
      <c r="O874" s="30"/>
      <c r="P874" s="13" t="str">
        <f>IFERROR(VLOOKUP(O874,UOM_GROUP!$A$2:$B$45,2,FALSE),"")</f>
        <v/>
      </c>
      <c r="Q874" s="11" t="str">
        <f t="array" ref="Q874">TEXTJOIN(",",TRUE,IF(UOM_MAPPING!A$2:A$16=O874,UOM_MAPPING!B$2:B$100,""))</f>
        <v/>
      </c>
      <c r="R874" s="11" t="str">
        <f>IFERROR(__xludf.DUMMYFUNCTION("ArrayFormula(JOIN("", "", IFERROR(VLOOKUP(BASE(SPLIT(Q874,"",""),10,3),UOM!$A$2:$B$46,2,FALSE),"""")))"),"")</f>
        <v/>
      </c>
      <c r="S874" s="8"/>
      <c r="T874" s="8"/>
      <c r="U874" s="8"/>
      <c r="V874" s="8" t="str">
        <f t="shared" si="2"/>
        <v/>
      </c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ht="12.75" customHeight="1">
      <c r="A875" s="8"/>
      <c r="B875" s="17" t="str">
        <f>IFERROR(VLOOKUP(A875,'G1'!$A$2:$B$45,2,FALSE),"")</f>
        <v/>
      </c>
      <c r="C875" s="8"/>
      <c r="D875" s="8"/>
      <c r="E875" s="8"/>
      <c r="F875" s="8" t="str">
        <f>IFERROR(VLOOKUP(E875,'G3'!$A$2:$B$195,2,FALSE),"")</f>
        <v/>
      </c>
      <c r="G875" s="8"/>
      <c r="H875" s="8" t="str">
        <f>IFERROR(VLOOKUP(G875,'G4'!$A$2:$B$195,2,FALSE),"")</f>
        <v/>
      </c>
      <c r="I875" s="8"/>
      <c r="J875" s="8"/>
      <c r="K875" s="8"/>
      <c r="L875" s="11" t="str">
        <f>IFERROR(VLOOKUP(K875,'G6'!$A$2:$B$345,2,FALSE),"")</f>
        <v/>
      </c>
      <c r="M875" s="8"/>
      <c r="N875" s="8" t="str">
        <f>IFERROR(VLOOKUP(M875,SUPPLIERS!$A$2:$B$45,2,FALSE),"")</f>
        <v/>
      </c>
      <c r="O875" s="30"/>
      <c r="P875" s="13" t="str">
        <f>IFERROR(VLOOKUP(O875,UOM_GROUP!$A$2:$B$45,2,FALSE),"")</f>
        <v/>
      </c>
      <c r="Q875" s="11" t="str">
        <f t="array" ref="Q875">TEXTJOIN(",",TRUE,IF(UOM_MAPPING!A$2:A$16=O875,UOM_MAPPING!B$2:B$100,""))</f>
        <v/>
      </c>
      <c r="R875" s="11" t="str">
        <f>IFERROR(__xludf.DUMMYFUNCTION("ArrayFormula(JOIN("", "", IFERROR(VLOOKUP(BASE(SPLIT(Q875,"",""),10,3),UOM!$A$2:$B$46,2,FALSE),"""")))"),"")</f>
        <v/>
      </c>
      <c r="S875" s="8"/>
      <c r="T875" s="8"/>
      <c r="U875" s="8"/>
      <c r="V875" s="8" t="str">
        <f t="shared" si="2"/>
        <v/>
      </c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ht="12.75" customHeight="1">
      <c r="A876" s="8"/>
      <c r="B876" s="17" t="str">
        <f>IFERROR(VLOOKUP(A876,'G1'!$A$2:$B$45,2,FALSE),"")</f>
        <v/>
      </c>
      <c r="C876" s="8"/>
      <c r="D876" s="8"/>
      <c r="E876" s="8"/>
      <c r="F876" s="8" t="str">
        <f>IFERROR(VLOOKUP(E876,'G3'!$A$2:$B$195,2,FALSE),"")</f>
        <v/>
      </c>
      <c r="G876" s="8"/>
      <c r="H876" s="8" t="str">
        <f>IFERROR(VLOOKUP(G876,'G4'!$A$2:$B$195,2,FALSE),"")</f>
        <v/>
      </c>
      <c r="I876" s="8"/>
      <c r="J876" s="8"/>
      <c r="K876" s="8"/>
      <c r="L876" s="11" t="str">
        <f>IFERROR(VLOOKUP(K876,'G6'!$A$2:$B$345,2,FALSE),"")</f>
        <v/>
      </c>
      <c r="M876" s="8"/>
      <c r="N876" s="8" t="str">
        <f>IFERROR(VLOOKUP(M876,SUPPLIERS!$A$2:$B$45,2,FALSE),"")</f>
        <v/>
      </c>
      <c r="O876" s="30"/>
      <c r="P876" s="13" t="str">
        <f>IFERROR(VLOOKUP(O876,UOM_GROUP!$A$2:$B$45,2,FALSE),"")</f>
        <v/>
      </c>
      <c r="Q876" s="11" t="str">
        <f t="array" ref="Q876">TEXTJOIN(",",TRUE,IF(UOM_MAPPING!A$2:A$16=O876,UOM_MAPPING!B$2:B$100,""))</f>
        <v/>
      </c>
      <c r="R876" s="11" t="str">
        <f>IFERROR(__xludf.DUMMYFUNCTION("ArrayFormula(JOIN("", "", IFERROR(VLOOKUP(BASE(SPLIT(Q876,"",""),10,3),UOM!$A$2:$B$46,2,FALSE),"""")))"),"")</f>
        <v/>
      </c>
      <c r="S876" s="8"/>
      <c r="T876" s="8"/>
      <c r="U876" s="8"/>
      <c r="V876" s="8" t="str">
        <f t="shared" si="2"/>
        <v/>
      </c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ht="12.75" customHeight="1">
      <c r="A877" s="8"/>
      <c r="B877" s="17" t="str">
        <f>IFERROR(VLOOKUP(A877,'G1'!$A$2:$B$45,2,FALSE),"")</f>
        <v/>
      </c>
      <c r="C877" s="8"/>
      <c r="D877" s="8"/>
      <c r="E877" s="8"/>
      <c r="F877" s="8" t="str">
        <f>IFERROR(VLOOKUP(E877,'G3'!$A$2:$B$195,2,FALSE),"")</f>
        <v/>
      </c>
      <c r="G877" s="8"/>
      <c r="H877" s="8" t="str">
        <f>IFERROR(VLOOKUP(G877,'G4'!$A$2:$B$195,2,FALSE),"")</f>
        <v/>
      </c>
      <c r="I877" s="8"/>
      <c r="J877" s="8"/>
      <c r="K877" s="8"/>
      <c r="L877" s="11" t="str">
        <f>IFERROR(VLOOKUP(K877,'G6'!$A$2:$B$345,2,FALSE),"")</f>
        <v/>
      </c>
      <c r="M877" s="8"/>
      <c r="N877" s="8" t="str">
        <f>IFERROR(VLOOKUP(M877,SUPPLIERS!$A$2:$B$45,2,FALSE),"")</f>
        <v/>
      </c>
      <c r="O877" s="30"/>
      <c r="P877" s="13" t="str">
        <f>IFERROR(VLOOKUP(O877,UOM_GROUP!$A$2:$B$45,2,FALSE),"")</f>
        <v/>
      </c>
      <c r="Q877" s="11" t="str">
        <f t="array" ref="Q877">TEXTJOIN(",",TRUE,IF(UOM_MAPPING!A$2:A$16=O877,UOM_MAPPING!B$2:B$100,""))</f>
        <v/>
      </c>
      <c r="R877" s="11" t="str">
        <f>IFERROR(__xludf.DUMMYFUNCTION("ArrayFormula(JOIN("", "", IFERROR(VLOOKUP(BASE(SPLIT(Q877,"",""),10,3),UOM!$A$2:$B$46,2,FALSE),"""")))"),"")</f>
        <v/>
      </c>
      <c r="S877" s="8"/>
      <c r="T877" s="8"/>
      <c r="U877" s="8"/>
      <c r="V877" s="8" t="str">
        <f t="shared" si="2"/>
        <v/>
      </c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ht="12.75" customHeight="1">
      <c r="A878" s="8"/>
      <c r="B878" s="17" t="str">
        <f>IFERROR(VLOOKUP(A878,'G1'!$A$2:$B$45,2,FALSE),"")</f>
        <v/>
      </c>
      <c r="C878" s="8"/>
      <c r="D878" s="8"/>
      <c r="E878" s="8"/>
      <c r="F878" s="8" t="str">
        <f>IFERROR(VLOOKUP(E878,'G3'!$A$2:$B$195,2,FALSE),"")</f>
        <v/>
      </c>
      <c r="G878" s="8"/>
      <c r="H878" s="8" t="str">
        <f>IFERROR(VLOOKUP(G878,'G4'!$A$2:$B$195,2,FALSE),"")</f>
        <v/>
      </c>
      <c r="I878" s="8"/>
      <c r="J878" s="8"/>
      <c r="K878" s="8"/>
      <c r="L878" s="11" t="str">
        <f>IFERROR(VLOOKUP(K878,'G6'!$A$2:$B$345,2,FALSE),"")</f>
        <v/>
      </c>
      <c r="M878" s="8"/>
      <c r="N878" s="8" t="str">
        <f>IFERROR(VLOOKUP(M878,SUPPLIERS!$A$2:$B$45,2,FALSE),"")</f>
        <v/>
      </c>
      <c r="O878" s="30"/>
      <c r="P878" s="13" t="str">
        <f>IFERROR(VLOOKUP(O878,UOM_GROUP!$A$2:$B$45,2,FALSE),"")</f>
        <v/>
      </c>
      <c r="Q878" s="11" t="str">
        <f t="array" ref="Q878">TEXTJOIN(",",TRUE,IF(UOM_MAPPING!A$2:A$16=O878,UOM_MAPPING!B$2:B$100,""))</f>
        <v/>
      </c>
      <c r="R878" s="11" t="str">
        <f>IFERROR(__xludf.DUMMYFUNCTION("ArrayFormula(JOIN("", "", IFERROR(VLOOKUP(BASE(SPLIT(Q878,"",""),10,3),UOM!$A$2:$B$46,2,FALSE),"""")))"),"")</f>
        <v/>
      </c>
      <c r="S878" s="8"/>
      <c r="T878" s="8"/>
      <c r="U878" s="8"/>
      <c r="V878" s="8" t="str">
        <f t="shared" si="2"/>
        <v/>
      </c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ht="12.75" customHeight="1">
      <c r="A879" s="8"/>
      <c r="B879" s="17" t="str">
        <f>IFERROR(VLOOKUP(A879,'G1'!$A$2:$B$45,2,FALSE),"")</f>
        <v/>
      </c>
      <c r="C879" s="8"/>
      <c r="D879" s="8"/>
      <c r="E879" s="8"/>
      <c r="F879" s="8" t="str">
        <f>IFERROR(VLOOKUP(E879,'G3'!$A$2:$B$195,2,FALSE),"")</f>
        <v/>
      </c>
      <c r="G879" s="8"/>
      <c r="H879" s="8" t="str">
        <f>IFERROR(VLOOKUP(G879,'G4'!$A$2:$B$195,2,FALSE),"")</f>
        <v/>
      </c>
      <c r="I879" s="8"/>
      <c r="J879" s="8"/>
      <c r="K879" s="8"/>
      <c r="L879" s="11" t="str">
        <f>IFERROR(VLOOKUP(K879,'G6'!$A$2:$B$345,2,FALSE),"")</f>
        <v/>
      </c>
      <c r="M879" s="8"/>
      <c r="N879" s="8" t="str">
        <f>IFERROR(VLOOKUP(M879,SUPPLIERS!$A$2:$B$45,2,FALSE),"")</f>
        <v/>
      </c>
      <c r="O879" s="30"/>
      <c r="P879" s="13" t="str">
        <f>IFERROR(VLOOKUP(O879,UOM_GROUP!$A$2:$B$45,2,FALSE),"")</f>
        <v/>
      </c>
      <c r="Q879" s="11" t="str">
        <f t="array" ref="Q879">TEXTJOIN(",",TRUE,IF(UOM_MAPPING!A$2:A$16=O879,UOM_MAPPING!B$2:B$100,""))</f>
        <v/>
      </c>
      <c r="R879" s="11" t="str">
        <f>IFERROR(__xludf.DUMMYFUNCTION("ArrayFormula(JOIN("", "", IFERROR(VLOOKUP(BASE(SPLIT(Q879,"",""),10,3),UOM!$A$2:$B$46,2,FALSE),"""")))"),"")</f>
        <v/>
      </c>
      <c r="S879" s="8"/>
      <c r="T879" s="8"/>
      <c r="U879" s="8"/>
      <c r="V879" s="8" t="str">
        <f t="shared" si="2"/>
        <v/>
      </c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ht="12.75" customHeight="1">
      <c r="A880" s="8"/>
      <c r="B880" s="17" t="str">
        <f>IFERROR(VLOOKUP(A880,'G1'!$A$2:$B$45,2,FALSE),"")</f>
        <v/>
      </c>
      <c r="C880" s="8"/>
      <c r="D880" s="8"/>
      <c r="E880" s="8"/>
      <c r="F880" s="8" t="str">
        <f>IFERROR(VLOOKUP(E880,'G3'!$A$2:$B$195,2,FALSE),"")</f>
        <v/>
      </c>
      <c r="G880" s="8"/>
      <c r="H880" s="8" t="str">
        <f>IFERROR(VLOOKUP(G880,'G4'!$A$2:$B$195,2,FALSE),"")</f>
        <v/>
      </c>
      <c r="I880" s="8"/>
      <c r="J880" s="8"/>
      <c r="K880" s="8"/>
      <c r="L880" s="11" t="str">
        <f>IFERROR(VLOOKUP(K880,'G6'!$A$2:$B$345,2,FALSE),"")</f>
        <v/>
      </c>
      <c r="M880" s="8"/>
      <c r="N880" s="8" t="str">
        <f>IFERROR(VLOOKUP(M880,SUPPLIERS!$A$2:$B$45,2,FALSE),"")</f>
        <v/>
      </c>
      <c r="O880" s="30"/>
      <c r="P880" s="13" t="str">
        <f>IFERROR(VLOOKUP(O880,UOM_GROUP!$A$2:$B$45,2,FALSE),"")</f>
        <v/>
      </c>
      <c r="Q880" s="11" t="str">
        <f t="array" ref="Q880">TEXTJOIN(",",TRUE,IF(UOM_MAPPING!A$2:A$16=O880,UOM_MAPPING!B$2:B$100,""))</f>
        <v/>
      </c>
      <c r="R880" s="11" t="str">
        <f>IFERROR(__xludf.DUMMYFUNCTION("ArrayFormula(JOIN("", "", IFERROR(VLOOKUP(BASE(SPLIT(Q880,"",""),10,3),UOM!$A$2:$B$46,2,FALSE),"""")))"),"")</f>
        <v/>
      </c>
      <c r="S880" s="8"/>
      <c r="T880" s="8"/>
      <c r="U880" s="8"/>
      <c r="V880" s="8" t="str">
        <f t="shared" si="2"/>
        <v/>
      </c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ht="12.75" customHeight="1">
      <c r="A881" s="8"/>
      <c r="B881" s="17" t="str">
        <f>IFERROR(VLOOKUP(A881,'G1'!$A$2:$B$45,2,FALSE),"")</f>
        <v/>
      </c>
      <c r="C881" s="8"/>
      <c r="D881" s="8"/>
      <c r="E881" s="8"/>
      <c r="F881" s="8" t="str">
        <f>IFERROR(VLOOKUP(E881,'G3'!$A$2:$B$195,2,FALSE),"")</f>
        <v/>
      </c>
      <c r="G881" s="8"/>
      <c r="H881" s="8" t="str">
        <f>IFERROR(VLOOKUP(G881,'G4'!$A$2:$B$195,2,FALSE),"")</f>
        <v/>
      </c>
      <c r="I881" s="8"/>
      <c r="J881" s="8"/>
      <c r="K881" s="8"/>
      <c r="L881" s="11" t="str">
        <f>IFERROR(VLOOKUP(K881,'G6'!$A$2:$B$345,2,FALSE),"")</f>
        <v/>
      </c>
      <c r="M881" s="8"/>
      <c r="N881" s="8" t="str">
        <f>IFERROR(VLOOKUP(M881,SUPPLIERS!$A$2:$B$45,2,FALSE),"")</f>
        <v/>
      </c>
      <c r="O881" s="30"/>
      <c r="P881" s="13" t="str">
        <f>IFERROR(VLOOKUP(O881,UOM_GROUP!$A$2:$B$45,2,FALSE),"")</f>
        <v/>
      </c>
      <c r="Q881" s="11" t="str">
        <f t="array" ref="Q881">TEXTJOIN(",",TRUE,IF(UOM_MAPPING!A$2:A$16=O881,UOM_MAPPING!B$2:B$100,""))</f>
        <v/>
      </c>
      <c r="R881" s="11" t="str">
        <f>IFERROR(__xludf.DUMMYFUNCTION("ArrayFormula(JOIN("", "", IFERROR(VLOOKUP(BASE(SPLIT(Q881,"",""),10,3),UOM!$A$2:$B$46,2,FALSE),"""")))"),"")</f>
        <v/>
      </c>
      <c r="S881" s="8"/>
      <c r="T881" s="8"/>
      <c r="U881" s="8"/>
      <c r="V881" s="8" t="str">
        <f t="shared" si="2"/>
        <v/>
      </c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ht="12.75" customHeight="1">
      <c r="A882" s="8"/>
      <c r="B882" s="17" t="str">
        <f>IFERROR(VLOOKUP(A882,'G1'!$A$2:$B$45,2,FALSE),"")</f>
        <v/>
      </c>
      <c r="C882" s="8"/>
      <c r="D882" s="8"/>
      <c r="E882" s="8"/>
      <c r="F882" s="8" t="str">
        <f>IFERROR(VLOOKUP(E882,'G3'!$A$2:$B$195,2,FALSE),"")</f>
        <v/>
      </c>
      <c r="G882" s="8"/>
      <c r="H882" s="8" t="str">
        <f>IFERROR(VLOOKUP(G882,'G4'!$A$2:$B$195,2,FALSE),"")</f>
        <v/>
      </c>
      <c r="I882" s="8"/>
      <c r="J882" s="8"/>
      <c r="K882" s="8"/>
      <c r="L882" s="11" t="str">
        <f>IFERROR(VLOOKUP(K882,'G6'!$A$2:$B$345,2,FALSE),"")</f>
        <v/>
      </c>
      <c r="M882" s="8"/>
      <c r="N882" s="8" t="str">
        <f>IFERROR(VLOOKUP(M882,SUPPLIERS!$A$2:$B$45,2,FALSE),"")</f>
        <v/>
      </c>
      <c r="O882" s="30"/>
      <c r="P882" s="13" t="str">
        <f>IFERROR(VLOOKUP(O882,UOM_GROUP!$A$2:$B$45,2,FALSE),"")</f>
        <v/>
      </c>
      <c r="Q882" s="11" t="str">
        <f t="array" ref="Q882">TEXTJOIN(",",TRUE,IF(UOM_MAPPING!A$2:A$16=O882,UOM_MAPPING!B$2:B$100,""))</f>
        <v/>
      </c>
      <c r="R882" s="11" t="str">
        <f>IFERROR(__xludf.DUMMYFUNCTION("ArrayFormula(JOIN("", "", IFERROR(VLOOKUP(BASE(SPLIT(Q882,"",""),10,3),UOM!$A$2:$B$46,2,FALSE),"""")))"),"")</f>
        <v/>
      </c>
      <c r="S882" s="8"/>
      <c r="T882" s="8"/>
      <c r="U882" s="8"/>
      <c r="V882" s="8" t="str">
        <f t="shared" si="2"/>
        <v/>
      </c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ht="12.75" customHeight="1">
      <c r="A883" s="8"/>
      <c r="B883" s="17" t="str">
        <f>IFERROR(VLOOKUP(A883,'G1'!$A$2:$B$45,2,FALSE),"")</f>
        <v/>
      </c>
      <c r="C883" s="8"/>
      <c r="D883" s="8"/>
      <c r="E883" s="8"/>
      <c r="F883" s="8" t="str">
        <f>IFERROR(VLOOKUP(E883,'G3'!$A$2:$B$195,2,FALSE),"")</f>
        <v/>
      </c>
      <c r="G883" s="8"/>
      <c r="H883" s="8" t="str">
        <f>IFERROR(VLOOKUP(G883,'G4'!$A$2:$B$195,2,FALSE),"")</f>
        <v/>
      </c>
      <c r="I883" s="8"/>
      <c r="J883" s="8"/>
      <c r="K883" s="8"/>
      <c r="L883" s="11" t="str">
        <f>IFERROR(VLOOKUP(K883,'G6'!$A$2:$B$345,2,FALSE),"")</f>
        <v/>
      </c>
      <c r="M883" s="8"/>
      <c r="N883" s="8" t="str">
        <f>IFERROR(VLOOKUP(M883,SUPPLIERS!$A$2:$B$45,2,FALSE),"")</f>
        <v/>
      </c>
      <c r="O883" s="30"/>
      <c r="P883" s="13" t="str">
        <f>IFERROR(VLOOKUP(O883,UOM_GROUP!$A$2:$B$45,2,FALSE),"")</f>
        <v/>
      </c>
      <c r="Q883" s="11" t="str">
        <f t="array" ref="Q883">TEXTJOIN(",",TRUE,IF(UOM_MAPPING!A$2:A$16=O883,UOM_MAPPING!B$2:B$100,""))</f>
        <v/>
      </c>
      <c r="R883" s="11" t="str">
        <f>IFERROR(__xludf.DUMMYFUNCTION("ArrayFormula(JOIN("", "", IFERROR(VLOOKUP(BASE(SPLIT(Q883,"",""),10,3),UOM!$A$2:$B$46,2,FALSE),"""")))"),"")</f>
        <v/>
      </c>
      <c r="S883" s="8"/>
      <c r="T883" s="8"/>
      <c r="U883" s="8"/>
      <c r="V883" s="8" t="str">
        <f t="shared" si="2"/>
        <v/>
      </c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ht="12.75" customHeight="1">
      <c r="A884" s="8"/>
      <c r="B884" s="17" t="str">
        <f>IFERROR(VLOOKUP(A884,'G1'!$A$2:$B$45,2,FALSE),"")</f>
        <v/>
      </c>
      <c r="C884" s="8"/>
      <c r="D884" s="8"/>
      <c r="E884" s="8"/>
      <c r="F884" s="8" t="str">
        <f>IFERROR(VLOOKUP(E884,'G3'!$A$2:$B$195,2,FALSE),"")</f>
        <v/>
      </c>
      <c r="G884" s="8"/>
      <c r="H884" s="8" t="str">
        <f>IFERROR(VLOOKUP(G884,'G4'!$A$2:$B$195,2,FALSE),"")</f>
        <v/>
      </c>
      <c r="I884" s="8"/>
      <c r="J884" s="8"/>
      <c r="K884" s="8"/>
      <c r="L884" s="11" t="str">
        <f>IFERROR(VLOOKUP(K884,'G6'!$A$2:$B$345,2,FALSE),"")</f>
        <v/>
      </c>
      <c r="M884" s="8"/>
      <c r="N884" s="8" t="str">
        <f>IFERROR(VLOOKUP(M884,SUPPLIERS!$A$2:$B$45,2,FALSE),"")</f>
        <v/>
      </c>
      <c r="O884" s="30"/>
      <c r="P884" s="13" t="str">
        <f>IFERROR(VLOOKUP(O884,UOM_GROUP!$A$2:$B$45,2,FALSE),"")</f>
        <v/>
      </c>
      <c r="Q884" s="11" t="str">
        <f t="array" ref="Q884">TEXTJOIN(",",TRUE,IF(UOM_MAPPING!A$2:A$16=O884,UOM_MAPPING!B$2:B$100,""))</f>
        <v/>
      </c>
      <c r="R884" s="11" t="str">
        <f>IFERROR(__xludf.DUMMYFUNCTION("ArrayFormula(JOIN("", "", IFERROR(VLOOKUP(BASE(SPLIT(Q884,"",""),10,3),UOM!$A$2:$B$46,2,FALSE),"""")))"),"")</f>
        <v/>
      </c>
      <c r="S884" s="8"/>
      <c r="T884" s="8"/>
      <c r="U884" s="8"/>
      <c r="V884" s="8" t="str">
        <f t="shared" si="2"/>
        <v/>
      </c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ht="12.75" customHeight="1">
      <c r="A885" s="8"/>
      <c r="B885" s="17" t="str">
        <f>IFERROR(VLOOKUP(A885,'G1'!$A$2:$B$45,2,FALSE),"")</f>
        <v/>
      </c>
      <c r="C885" s="8"/>
      <c r="D885" s="8"/>
      <c r="E885" s="8"/>
      <c r="F885" s="8" t="str">
        <f>IFERROR(VLOOKUP(E885,'G3'!$A$2:$B$195,2,FALSE),"")</f>
        <v/>
      </c>
      <c r="G885" s="8"/>
      <c r="H885" s="8" t="str">
        <f>IFERROR(VLOOKUP(G885,'G4'!$A$2:$B$195,2,FALSE),"")</f>
        <v/>
      </c>
      <c r="I885" s="8"/>
      <c r="J885" s="8"/>
      <c r="K885" s="8"/>
      <c r="L885" s="11" t="str">
        <f>IFERROR(VLOOKUP(K885,'G6'!$A$2:$B$345,2,FALSE),"")</f>
        <v/>
      </c>
      <c r="M885" s="8"/>
      <c r="N885" s="8" t="str">
        <f>IFERROR(VLOOKUP(M885,SUPPLIERS!$A$2:$B$45,2,FALSE),"")</f>
        <v/>
      </c>
      <c r="O885" s="30"/>
      <c r="P885" s="13" t="str">
        <f>IFERROR(VLOOKUP(O885,UOM_GROUP!$A$2:$B$45,2,FALSE),"")</f>
        <v/>
      </c>
      <c r="Q885" s="11" t="str">
        <f t="array" ref="Q885">TEXTJOIN(",",TRUE,IF(UOM_MAPPING!A$2:A$16=O885,UOM_MAPPING!B$2:B$100,""))</f>
        <v/>
      </c>
      <c r="R885" s="11" t="str">
        <f>IFERROR(__xludf.DUMMYFUNCTION("ArrayFormula(JOIN("", "", IFERROR(VLOOKUP(BASE(SPLIT(Q885,"",""),10,3),UOM!$A$2:$B$46,2,FALSE),"""")))"),"")</f>
        <v/>
      </c>
      <c r="S885" s="8"/>
      <c r="T885" s="8"/>
      <c r="U885" s="8"/>
      <c r="V885" s="8" t="str">
        <f t="shared" si="2"/>
        <v/>
      </c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ht="12.75" customHeight="1">
      <c r="A886" s="8"/>
      <c r="B886" s="17" t="str">
        <f>IFERROR(VLOOKUP(A886,'G1'!$A$2:$B$45,2,FALSE),"")</f>
        <v/>
      </c>
      <c r="C886" s="8"/>
      <c r="D886" s="8"/>
      <c r="E886" s="8"/>
      <c r="F886" s="8" t="str">
        <f>IFERROR(VLOOKUP(E886,'G3'!$A$2:$B$195,2,FALSE),"")</f>
        <v/>
      </c>
      <c r="G886" s="8"/>
      <c r="H886" s="8" t="str">
        <f>IFERROR(VLOOKUP(G886,'G4'!$A$2:$B$195,2,FALSE),"")</f>
        <v/>
      </c>
      <c r="I886" s="8"/>
      <c r="J886" s="8"/>
      <c r="K886" s="8"/>
      <c r="L886" s="11" t="str">
        <f>IFERROR(VLOOKUP(K886,'G6'!$A$2:$B$345,2,FALSE),"")</f>
        <v/>
      </c>
      <c r="M886" s="8"/>
      <c r="N886" s="8" t="str">
        <f>IFERROR(VLOOKUP(M886,SUPPLIERS!$A$2:$B$45,2,FALSE),"")</f>
        <v/>
      </c>
      <c r="O886" s="30"/>
      <c r="P886" s="13" t="str">
        <f>IFERROR(VLOOKUP(O886,UOM_GROUP!$A$2:$B$45,2,FALSE),"")</f>
        <v/>
      </c>
      <c r="Q886" s="11" t="str">
        <f t="array" ref="Q886">TEXTJOIN(",",TRUE,IF(UOM_MAPPING!A$2:A$16=O886,UOM_MAPPING!B$2:B$100,""))</f>
        <v/>
      </c>
      <c r="R886" s="11" t="str">
        <f>IFERROR(__xludf.DUMMYFUNCTION("ArrayFormula(JOIN("", "", IFERROR(VLOOKUP(BASE(SPLIT(Q886,"",""),10,3),UOM!$A$2:$B$46,2,FALSE),"""")))"),"")</f>
        <v/>
      </c>
      <c r="S886" s="8"/>
      <c r="T886" s="8"/>
      <c r="U886" s="8"/>
      <c r="V886" s="8" t="str">
        <f t="shared" si="2"/>
        <v/>
      </c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ht="12.75" customHeight="1">
      <c r="A887" s="8"/>
      <c r="B887" s="17" t="str">
        <f>IFERROR(VLOOKUP(A887,'G1'!$A$2:$B$45,2,FALSE),"")</f>
        <v/>
      </c>
      <c r="C887" s="8"/>
      <c r="D887" s="8"/>
      <c r="E887" s="8"/>
      <c r="F887" s="8" t="str">
        <f>IFERROR(VLOOKUP(E887,'G3'!$A$2:$B$195,2,FALSE),"")</f>
        <v/>
      </c>
      <c r="G887" s="8"/>
      <c r="H887" s="8" t="str">
        <f>IFERROR(VLOOKUP(G887,'G4'!$A$2:$B$195,2,FALSE),"")</f>
        <v/>
      </c>
      <c r="I887" s="8"/>
      <c r="J887" s="8"/>
      <c r="K887" s="8"/>
      <c r="L887" s="11" t="str">
        <f>IFERROR(VLOOKUP(K887,'G6'!$A$2:$B$345,2,FALSE),"")</f>
        <v/>
      </c>
      <c r="M887" s="8"/>
      <c r="N887" s="8" t="str">
        <f>IFERROR(VLOOKUP(M887,SUPPLIERS!$A$2:$B$45,2,FALSE),"")</f>
        <v/>
      </c>
      <c r="O887" s="30"/>
      <c r="P887" s="13" t="str">
        <f>IFERROR(VLOOKUP(O887,UOM_GROUP!$A$2:$B$45,2,FALSE),"")</f>
        <v/>
      </c>
      <c r="Q887" s="11" t="str">
        <f t="array" ref="Q887">TEXTJOIN(",",TRUE,IF(UOM_MAPPING!A$2:A$16=O887,UOM_MAPPING!B$2:B$100,""))</f>
        <v/>
      </c>
      <c r="R887" s="11" t="str">
        <f>IFERROR(__xludf.DUMMYFUNCTION("ArrayFormula(JOIN("", "", IFERROR(VLOOKUP(BASE(SPLIT(Q887,"",""),10,3),UOM!$A$2:$B$46,2,FALSE),"""")))"),"")</f>
        <v/>
      </c>
      <c r="S887" s="8"/>
      <c r="T887" s="8"/>
      <c r="U887" s="8"/>
      <c r="V887" s="8" t="str">
        <f t="shared" si="2"/>
        <v/>
      </c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ht="12.75" customHeight="1">
      <c r="A888" s="8"/>
      <c r="B888" s="17" t="str">
        <f>IFERROR(VLOOKUP(A888,'G1'!$A$2:$B$45,2,FALSE),"")</f>
        <v/>
      </c>
      <c r="C888" s="8"/>
      <c r="D888" s="8"/>
      <c r="E888" s="8"/>
      <c r="F888" s="8" t="str">
        <f>IFERROR(VLOOKUP(E888,'G3'!$A$2:$B$195,2,FALSE),"")</f>
        <v/>
      </c>
      <c r="G888" s="8"/>
      <c r="H888" s="8" t="str">
        <f>IFERROR(VLOOKUP(G888,'G4'!$A$2:$B$195,2,FALSE),"")</f>
        <v/>
      </c>
      <c r="I888" s="8"/>
      <c r="J888" s="8"/>
      <c r="K888" s="8"/>
      <c r="L888" s="11" t="str">
        <f>IFERROR(VLOOKUP(K888,'G6'!$A$2:$B$345,2,FALSE),"")</f>
        <v/>
      </c>
      <c r="M888" s="8"/>
      <c r="N888" s="8" t="str">
        <f>IFERROR(VLOOKUP(M888,SUPPLIERS!$A$2:$B$45,2,FALSE),"")</f>
        <v/>
      </c>
      <c r="O888" s="30"/>
      <c r="P888" s="13" t="str">
        <f>IFERROR(VLOOKUP(O888,UOM_GROUP!$A$2:$B$45,2,FALSE),"")</f>
        <v/>
      </c>
      <c r="Q888" s="11" t="str">
        <f t="array" ref="Q888">TEXTJOIN(",",TRUE,IF(UOM_MAPPING!A$2:A$16=O888,UOM_MAPPING!B$2:B$100,""))</f>
        <v/>
      </c>
      <c r="R888" s="11" t="str">
        <f>IFERROR(__xludf.DUMMYFUNCTION("ArrayFormula(JOIN("", "", IFERROR(VLOOKUP(BASE(SPLIT(Q888,"",""),10,3),UOM!$A$2:$B$46,2,FALSE),"""")))"),"")</f>
        <v/>
      </c>
      <c r="S888" s="8"/>
      <c r="T888" s="8"/>
      <c r="U888" s="8"/>
      <c r="V888" s="8" t="str">
        <f t="shared" si="2"/>
        <v/>
      </c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ht="12.75" customHeight="1">
      <c r="A889" s="8"/>
      <c r="B889" s="17" t="str">
        <f>IFERROR(VLOOKUP(A889,'G1'!$A$2:$B$45,2,FALSE),"")</f>
        <v/>
      </c>
      <c r="C889" s="8"/>
      <c r="D889" s="8"/>
      <c r="E889" s="8"/>
      <c r="F889" s="8" t="str">
        <f>IFERROR(VLOOKUP(E889,'G3'!$A$2:$B$195,2,FALSE),"")</f>
        <v/>
      </c>
      <c r="G889" s="8"/>
      <c r="H889" s="8" t="str">
        <f>IFERROR(VLOOKUP(G889,'G4'!$A$2:$B$195,2,FALSE),"")</f>
        <v/>
      </c>
      <c r="I889" s="8"/>
      <c r="J889" s="8"/>
      <c r="K889" s="8"/>
      <c r="L889" s="11" t="str">
        <f>IFERROR(VLOOKUP(K889,'G6'!$A$2:$B$345,2,FALSE),"")</f>
        <v/>
      </c>
      <c r="M889" s="8"/>
      <c r="N889" s="8" t="str">
        <f>IFERROR(VLOOKUP(M889,SUPPLIERS!$A$2:$B$45,2,FALSE),"")</f>
        <v/>
      </c>
      <c r="O889" s="30"/>
      <c r="P889" s="13" t="str">
        <f>IFERROR(VLOOKUP(O889,UOM_GROUP!$A$2:$B$45,2,FALSE),"")</f>
        <v/>
      </c>
      <c r="Q889" s="11" t="str">
        <f t="array" ref="Q889">TEXTJOIN(",",TRUE,IF(UOM_MAPPING!A$2:A$16=O889,UOM_MAPPING!B$2:B$100,""))</f>
        <v/>
      </c>
      <c r="R889" s="11" t="str">
        <f>IFERROR(__xludf.DUMMYFUNCTION("ArrayFormula(JOIN("", "", IFERROR(VLOOKUP(BASE(SPLIT(Q889,"",""),10,3),UOM!$A$2:$B$46,2,FALSE),"""")))"),"")</f>
        <v/>
      </c>
      <c r="S889" s="8"/>
      <c r="T889" s="8"/>
      <c r="U889" s="8"/>
      <c r="V889" s="8" t="str">
        <f t="shared" si="2"/>
        <v/>
      </c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ht="12.75" customHeight="1">
      <c r="A890" s="8"/>
      <c r="B890" s="17" t="str">
        <f>IFERROR(VLOOKUP(A890,'G1'!$A$2:$B$45,2,FALSE),"")</f>
        <v/>
      </c>
      <c r="C890" s="8"/>
      <c r="D890" s="8"/>
      <c r="E890" s="8"/>
      <c r="F890" s="8" t="str">
        <f>IFERROR(VLOOKUP(E890,'G3'!$A$2:$B$195,2,FALSE),"")</f>
        <v/>
      </c>
      <c r="G890" s="8"/>
      <c r="H890" s="8" t="str">
        <f>IFERROR(VLOOKUP(G890,'G4'!$A$2:$B$195,2,FALSE),"")</f>
        <v/>
      </c>
      <c r="I890" s="8"/>
      <c r="J890" s="8"/>
      <c r="K890" s="8"/>
      <c r="L890" s="11" t="str">
        <f>IFERROR(VLOOKUP(K890,'G6'!$A$2:$B$345,2,FALSE),"")</f>
        <v/>
      </c>
      <c r="M890" s="8"/>
      <c r="N890" s="8" t="str">
        <f>IFERROR(VLOOKUP(M890,SUPPLIERS!$A$2:$B$45,2,FALSE),"")</f>
        <v/>
      </c>
      <c r="O890" s="30"/>
      <c r="P890" s="13" t="str">
        <f>IFERROR(VLOOKUP(O890,UOM_GROUP!$A$2:$B$45,2,FALSE),"")</f>
        <v/>
      </c>
      <c r="Q890" s="11" t="str">
        <f t="array" ref="Q890">TEXTJOIN(",",TRUE,IF(UOM_MAPPING!A$2:A$16=O890,UOM_MAPPING!B$2:B$100,""))</f>
        <v/>
      </c>
      <c r="R890" s="11" t="str">
        <f>IFERROR(__xludf.DUMMYFUNCTION("ArrayFormula(JOIN("", "", IFERROR(VLOOKUP(BASE(SPLIT(Q890,"",""),10,3),UOM!$A$2:$B$46,2,FALSE),"""")))"),"")</f>
        <v/>
      </c>
      <c r="S890" s="8"/>
      <c r="T890" s="8"/>
      <c r="U890" s="8"/>
      <c r="V890" s="8" t="str">
        <f t="shared" si="2"/>
        <v/>
      </c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ht="12.75" customHeight="1">
      <c r="A891" s="8"/>
      <c r="B891" s="17" t="str">
        <f>IFERROR(VLOOKUP(A891,'G1'!$A$2:$B$45,2,FALSE),"")</f>
        <v/>
      </c>
      <c r="C891" s="8"/>
      <c r="D891" s="8"/>
      <c r="E891" s="8"/>
      <c r="F891" s="8" t="str">
        <f>IFERROR(VLOOKUP(E891,'G3'!$A$2:$B$195,2,FALSE),"")</f>
        <v/>
      </c>
      <c r="G891" s="8"/>
      <c r="H891" s="8" t="str">
        <f>IFERROR(VLOOKUP(G891,'G4'!$A$2:$B$195,2,FALSE),"")</f>
        <v/>
      </c>
      <c r="I891" s="8"/>
      <c r="J891" s="8"/>
      <c r="K891" s="8"/>
      <c r="L891" s="11" t="str">
        <f>IFERROR(VLOOKUP(K891,'G6'!$A$2:$B$345,2,FALSE),"")</f>
        <v/>
      </c>
      <c r="M891" s="8"/>
      <c r="N891" s="8" t="str">
        <f>IFERROR(VLOOKUP(M891,SUPPLIERS!$A$2:$B$45,2,FALSE),"")</f>
        <v/>
      </c>
      <c r="O891" s="30"/>
      <c r="P891" s="13" t="str">
        <f>IFERROR(VLOOKUP(O891,UOM_GROUP!$A$2:$B$45,2,FALSE),"")</f>
        <v/>
      </c>
      <c r="Q891" s="11" t="str">
        <f t="array" ref="Q891">TEXTJOIN(",",TRUE,IF(UOM_MAPPING!A$2:A$16=O891,UOM_MAPPING!B$2:B$100,""))</f>
        <v/>
      </c>
      <c r="R891" s="11" t="str">
        <f>IFERROR(__xludf.DUMMYFUNCTION("ArrayFormula(JOIN("", "", IFERROR(VLOOKUP(BASE(SPLIT(Q891,"",""),10,3),UOM!$A$2:$B$46,2,FALSE),"""")))"),"")</f>
        <v/>
      </c>
      <c r="S891" s="8"/>
      <c r="T891" s="8"/>
      <c r="U891" s="8"/>
      <c r="V891" s="8" t="str">
        <f t="shared" si="2"/>
        <v/>
      </c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ht="12.75" customHeight="1">
      <c r="A892" s="8"/>
      <c r="B892" s="17" t="str">
        <f>IFERROR(VLOOKUP(A892,'G1'!$A$2:$B$45,2,FALSE),"")</f>
        <v/>
      </c>
      <c r="C892" s="8"/>
      <c r="D892" s="8"/>
      <c r="E892" s="8"/>
      <c r="F892" s="8" t="str">
        <f>IFERROR(VLOOKUP(E892,'G3'!$A$2:$B$195,2,FALSE),"")</f>
        <v/>
      </c>
      <c r="G892" s="8"/>
      <c r="H892" s="8" t="str">
        <f>IFERROR(VLOOKUP(G892,'G4'!$A$2:$B$195,2,FALSE),"")</f>
        <v/>
      </c>
      <c r="I892" s="8"/>
      <c r="J892" s="8"/>
      <c r="K892" s="8"/>
      <c r="L892" s="11" t="str">
        <f>IFERROR(VLOOKUP(K892,'G6'!$A$2:$B$345,2,FALSE),"")</f>
        <v/>
      </c>
      <c r="M892" s="8"/>
      <c r="N892" s="8" t="str">
        <f>IFERROR(VLOOKUP(M892,SUPPLIERS!$A$2:$B$45,2,FALSE),"")</f>
        <v/>
      </c>
      <c r="O892" s="30"/>
      <c r="P892" s="13" t="str">
        <f>IFERROR(VLOOKUP(O892,UOM_GROUP!$A$2:$B$45,2,FALSE),"")</f>
        <v/>
      </c>
      <c r="Q892" s="11" t="str">
        <f t="array" ref="Q892">TEXTJOIN(",",TRUE,IF(UOM_MAPPING!A$2:A$16=O892,UOM_MAPPING!B$2:B$100,""))</f>
        <v/>
      </c>
      <c r="R892" s="11" t="str">
        <f>IFERROR(__xludf.DUMMYFUNCTION("ArrayFormula(JOIN("", "", IFERROR(VLOOKUP(BASE(SPLIT(Q892,"",""),10,3),UOM!$A$2:$B$46,2,FALSE),"""")))"),"")</f>
        <v/>
      </c>
      <c r="S892" s="8"/>
      <c r="T892" s="8"/>
      <c r="U892" s="8"/>
      <c r="V892" s="8" t="str">
        <f t="shared" si="2"/>
        <v/>
      </c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ht="12.75" customHeight="1">
      <c r="A893" s="8"/>
      <c r="B893" s="17" t="str">
        <f>IFERROR(VLOOKUP(A893,'G1'!$A$2:$B$45,2,FALSE),"")</f>
        <v/>
      </c>
      <c r="C893" s="8"/>
      <c r="D893" s="8"/>
      <c r="E893" s="8"/>
      <c r="F893" s="8" t="str">
        <f>IFERROR(VLOOKUP(E893,'G3'!$A$2:$B$195,2,FALSE),"")</f>
        <v/>
      </c>
      <c r="G893" s="8"/>
      <c r="H893" s="8" t="str">
        <f>IFERROR(VLOOKUP(G893,'G4'!$A$2:$B$195,2,FALSE),"")</f>
        <v/>
      </c>
      <c r="I893" s="8"/>
      <c r="J893" s="8"/>
      <c r="K893" s="8"/>
      <c r="L893" s="11" t="str">
        <f>IFERROR(VLOOKUP(K893,'G6'!$A$2:$B$345,2,FALSE),"")</f>
        <v/>
      </c>
      <c r="M893" s="8"/>
      <c r="N893" s="8" t="str">
        <f>IFERROR(VLOOKUP(M893,SUPPLIERS!$A$2:$B$45,2,FALSE),"")</f>
        <v/>
      </c>
      <c r="O893" s="30"/>
      <c r="P893" s="13" t="str">
        <f>IFERROR(VLOOKUP(O893,UOM_GROUP!$A$2:$B$45,2,FALSE),"")</f>
        <v/>
      </c>
      <c r="Q893" s="11" t="str">
        <f t="array" ref="Q893">TEXTJOIN(",",TRUE,IF(UOM_MAPPING!A$2:A$16=O893,UOM_MAPPING!B$2:B$100,""))</f>
        <v/>
      </c>
      <c r="R893" s="11" t="str">
        <f>IFERROR(__xludf.DUMMYFUNCTION("ArrayFormula(JOIN("", "", IFERROR(VLOOKUP(BASE(SPLIT(Q893,"",""),10,3),UOM!$A$2:$B$46,2,FALSE),"""")))"),"")</f>
        <v/>
      </c>
      <c r="S893" s="8"/>
      <c r="T893" s="8"/>
      <c r="U893" s="8"/>
      <c r="V893" s="8" t="str">
        <f t="shared" si="2"/>
        <v/>
      </c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ht="12.75" customHeight="1">
      <c r="A894" s="8"/>
      <c r="B894" s="17" t="str">
        <f>IFERROR(VLOOKUP(A894,'G1'!$A$2:$B$45,2,FALSE),"")</f>
        <v/>
      </c>
      <c r="C894" s="8"/>
      <c r="D894" s="8"/>
      <c r="E894" s="8"/>
      <c r="F894" s="8" t="str">
        <f>IFERROR(VLOOKUP(E894,'G3'!$A$2:$B$195,2,FALSE),"")</f>
        <v/>
      </c>
      <c r="G894" s="8"/>
      <c r="H894" s="8" t="str">
        <f>IFERROR(VLOOKUP(G894,'G4'!$A$2:$B$195,2,FALSE),"")</f>
        <v/>
      </c>
      <c r="I894" s="8"/>
      <c r="J894" s="8"/>
      <c r="K894" s="8"/>
      <c r="L894" s="11" t="str">
        <f>IFERROR(VLOOKUP(K894,'G6'!$A$2:$B$345,2,FALSE),"")</f>
        <v/>
      </c>
      <c r="M894" s="8"/>
      <c r="N894" s="8" t="str">
        <f>IFERROR(VLOOKUP(M894,SUPPLIERS!$A$2:$B$45,2,FALSE),"")</f>
        <v/>
      </c>
      <c r="O894" s="30"/>
      <c r="P894" s="13" t="str">
        <f>IFERROR(VLOOKUP(O894,UOM_GROUP!$A$2:$B$45,2,FALSE),"")</f>
        <v/>
      </c>
      <c r="Q894" s="11" t="str">
        <f t="array" ref="Q894">TEXTJOIN(",",TRUE,IF(UOM_MAPPING!A$2:A$16=O894,UOM_MAPPING!B$2:B$100,""))</f>
        <v/>
      </c>
      <c r="R894" s="11" t="str">
        <f>IFERROR(__xludf.DUMMYFUNCTION("ArrayFormula(JOIN("", "", IFERROR(VLOOKUP(BASE(SPLIT(Q894,"",""),10,3),UOM!$A$2:$B$46,2,FALSE),"""")))"),"")</f>
        <v/>
      </c>
      <c r="S894" s="8"/>
      <c r="T894" s="8"/>
      <c r="U894" s="8"/>
      <c r="V894" s="8" t="str">
        <f t="shared" si="2"/>
        <v/>
      </c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ht="12.75" customHeight="1">
      <c r="A895" s="8"/>
      <c r="B895" s="17" t="str">
        <f>IFERROR(VLOOKUP(A895,'G1'!$A$2:$B$45,2,FALSE),"")</f>
        <v/>
      </c>
      <c r="C895" s="8"/>
      <c r="D895" s="8"/>
      <c r="E895" s="8"/>
      <c r="F895" s="8" t="str">
        <f>IFERROR(VLOOKUP(E895,'G3'!$A$2:$B$195,2,FALSE),"")</f>
        <v/>
      </c>
      <c r="G895" s="8"/>
      <c r="H895" s="8" t="str">
        <f>IFERROR(VLOOKUP(G895,'G4'!$A$2:$B$195,2,FALSE),"")</f>
        <v/>
      </c>
      <c r="I895" s="8"/>
      <c r="J895" s="8"/>
      <c r="K895" s="8"/>
      <c r="L895" s="11" t="str">
        <f>IFERROR(VLOOKUP(K895,'G6'!$A$2:$B$345,2,FALSE),"")</f>
        <v/>
      </c>
      <c r="M895" s="8"/>
      <c r="N895" s="8" t="str">
        <f>IFERROR(VLOOKUP(M895,SUPPLIERS!$A$2:$B$45,2,FALSE),"")</f>
        <v/>
      </c>
      <c r="O895" s="30"/>
      <c r="P895" s="13" t="str">
        <f>IFERROR(VLOOKUP(O895,UOM_GROUP!$A$2:$B$45,2,FALSE),"")</f>
        <v/>
      </c>
      <c r="Q895" s="11" t="str">
        <f t="array" ref="Q895">TEXTJOIN(",",TRUE,IF(UOM_MAPPING!A$2:A$16=O895,UOM_MAPPING!B$2:B$100,""))</f>
        <v/>
      </c>
      <c r="R895" s="11" t="str">
        <f>IFERROR(__xludf.DUMMYFUNCTION("ArrayFormula(JOIN("", "", IFERROR(VLOOKUP(BASE(SPLIT(Q895,"",""),10,3),UOM!$A$2:$B$46,2,FALSE),"""")))"),"")</f>
        <v/>
      </c>
      <c r="S895" s="8"/>
      <c r="T895" s="8"/>
      <c r="U895" s="8"/>
      <c r="V895" s="8" t="str">
        <f t="shared" si="2"/>
        <v/>
      </c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ht="12.75" customHeight="1">
      <c r="A896" s="8"/>
      <c r="B896" s="17" t="str">
        <f>IFERROR(VLOOKUP(A896,'G1'!$A$2:$B$45,2,FALSE),"")</f>
        <v/>
      </c>
      <c r="C896" s="8"/>
      <c r="D896" s="8"/>
      <c r="E896" s="8"/>
      <c r="F896" s="8" t="str">
        <f>IFERROR(VLOOKUP(E896,'G3'!$A$2:$B$195,2,FALSE),"")</f>
        <v/>
      </c>
      <c r="G896" s="8"/>
      <c r="H896" s="8" t="str">
        <f>IFERROR(VLOOKUP(G896,'G4'!$A$2:$B$195,2,FALSE),"")</f>
        <v/>
      </c>
      <c r="I896" s="8"/>
      <c r="J896" s="8"/>
      <c r="K896" s="8"/>
      <c r="L896" s="11" t="str">
        <f>IFERROR(VLOOKUP(K896,'G6'!$A$2:$B$345,2,FALSE),"")</f>
        <v/>
      </c>
      <c r="M896" s="8"/>
      <c r="N896" s="8" t="str">
        <f>IFERROR(VLOOKUP(M896,SUPPLIERS!$A$2:$B$45,2,FALSE),"")</f>
        <v/>
      </c>
      <c r="O896" s="30"/>
      <c r="P896" s="13" t="str">
        <f>IFERROR(VLOOKUP(O896,UOM_GROUP!$A$2:$B$45,2,FALSE),"")</f>
        <v/>
      </c>
      <c r="Q896" s="11" t="str">
        <f t="array" ref="Q896">TEXTJOIN(",",TRUE,IF(UOM_MAPPING!A$2:A$16=O896,UOM_MAPPING!B$2:B$100,""))</f>
        <v/>
      </c>
      <c r="R896" s="11" t="str">
        <f>IFERROR(__xludf.DUMMYFUNCTION("ArrayFormula(JOIN("", "", IFERROR(VLOOKUP(BASE(SPLIT(Q896,"",""),10,3),UOM!$A$2:$B$46,2,FALSE),"""")))"),"")</f>
        <v/>
      </c>
      <c r="S896" s="8"/>
      <c r="T896" s="8"/>
      <c r="U896" s="8"/>
      <c r="V896" s="8" t="str">
        <f t="shared" si="2"/>
        <v/>
      </c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ht="12.75" customHeight="1">
      <c r="A897" s="8"/>
      <c r="B897" s="17" t="str">
        <f>IFERROR(VLOOKUP(A897,'G1'!$A$2:$B$45,2,FALSE),"")</f>
        <v/>
      </c>
      <c r="C897" s="8"/>
      <c r="D897" s="8"/>
      <c r="E897" s="8"/>
      <c r="F897" s="8" t="str">
        <f>IFERROR(VLOOKUP(E897,'G3'!$A$2:$B$195,2,FALSE),"")</f>
        <v/>
      </c>
      <c r="G897" s="8"/>
      <c r="H897" s="8" t="str">
        <f>IFERROR(VLOOKUP(G897,'G4'!$A$2:$B$195,2,FALSE),"")</f>
        <v/>
      </c>
      <c r="I897" s="8"/>
      <c r="J897" s="8"/>
      <c r="K897" s="8"/>
      <c r="L897" s="11" t="str">
        <f>IFERROR(VLOOKUP(K897,'G6'!$A$2:$B$345,2,FALSE),"")</f>
        <v/>
      </c>
      <c r="M897" s="8"/>
      <c r="N897" s="8" t="str">
        <f>IFERROR(VLOOKUP(M897,SUPPLIERS!$A$2:$B$45,2,FALSE),"")</f>
        <v/>
      </c>
      <c r="O897" s="30"/>
      <c r="P897" s="13" t="str">
        <f>IFERROR(VLOOKUP(O897,UOM_GROUP!$A$2:$B$45,2,FALSE),"")</f>
        <v/>
      </c>
      <c r="Q897" s="11" t="str">
        <f t="array" ref="Q897">TEXTJOIN(",",TRUE,IF(UOM_MAPPING!A$2:A$16=O897,UOM_MAPPING!B$2:B$100,""))</f>
        <v/>
      </c>
      <c r="R897" s="11" t="str">
        <f>IFERROR(__xludf.DUMMYFUNCTION("ArrayFormula(JOIN("", "", IFERROR(VLOOKUP(BASE(SPLIT(Q897,"",""),10,3),UOM!$A$2:$B$46,2,FALSE),"""")))"),"")</f>
        <v/>
      </c>
      <c r="S897" s="8"/>
      <c r="T897" s="8"/>
      <c r="U897" s="8"/>
      <c r="V897" s="8" t="str">
        <f t="shared" si="2"/>
        <v/>
      </c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ht="12.75" customHeight="1">
      <c r="A898" s="8"/>
      <c r="B898" s="17" t="str">
        <f>IFERROR(VLOOKUP(A898,'G1'!$A$2:$B$45,2,FALSE),"")</f>
        <v/>
      </c>
      <c r="C898" s="8"/>
      <c r="D898" s="8"/>
      <c r="E898" s="8"/>
      <c r="F898" s="8" t="str">
        <f>IFERROR(VLOOKUP(E898,'G3'!$A$2:$B$195,2,FALSE),"")</f>
        <v/>
      </c>
      <c r="G898" s="8"/>
      <c r="H898" s="8" t="str">
        <f>IFERROR(VLOOKUP(G898,'G4'!$A$2:$B$195,2,FALSE),"")</f>
        <v/>
      </c>
      <c r="I898" s="8"/>
      <c r="J898" s="8"/>
      <c r="K898" s="8"/>
      <c r="L898" s="11" t="str">
        <f>IFERROR(VLOOKUP(K898,'G6'!$A$2:$B$345,2,FALSE),"")</f>
        <v/>
      </c>
      <c r="M898" s="8"/>
      <c r="N898" s="8" t="str">
        <f>IFERROR(VLOOKUP(M898,SUPPLIERS!$A$2:$B$45,2,FALSE),"")</f>
        <v/>
      </c>
      <c r="O898" s="30"/>
      <c r="P898" s="13" t="str">
        <f>IFERROR(VLOOKUP(O898,UOM_GROUP!$A$2:$B$45,2,FALSE),"")</f>
        <v/>
      </c>
      <c r="Q898" s="11" t="str">
        <f t="array" ref="Q898">TEXTJOIN(",",TRUE,IF(UOM_MAPPING!A$2:A$16=O898,UOM_MAPPING!B$2:B$100,""))</f>
        <v/>
      </c>
      <c r="R898" s="11" t="str">
        <f>IFERROR(__xludf.DUMMYFUNCTION("ArrayFormula(JOIN("", "", IFERROR(VLOOKUP(BASE(SPLIT(Q898,"",""),10,3),UOM!$A$2:$B$46,2,FALSE),"""")))"),"")</f>
        <v/>
      </c>
      <c r="S898" s="8"/>
      <c r="T898" s="8"/>
      <c r="U898" s="8"/>
      <c r="V898" s="8" t="str">
        <f t="shared" si="2"/>
        <v/>
      </c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ht="12.75" customHeight="1">
      <c r="A899" s="8"/>
      <c r="B899" s="17" t="str">
        <f>IFERROR(VLOOKUP(A899,'G1'!$A$2:$B$45,2,FALSE),"")</f>
        <v/>
      </c>
      <c r="C899" s="8"/>
      <c r="D899" s="8"/>
      <c r="E899" s="8"/>
      <c r="F899" s="8" t="str">
        <f>IFERROR(VLOOKUP(E899,'G3'!$A$2:$B$195,2,FALSE),"")</f>
        <v/>
      </c>
      <c r="G899" s="8"/>
      <c r="H899" s="8" t="str">
        <f>IFERROR(VLOOKUP(G899,'G4'!$A$2:$B$195,2,FALSE),"")</f>
        <v/>
      </c>
      <c r="I899" s="8"/>
      <c r="J899" s="8"/>
      <c r="K899" s="8"/>
      <c r="L899" s="11" t="str">
        <f>IFERROR(VLOOKUP(K899,'G6'!$A$2:$B$345,2,FALSE),"")</f>
        <v/>
      </c>
      <c r="M899" s="8"/>
      <c r="N899" s="8" t="str">
        <f>IFERROR(VLOOKUP(M899,SUPPLIERS!$A$2:$B$45,2,FALSE),"")</f>
        <v/>
      </c>
      <c r="O899" s="30"/>
      <c r="P899" s="13" t="str">
        <f>IFERROR(VLOOKUP(O899,UOM_GROUP!$A$2:$B$45,2,FALSE),"")</f>
        <v/>
      </c>
      <c r="Q899" s="11" t="str">
        <f t="array" ref="Q899">TEXTJOIN(",",TRUE,IF(UOM_MAPPING!A$2:A$16=O899,UOM_MAPPING!B$2:B$100,""))</f>
        <v/>
      </c>
      <c r="R899" s="11" t="str">
        <f>IFERROR(__xludf.DUMMYFUNCTION("ArrayFormula(JOIN("", "", IFERROR(VLOOKUP(BASE(SPLIT(Q899,"",""),10,3),UOM!$A$2:$B$46,2,FALSE),"""")))"),"")</f>
        <v/>
      </c>
      <c r="S899" s="8"/>
      <c r="T899" s="8"/>
      <c r="U899" s="8"/>
      <c r="V899" s="8" t="str">
        <f t="shared" si="2"/>
        <v/>
      </c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ht="12.75" customHeight="1">
      <c r="A900" s="8"/>
      <c r="B900" s="17" t="str">
        <f>IFERROR(VLOOKUP(A900,'G1'!$A$2:$B$45,2,FALSE),"")</f>
        <v/>
      </c>
      <c r="C900" s="8"/>
      <c r="D900" s="8"/>
      <c r="E900" s="8"/>
      <c r="F900" s="8" t="str">
        <f>IFERROR(VLOOKUP(E900,'G3'!$A$2:$B$195,2,FALSE),"")</f>
        <v/>
      </c>
      <c r="G900" s="8"/>
      <c r="H900" s="8" t="str">
        <f>IFERROR(VLOOKUP(G900,'G4'!$A$2:$B$195,2,FALSE),"")</f>
        <v/>
      </c>
      <c r="I900" s="8"/>
      <c r="J900" s="8"/>
      <c r="K900" s="8"/>
      <c r="L900" s="11" t="str">
        <f>IFERROR(VLOOKUP(K900,'G6'!$A$2:$B$345,2,FALSE),"")</f>
        <v/>
      </c>
      <c r="M900" s="8"/>
      <c r="N900" s="8" t="str">
        <f>IFERROR(VLOOKUP(M900,SUPPLIERS!$A$2:$B$45,2,FALSE),"")</f>
        <v/>
      </c>
      <c r="O900" s="30"/>
      <c r="P900" s="13" t="str">
        <f>IFERROR(VLOOKUP(O900,UOM_GROUP!$A$2:$B$45,2,FALSE),"")</f>
        <v/>
      </c>
      <c r="Q900" s="11" t="str">
        <f t="array" ref="Q900">TEXTJOIN(",",TRUE,IF(UOM_MAPPING!A$2:A$16=O900,UOM_MAPPING!B$2:B$100,""))</f>
        <v/>
      </c>
      <c r="R900" s="11" t="str">
        <f>IFERROR(__xludf.DUMMYFUNCTION("ArrayFormula(JOIN("", "", IFERROR(VLOOKUP(BASE(SPLIT(Q900,"",""),10,3),UOM!$A$2:$B$46,2,FALSE),"""")))"),"")</f>
        <v/>
      </c>
      <c r="S900" s="8"/>
      <c r="T900" s="8"/>
      <c r="U900" s="8"/>
      <c r="V900" s="8" t="str">
        <f t="shared" si="2"/>
        <v/>
      </c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ht="12.75" customHeight="1">
      <c r="A901" s="8"/>
      <c r="B901" s="17" t="str">
        <f>IFERROR(VLOOKUP(A901,'G1'!$A$2:$B$45,2,FALSE),"")</f>
        <v/>
      </c>
      <c r="C901" s="8"/>
      <c r="D901" s="8"/>
      <c r="E901" s="8"/>
      <c r="F901" s="8" t="str">
        <f>IFERROR(VLOOKUP(E901,'G3'!$A$2:$B$195,2,FALSE),"")</f>
        <v/>
      </c>
      <c r="G901" s="8"/>
      <c r="H901" s="8" t="str">
        <f>IFERROR(VLOOKUP(G901,'G4'!$A$2:$B$195,2,FALSE),"")</f>
        <v/>
      </c>
      <c r="I901" s="8"/>
      <c r="J901" s="8"/>
      <c r="K901" s="8"/>
      <c r="L901" s="11" t="str">
        <f>IFERROR(VLOOKUP(K901,'G6'!$A$2:$B$345,2,FALSE),"")</f>
        <v/>
      </c>
      <c r="M901" s="8"/>
      <c r="N901" s="8" t="str">
        <f>IFERROR(VLOOKUP(M901,SUPPLIERS!$A$2:$B$45,2,FALSE),"")</f>
        <v/>
      </c>
      <c r="O901" s="30"/>
      <c r="P901" s="13" t="str">
        <f>IFERROR(VLOOKUP(O901,UOM_GROUP!$A$2:$B$45,2,FALSE),"")</f>
        <v/>
      </c>
      <c r="Q901" s="11" t="str">
        <f t="array" ref="Q901">TEXTJOIN(",",TRUE,IF(UOM_MAPPING!A$2:A$16=O901,UOM_MAPPING!B$2:B$100,""))</f>
        <v/>
      </c>
      <c r="R901" s="11" t="str">
        <f>IFERROR(__xludf.DUMMYFUNCTION("ArrayFormula(JOIN("", "", IFERROR(VLOOKUP(BASE(SPLIT(Q901,"",""),10,3),UOM!$A$2:$B$46,2,FALSE),"""")))"),"")</f>
        <v/>
      </c>
      <c r="S901" s="8"/>
      <c r="T901" s="8"/>
      <c r="U901" s="8"/>
      <c r="V901" s="8" t="str">
        <f t="shared" si="2"/>
        <v/>
      </c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ht="12.75" customHeight="1">
      <c r="A902" s="8"/>
      <c r="B902" s="17" t="str">
        <f>IFERROR(VLOOKUP(A902,'G1'!$A$2:$B$45,2,FALSE),"")</f>
        <v/>
      </c>
      <c r="C902" s="8"/>
      <c r="D902" s="8"/>
      <c r="E902" s="8"/>
      <c r="F902" s="8" t="str">
        <f>IFERROR(VLOOKUP(E902,'G3'!$A$2:$B$195,2,FALSE),"")</f>
        <v/>
      </c>
      <c r="G902" s="8"/>
      <c r="H902" s="8" t="str">
        <f>IFERROR(VLOOKUP(G902,'G4'!$A$2:$B$195,2,FALSE),"")</f>
        <v/>
      </c>
      <c r="I902" s="8"/>
      <c r="J902" s="8"/>
      <c r="K902" s="8"/>
      <c r="L902" s="11" t="str">
        <f>IFERROR(VLOOKUP(K902,'G6'!$A$2:$B$345,2,FALSE),"")</f>
        <v/>
      </c>
      <c r="M902" s="8"/>
      <c r="N902" s="8" t="str">
        <f>IFERROR(VLOOKUP(M902,SUPPLIERS!$A$2:$B$45,2,FALSE),"")</f>
        <v/>
      </c>
      <c r="O902" s="30"/>
      <c r="P902" s="13" t="str">
        <f>IFERROR(VLOOKUP(O902,UOM_GROUP!$A$2:$B$45,2,FALSE),"")</f>
        <v/>
      </c>
      <c r="Q902" s="11" t="str">
        <f t="array" ref="Q902">TEXTJOIN(",",TRUE,IF(UOM_MAPPING!A$2:A$16=O902,UOM_MAPPING!B$2:B$100,""))</f>
        <v/>
      </c>
      <c r="R902" s="11" t="str">
        <f>IFERROR(__xludf.DUMMYFUNCTION("ArrayFormula(JOIN("", "", IFERROR(VLOOKUP(BASE(SPLIT(Q902,"",""),10,3),UOM!$A$2:$B$46,2,FALSE),"""")))"),"")</f>
        <v/>
      </c>
      <c r="S902" s="8"/>
      <c r="T902" s="8"/>
      <c r="U902" s="8"/>
      <c r="V902" s="8" t="str">
        <f t="shared" si="2"/>
        <v/>
      </c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ht="12.75" customHeight="1">
      <c r="A903" s="8"/>
      <c r="B903" s="17" t="str">
        <f>IFERROR(VLOOKUP(A903,'G1'!$A$2:$B$45,2,FALSE),"")</f>
        <v/>
      </c>
      <c r="C903" s="8"/>
      <c r="D903" s="8"/>
      <c r="E903" s="8"/>
      <c r="F903" s="8" t="str">
        <f>IFERROR(VLOOKUP(E903,'G3'!$A$2:$B$195,2,FALSE),"")</f>
        <v/>
      </c>
      <c r="G903" s="8"/>
      <c r="H903" s="8" t="str">
        <f>IFERROR(VLOOKUP(G903,'G4'!$A$2:$B$195,2,FALSE),"")</f>
        <v/>
      </c>
      <c r="I903" s="8"/>
      <c r="J903" s="8"/>
      <c r="K903" s="8"/>
      <c r="L903" s="11" t="str">
        <f>IFERROR(VLOOKUP(K903,'G6'!$A$2:$B$345,2,FALSE),"")</f>
        <v/>
      </c>
      <c r="M903" s="8"/>
      <c r="N903" s="8" t="str">
        <f>IFERROR(VLOOKUP(M903,SUPPLIERS!$A$2:$B$45,2,FALSE),"")</f>
        <v/>
      </c>
      <c r="O903" s="30"/>
      <c r="P903" s="13" t="str">
        <f>IFERROR(VLOOKUP(O903,UOM_GROUP!$A$2:$B$45,2,FALSE),"")</f>
        <v/>
      </c>
      <c r="Q903" s="11" t="str">
        <f t="array" ref="Q903">TEXTJOIN(",",TRUE,IF(UOM_MAPPING!A$2:A$16=O903,UOM_MAPPING!B$2:B$100,""))</f>
        <v/>
      </c>
      <c r="R903" s="11" t="str">
        <f>IFERROR(__xludf.DUMMYFUNCTION("ArrayFormula(JOIN("", "", IFERROR(VLOOKUP(BASE(SPLIT(Q903,"",""),10,3),UOM!$A$2:$B$46,2,FALSE),"""")))"),"")</f>
        <v/>
      </c>
      <c r="S903" s="8"/>
      <c r="T903" s="8"/>
      <c r="U903" s="8"/>
      <c r="V903" s="8" t="str">
        <f t="shared" si="2"/>
        <v/>
      </c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ht="12.75" customHeight="1">
      <c r="A904" s="8"/>
      <c r="B904" s="17" t="str">
        <f>IFERROR(VLOOKUP(A904,'G1'!$A$2:$B$45,2,FALSE),"")</f>
        <v/>
      </c>
      <c r="C904" s="8"/>
      <c r="D904" s="8"/>
      <c r="E904" s="8"/>
      <c r="F904" s="8" t="str">
        <f>IFERROR(VLOOKUP(E904,'G3'!$A$2:$B$195,2,FALSE),"")</f>
        <v/>
      </c>
      <c r="G904" s="8"/>
      <c r="H904" s="8" t="str">
        <f>IFERROR(VLOOKUP(G904,'G4'!$A$2:$B$195,2,FALSE),"")</f>
        <v/>
      </c>
      <c r="I904" s="8"/>
      <c r="J904" s="8"/>
      <c r="K904" s="8"/>
      <c r="L904" s="11" t="str">
        <f>IFERROR(VLOOKUP(K904,'G6'!$A$2:$B$345,2,FALSE),"")</f>
        <v/>
      </c>
      <c r="M904" s="8"/>
      <c r="N904" s="8" t="str">
        <f>IFERROR(VLOOKUP(M904,SUPPLIERS!$A$2:$B$45,2,FALSE),"")</f>
        <v/>
      </c>
      <c r="O904" s="30"/>
      <c r="P904" s="13" t="str">
        <f>IFERROR(VLOOKUP(O904,UOM_GROUP!$A$2:$B$45,2,FALSE),"")</f>
        <v/>
      </c>
      <c r="Q904" s="11" t="str">
        <f t="array" ref="Q904">TEXTJOIN(",",TRUE,IF(UOM_MAPPING!A$2:A$16=O904,UOM_MAPPING!B$2:B$100,""))</f>
        <v/>
      </c>
      <c r="R904" s="11" t="str">
        <f>IFERROR(__xludf.DUMMYFUNCTION("ArrayFormula(JOIN("", "", IFERROR(VLOOKUP(BASE(SPLIT(Q904,"",""),10,3),UOM!$A$2:$B$46,2,FALSE),"""")))"),"")</f>
        <v/>
      </c>
      <c r="S904" s="8"/>
      <c r="T904" s="8"/>
      <c r="U904" s="8"/>
      <c r="V904" s="8" t="str">
        <f t="shared" si="2"/>
        <v/>
      </c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ht="12.75" customHeight="1">
      <c r="A905" s="8"/>
      <c r="B905" s="17" t="str">
        <f>IFERROR(VLOOKUP(A905,'G1'!$A$2:$B$45,2,FALSE),"")</f>
        <v/>
      </c>
      <c r="C905" s="8"/>
      <c r="D905" s="8"/>
      <c r="E905" s="8"/>
      <c r="F905" s="8" t="str">
        <f>IFERROR(VLOOKUP(E905,'G3'!$A$2:$B$195,2,FALSE),"")</f>
        <v/>
      </c>
      <c r="G905" s="8"/>
      <c r="H905" s="8" t="str">
        <f>IFERROR(VLOOKUP(G905,'G4'!$A$2:$B$195,2,FALSE),"")</f>
        <v/>
      </c>
      <c r="I905" s="8"/>
      <c r="J905" s="8"/>
      <c r="K905" s="8"/>
      <c r="L905" s="11" t="str">
        <f>IFERROR(VLOOKUP(K905,'G6'!$A$2:$B$345,2,FALSE),"")</f>
        <v/>
      </c>
      <c r="M905" s="8"/>
      <c r="N905" s="8" t="str">
        <f>IFERROR(VLOOKUP(M905,SUPPLIERS!$A$2:$B$45,2,FALSE),"")</f>
        <v/>
      </c>
      <c r="O905" s="30"/>
      <c r="P905" s="13" t="str">
        <f>IFERROR(VLOOKUP(O905,UOM_GROUP!$A$2:$B$45,2,FALSE),"")</f>
        <v/>
      </c>
      <c r="Q905" s="11" t="str">
        <f t="array" ref="Q905">TEXTJOIN(",",TRUE,IF(UOM_MAPPING!A$2:A$16=O905,UOM_MAPPING!B$2:B$100,""))</f>
        <v/>
      </c>
      <c r="R905" s="11" t="str">
        <f>IFERROR(__xludf.DUMMYFUNCTION("ArrayFormula(JOIN("", "", IFERROR(VLOOKUP(BASE(SPLIT(Q905,"",""),10,3),UOM!$A$2:$B$46,2,FALSE),"""")))"),"")</f>
        <v/>
      </c>
      <c r="S905" s="8"/>
      <c r="T905" s="8"/>
      <c r="U905" s="8"/>
      <c r="V905" s="8" t="str">
        <f t="shared" si="2"/>
        <v/>
      </c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ht="12.75" customHeight="1">
      <c r="A906" s="8"/>
      <c r="B906" s="17" t="str">
        <f>IFERROR(VLOOKUP(A906,'G1'!$A$2:$B$45,2,FALSE),"")</f>
        <v/>
      </c>
      <c r="C906" s="8"/>
      <c r="D906" s="8"/>
      <c r="E906" s="8"/>
      <c r="F906" s="8" t="str">
        <f>IFERROR(VLOOKUP(E906,'G3'!$A$2:$B$195,2,FALSE),"")</f>
        <v/>
      </c>
      <c r="G906" s="8"/>
      <c r="H906" s="8" t="str">
        <f>IFERROR(VLOOKUP(G906,'G4'!$A$2:$B$195,2,FALSE),"")</f>
        <v/>
      </c>
      <c r="I906" s="8"/>
      <c r="J906" s="8"/>
      <c r="K906" s="8"/>
      <c r="L906" s="11" t="str">
        <f>IFERROR(VLOOKUP(K906,'G6'!$A$2:$B$345,2,FALSE),"")</f>
        <v/>
      </c>
      <c r="M906" s="8"/>
      <c r="N906" s="8" t="str">
        <f>IFERROR(VLOOKUP(M906,SUPPLIERS!$A$2:$B$45,2,FALSE),"")</f>
        <v/>
      </c>
      <c r="O906" s="30"/>
      <c r="P906" s="13" t="str">
        <f>IFERROR(VLOOKUP(O906,UOM_GROUP!$A$2:$B$45,2,FALSE),"")</f>
        <v/>
      </c>
      <c r="Q906" s="11" t="str">
        <f t="array" ref="Q906">TEXTJOIN(",",TRUE,IF(UOM_MAPPING!A$2:A$16=O906,UOM_MAPPING!B$2:B$100,""))</f>
        <v/>
      </c>
      <c r="R906" s="11" t="str">
        <f>IFERROR(__xludf.DUMMYFUNCTION("ArrayFormula(JOIN("", "", IFERROR(VLOOKUP(BASE(SPLIT(Q906,"",""),10,3),UOM!$A$2:$B$46,2,FALSE),"""")))"),"")</f>
        <v/>
      </c>
      <c r="S906" s="8"/>
      <c r="T906" s="8"/>
      <c r="U906" s="8"/>
      <c r="V906" s="8" t="str">
        <f t="shared" si="2"/>
        <v/>
      </c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ht="12.75" customHeight="1">
      <c r="A907" s="8"/>
      <c r="B907" s="17" t="str">
        <f>IFERROR(VLOOKUP(A907,'G1'!$A$2:$B$45,2,FALSE),"")</f>
        <v/>
      </c>
      <c r="C907" s="8"/>
      <c r="D907" s="8"/>
      <c r="E907" s="8"/>
      <c r="F907" s="8" t="str">
        <f>IFERROR(VLOOKUP(E907,'G3'!$A$2:$B$195,2,FALSE),"")</f>
        <v/>
      </c>
      <c r="G907" s="8"/>
      <c r="H907" s="8" t="str">
        <f>IFERROR(VLOOKUP(G907,'G4'!$A$2:$B$195,2,FALSE),"")</f>
        <v/>
      </c>
      <c r="I907" s="8"/>
      <c r="J907" s="8"/>
      <c r="K907" s="8"/>
      <c r="L907" s="11" t="str">
        <f>IFERROR(VLOOKUP(K907,'G6'!$A$2:$B$345,2,FALSE),"")</f>
        <v/>
      </c>
      <c r="M907" s="8"/>
      <c r="N907" s="8" t="str">
        <f>IFERROR(VLOOKUP(M907,SUPPLIERS!$A$2:$B$45,2,FALSE),"")</f>
        <v/>
      </c>
      <c r="O907" s="30"/>
      <c r="P907" s="13" t="str">
        <f>IFERROR(VLOOKUP(O907,UOM_GROUP!$A$2:$B$45,2,FALSE),"")</f>
        <v/>
      </c>
      <c r="Q907" s="11" t="str">
        <f t="array" ref="Q907">TEXTJOIN(",",TRUE,IF(UOM_MAPPING!A$2:A$16=O907,UOM_MAPPING!B$2:B$100,""))</f>
        <v/>
      </c>
      <c r="R907" s="11" t="str">
        <f>IFERROR(__xludf.DUMMYFUNCTION("ArrayFormula(JOIN("", "", IFERROR(VLOOKUP(BASE(SPLIT(Q907,"",""),10,3),UOM!$A$2:$B$46,2,FALSE),"""")))"),"")</f>
        <v/>
      </c>
      <c r="S907" s="8"/>
      <c r="T907" s="8"/>
      <c r="U907" s="8"/>
      <c r="V907" s="8" t="str">
        <f t="shared" si="2"/>
        <v/>
      </c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ht="12.75" customHeight="1">
      <c r="A908" s="8"/>
      <c r="B908" s="17" t="str">
        <f>IFERROR(VLOOKUP(A908,'G1'!$A$2:$B$45,2,FALSE),"")</f>
        <v/>
      </c>
      <c r="C908" s="8"/>
      <c r="D908" s="8"/>
      <c r="E908" s="8"/>
      <c r="F908" s="8" t="str">
        <f>IFERROR(VLOOKUP(E908,'G3'!$A$2:$B$195,2,FALSE),"")</f>
        <v/>
      </c>
      <c r="G908" s="8"/>
      <c r="H908" s="8" t="str">
        <f>IFERROR(VLOOKUP(G908,'G4'!$A$2:$B$195,2,FALSE),"")</f>
        <v/>
      </c>
      <c r="I908" s="8"/>
      <c r="J908" s="8"/>
      <c r="K908" s="8"/>
      <c r="L908" s="11" t="str">
        <f>IFERROR(VLOOKUP(K908,'G6'!$A$2:$B$345,2,FALSE),"")</f>
        <v/>
      </c>
      <c r="M908" s="8"/>
      <c r="N908" s="8" t="str">
        <f>IFERROR(VLOOKUP(M908,SUPPLIERS!$A$2:$B$45,2,FALSE),"")</f>
        <v/>
      </c>
      <c r="O908" s="30"/>
      <c r="P908" s="13" t="str">
        <f>IFERROR(VLOOKUP(O908,UOM_GROUP!$A$2:$B$45,2,FALSE),"")</f>
        <v/>
      </c>
      <c r="Q908" s="11" t="str">
        <f t="array" ref="Q908">TEXTJOIN(",",TRUE,IF(UOM_MAPPING!A$2:A$16=O908,UOM_MAPPING!B$2:B$100,""))</f>
        <v/>
      </c>
      <c r="R908" s="11" t="str">
        <f>IFERROR(__xludf.DUMMYFUNCTION("ArrayFormula(JOIN("", "", IFERROR(VLOOKUP(BASE(SPLIT(Q908,"",""),10,3),UOM!$A$2:$B$46,2,FALSE),"""")))"),"")</f>
        <v/>
      </c>
      <c r="S908" s="8"/>
      <c r="T908" s="8"/>
      <c r="U908" s="8"/>
      <c r="V908" s="8" t="str">
        <f t="shared" si="2"/>
        <v/>
      </c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ht="12.75" customHeight="1">
      <c r="A909" s="8"/>
      <c r="B909" s="17" t="str">
        <f>IFERROR(VLOOKUP(A909,'G1'!$A$2:$B$45,2,FALSE),"")</f>
        <v/>
      </c>
      <c r="C909" s="8"/>
      <c r="D909" s="8"/>
      <c r="E909" s="8"/>
      <c r="F909" s="8" t="str">
        <f>IFERROR(VLOOKUP(E909,'G3'!$A$2:$B$195,2,FALSE),"")</f>
        <v/>
      </c>
      <c r="G909" s="8"/>
      <c r="H909" s="8" t="str">
        <f>IFERROR(VLOOKUP(G909,'G4'!$A$2:$B$195,2,FALSE),"")</f>
        <v/>
      </c>
      <c r="I909" s="8"/>
      <c r="J909" s="8"/>
      <c r="K909" s="8"/>
      <c r="L909" s="11" t="str">
        <f>IFERROR(VLOOKUP(K909,'G6'!$A$2:$B$345,2,FALSE),"")</f>
        <v/>
      </c>
      <c r="M909" s="8"/>
      <c r="N909" s="8" t="str">
        <f>IFERROR(VLOOKUP(M909,SUPPLIERS!$A$2:$B$45,2,FALSE),"")</f>
        <v/>
      </c>
      <c r="O909" s="30"/>
      <c r="P909" s="13" t="str">
        <f>IFERROR(VLOOKUP(O909,UOM_GROUP!$A$2:$B$45,2,FALSE),"")</f>
        <v/>
      </c>
      <c r="Q909" s="11" t="str">
        <f t="array" ref="Q909">TEXTJOIN(",",TRUE,IF(UOM_MAPPING!A$2:A$16=O909,UOM_MAPPING!B$2:B$100,""))</f>
        <v/>
      </c>
      <c r="R909" s="11" t="str">
        <f>IFERROR(__xludf.DUMMYFUNCTION("ArrayFormula(JOIN("", "", IFERROR(VLOOKUP(BASE(SPLIT(Q909,"",""),10,3),UOM!$A$2:$B$46,2,FALSE),"""")))"),"")</f>
        <v/>
      </c>
      <c r="S909" s="8"/>
      <c r="T909" s="8"/>
      <c r="U909" s="8"/>
      <c r="V909" s="8" t="str">
        <f t="shared" si="2"/>
        <v/>
      </c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ht="12.75" customHeight="1">
      <c r="A910" s="8"/>
      <c r="B910" s="17" t="str">
        <f>IFERROR(VLOOKUP(A910,'G1'!$A$2:$B$45,2,FALSE),"")</f>
        <v/>
      </c>
      <c r="C910" s="8"/>
      <c r="D910" s="8"/>
      <c r="E910" s="8"/>
      <c r="F910" s="8" t="str">
        <f>IFERROR(VLOOKUP(E910,'G3'!$A$2:$B$195,2,FALSE),"")</f>
        <v/>
      </c>
      <c r="G910" s="8"/>
      <c r="H910" s="8" t="str">
        <f>IFERROR(VLOOKUP(G910,'G4'!$A$2:$B$195,2,FALSE),"")</f>
        <v/>
      </c>
      <c r="I910" s="8"/>
      <c r="J910" s="8"/>
      <c r="K910" s="8"/>
      <c r="L910" s="11" t="str">
        <f>IFERROR(VLOOKUP(K910,'G6'!$A$2:$B$345,2,FALSE),"")</f>
        <v/>
      </c>
      <c r="M910" s="8"/>
      <c r="N910" s="8" t="str">
        <f>IFERROR(VLOOKUP(M910,SUPPLIERS!$A$2:$B$45,2,FALSE),"")</f>
        <v/>
      </c>
      <c r="O910" s="30"/>
      <c r="P910" s="13" t="str">
        <f>IFERROR(VLOOKUP(O910,UOM_GROUP!$A$2:$B$45,2,FALSE),"")</f>
        <v/>
      </c>
      <c r="Q910" s="11" t="str">
        <f t="array" ref="Q910">TEXTJOIN(",",TRUE,IF(UOM_MAPPING!A$2:A$16=O910,UOM_MAPPING!B$2:B$100,""))</f>
        <v/>
      </c>
      <c r="R910" s="11" t="str">
        <f>IFERROR(__xludf.DUMMYFUNCTION("ArrayFormula(JOIN("", "", IFERROR(VLOOKUP(BASE(SPLIT(Q910,"",""),10,3),UOM!$A$2:$B$46,2,FALSE),"""")))"),"")</f>
        <v/>
      </c>
      <c r="S910" s="8"/>
      <c r="T910" s="8"/>
      <c r="U910" s="8"/>
      <c r="V910" s="8" t="str">
        <f t="shared" si="2"/>
        <v/>
      </c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ht="12.75" customHeight="1">
      <c r="A911" s="8"/>
      <c r="B911" s="17" t="str">
        <f>IFERROR(VLOOKUP(A911,'G1'!$A$2:$B$45,2,FALSE),"")</f>
        <v/>
      </c>
      <c r="C911" s="8"/>
      <c r="D911" s="8"/>
      <c r="E911" s="8"/>
      <c r="F911" s="8" t="str">
        <f>IFERROR(VLOOKUP(E911,'G3'!$A$2:$B$195,2,FALSE),"")</f>
        <v/>
      </c>
      <c r="G911" s="8"/>
      <c r="H911" s="8" t="str">
        <f>IFERROR(VLOOKUP(G911,'G4'!$A$2:$B$195,2,FALSE),"")</f>
        <v/>
      </c>
      <c r="I911" s="8"/>
      <c r="J911" s="8"/>
      <c r="K911" s="8"/>
      <c r="L911" s="11" t="str">
        <f>IFERROR(VLOOKUP(K911,'G6'!$A$2:$B$345,2,FALSE),"")</f>
        <v/>
      </c>
      <c r="M911" s="8"/>
      <c r="N911" s="8" t="str">
        <f>IFERROR(VLOOKUP(M911,SUPPLIERS!$A$2:$B$45,2,FALSE),"")</f>
        <v/>
      </c>
      <c r="O911" s="30"/>
      <c r="P911" s="13" t="str">
        <f>IFERROR(VLOOKUP(O911,UOM_GROUP!$A$2:$B$45,2,FALSE),"")</f>
        <v/>
      </c>
      <c r="Q911" s="11" t="str">
        <f t="array" ref="Q911">TEXTJOIN(",",TRUE,IF(UOM_MAPPING!A$2:A$16=O911,UOM_MAPPING!B$2:B$100,""))</f>
        <v/>
      </c>
      <c r="R911" s="11" t="str">
        <f>IFERROR(__xludf.DUMMYFUNCTION("ArrayFormula(JOIN("", "", IFERROR(VLOOKUP(BASE(SPLIT(Q911,"",""),10,3),UOM!$A$2:$B$46,2,FALSE),"""")))"),"")</f>
        <v/>
      </c>
      <c r="S911" s="8"/>
      <c r="T911" s="8"/>
      <c r="U911" s="8"/>
      <c r="V911" s="8" t="str">
        <f t="shared" si="2"/>
        <v/>
      </c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ht="12.75" customHeight="1">
      <c r="A912" s="8"/>
      <c r="B912" s="17" t="str">
        <f>IFERROR(VLOOKUP(A912,'G1'!$A$2:$B$45,2,FALSE),"")</f>
        <v/>
      </c>
      <c r="C912" s="8"/>
      <c r="D912" s="8"/>
      <c r="E912" s="8"/>
      <c r="F912" s="8" t="str">
        <f>IFERROR(VLOOKUP(E912,'G3'!$A$2:$B$195,2,FALSE),"")</f>
        <v/>
      </c>
      <c r="G912" s="8"/>
      <c r="H912" s="8" t="str">
        <f>IFERROR(VLOOKUP(G912,'G4'!$A$2:$B$195,2,FALSE),"")</f>
        <v/>
      </c>
      <c r="I912" s="8"/>
      <c r="J912" s="8"/>
      <c r="K912" s="8"/>
      <c r="L912" s="11" t="str">
        <f>IFERROR(VLOOKUP(K912,'G6'!$A$2:$B$345,2,FALSE),"")</f>
        <v/>
      </c>
      <c r="M912" s="8"/>
      <c r="N912" s="8" t="str">
        <f>IFERROR(VLOOKUP(M912,SUPPLIERS!$A$2:$B$45,2,FALSE),"")</f>
        <v/>
      </c>
      <c r="O912" s="30"/>
      <c r="P912" s="13" t="str">
        <f>IFERROR(VLOOKUP(O912,UOM_GROUP!$A$2:$B$45,2,FALSE),"")</f>
        <v/>
      </c>
      <c r="Q912" s="11" t="str">
        <f t="array" ref="Q912">TEXTJOIN(",",TRUE,IF(UOM_MAPPING!A$2:A$16=O912,UOM_MAPPING!B$2:B$100,""))</f>
        <v/>
      </c>
      <c r="R912" s="11" t="str">
        <f>IFERROR(__xludf.DUMMYFUNCTION("ArrayFormula(JOIN("", "", IFERROR(VLOOKUP(BASE(SPLIT(Q912,"",""),10,3),UOM!$A$2:$B$46,2,FALSE),"""")))"),"")</f>
        <v/>
      </c>
      <c r="S912" s="8"/>
      <c r="T912" s="8"/>
      <c r="U912" s="8"/>
      <c r="V912" s="8" t="str">
        <f t="shared" si="2"/>
        <v/>
      </c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ht="12.75" customHeight="1">
      <c r="A913" s="8"/>
      <c r="B913" s="17" t="str">
        <f>IFERROR(VLOOKUP(A913,'G1'!$A$2:$B$45,2,FALSE),"")</f>
        <v/>
      </c>
      <c r="C913" s="8"/>
      <c r="D913" s="8"/>
      <c r="E913" s="8"/>
      <c r="F913" s="8" t="str">
        <f>IFERROR(VLOOKUP(E913,'G3'!$A$2:$B$195,2,FALSE),"")</f>
        <v/>
      </c>
      <c r="G913" s="8"/>
      <c r="H913" s="8" t="str">
        <f>IFERROR(VLOOKUP(G913,'G4'!$A$2:$B$195,2,FALSE),"")</f>
        <v/>
      </c>
      <c r="I913" s="8"/>
      <c r="J913" s="8"/>
      <c r="K913" s="8"/>
      <c r="L913" s="11" t="str">
        <f>IFERROR(VLOOKUP(K913,'G6'!$A$2:$B$345,2,FALSE),"")</f>
        <v/>
      </c>
      <c r="M913" s="8"/>
      <c r="N913" s="8" t="str">
        <f>IFERROR(VLOOKUP(M913,SUPPLIERS!$A$2:$B$45,2,FALSE),"")</f>
        <v/>
      </c>
      <c r="O913" s="30"/>
      <c r="P913" s="13" t="str">
        <f>IFERROR(VLOOKUP(O913,UOM_GROUP!$A$2:$B$45,2,FALSE),"")</f>
        <v/>
      </c>
      <c r="Q913" s="11" t="str">
        <f t="array" ref="Q913">TEXTJOIN(",",TRUE,IF(UOM_MAPPING!A$2:A$16=O913,UOM_MAPPING!B$2:B$100,""))</f>
        <v/>
      </c>
      <c r="R913" s="11" t="str">
        <f>IFERROR(__xludf.DUMMYFUNCTION("ArrayFormula(JOIN("", "", IFERROR(VLOOKUP(BASE(SPLIT(Q913,"",""),10,3),UOM!$A$2:$B$46,2,FALSE),"""")))"),"")</f>
        <v/>
      </c>
      <c r="S913" s="8"/>
      <c r="T913" s="8"/>
      <c r="U913" s="8"/>
      <c r="V913" s="8" t="str">
        <f t="shared" si="2"/>
        <v/>
      </c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ht="12.75" customHeight="1">
      <c r="A914" s="8"/>
      <c r="B914" s="17" t="str">
        <f>IFERROR(VLOOKUP(A914,'G1'!$A$2:$B$45,2,FALSE),"")</f>
        <v/>
      </c>
      <c r="C914" s="8"/>
      <c r="D914" s="8"/>
      <c r="E914" s="8"/>
      <c r="F914" s="8" t="str">
        <f>IFERROR(VLOOKUP(E914,'G3'!$A$2:$B$195,2,FALSE),"")</f>
        <v/>
      </c>
      <c r="G914" s="8"/>
      <c r="H914" s="8" t="str">
        <f>IFERROR(VLOOKUP(G914,'G4'!$A$2:$B$195,2,FALSE),"")</f>
        <v/>
      </c>
      <c r="I914" s="8"/>
      <c r="J914" s="8"/>
      <c r="K914" s="8"/>
      <c r="L914" s="11" t="str">
        <f>IFERROR(VLOOKUP(K914,'G6'!$A$2:$B$345,2,FALSE),"")</f>
        <v/>
      </c>
      <c r="M914" s="8"/>
      <c r="N914" s="8" t="str">
        <f>IFERROR(VLOOKUP(M914,SUPPLIERS!$A$2:$B$45,2,FALSE),"")</f>
        <v/>
      </c>
      <c r="O914" s="30"/>
      <c r="P914" s="13" t="str">
        <f>IFERROR(VLOOKUP(O914,UOM_GROUP!$A$2:$B$45,2,FALSE),"")</f>
        <v/>
      </c>
      <c r="Q914" s="11" t="str">
        <f t="array" ref="Q914">TEXTJOIN(",",TRUE,IF(UOM_MAPPING!A$2:A$16=O914,UOM_MAPPING!B$2:B$100,""))</f>
        <v/>
      </c>
      <c r="R914" s="11" t="str">
        <f>IFERROR(__xludf.DUMMYFUNCTION("ArrayFormula(JOIN("", "", IFERROR(VLOOKUP(BASE(SPLIT(Q914,"",""),10,3),UOM!$A$2:$B$46,2,FALSE),"""")))"),"")</f>
        <v/>
      </c>
      <c r="S914" s="8"/>
      <c r="T914" s="8"/>
      <c r="U914" s="8"/>
      <c r="V914" s="8" t="str">
        <f t="shared" si="2"/>
        <v/>
      </c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ht="12.75" customHeight="1">
      <c r="A915" s="8"/>
      <c r="B915" s="17" t="str">
        <f>IFERROR(VLOOKUP(A915,'G1'!$A$2:$B$45,2,FALSE),"")</f>
        <v/>
      </c>
      <c r="C915" s="8"/>
      <c r="D915" s="8"/>
      <c r="E915" s="8"/>
      <c r="F915" s="8" t="str">
        <f>IFERROR(VLOOKUP(E915,'G3'!$A$2:$B$195,2,FALSE),"")</f>
        <v/>
      </c>
      <c r="G915" s="8"/>
      <c r="H915" s="8" t="str">
        <f>IFERROR(VLOOKUP(G915,'G4'!$A$2:$B$195,2,FALSE),"")</f>
        <v/>
      </c>
      <c r="I915" s="8"/>
      <c r="J915" s="8"/>
      <c r="K915" s="8"/>
      <c r="L915" s="11" t="str">
        <f>IFERROR(VLOOKUP(K915,'G6'!$A$2:$B$345,2,FALSE),"")</f>
        <v/>
      </c>
      <c r="M915" s="8"/>
      <c r="N915" s="8" t="str">
        <f>IFERROR(VLOOKUP(M915,SUPPLIERS!$A$2:$B$45,2,FALSE),"")</f>
        <v/>
      </c>
      <c r="O915" s="30"/>
      <c r="P915" s="13" t="str">
        <f>IFERROR(VLOOKUP(O915,UOM_GROUP!$A$2:$B$45,2,FALSE),"")</f>
        <v/>
      </c>
      <c r="Q915" s="11" t="str">
        <f t="array" ref="Q915">TEXTJOIN(",",TRUE,IF(UOM_MAPPING!A$2:A$16=O915,UOM_MAPPING!B$2:B$100,""))</f>
        <v/>
      </c>
      <c r="R915" s="11" t="str">
        <f>IFERROR(__xludf.DUMMYFUNCTION("ArrayFormula(JOIN("", "", IFERROR(VLOOKUP(BASE(SPLIT(Q915,"",""),10,3),UOM!$A$2:$B$46,2,FALSE),"""")))"),"")</f>
        <v/>
      </c>
      <c r="S915" s="8"/>
      <c r="T915" s="8"/>
      <c r="U915" s="8"/>
      <c r="V915" s="8" t="str">
        <f t="shared" si="2"/>
        <v/>
      </c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ht="12.75" customHeight="1">
      <c r="A916" s="8"/>
      <c r="B916" s="17" t="str">
        <f>IFERROR(VLOOKUP(A916,'G1'!$A$2:$B$45,2,FALSE),"")</f>
        <v/>
      </c>
      <c r="C916" s="8"/>
      <c r="D916" s="8"/>
      <c r="E916" s="8"/>
      <c r="F916" s="8" t="str">
        <f>IFERROR(VLOOKUP(E916,'G3'!$A$2:$B$195,2,FALSE),"")</f>
        <v/>
      </c>
      <c r="G916" s="8"/>
      <c r="H916" s="8" t="str">
        <f>IFERROR(VLOOKUP(G916,'G4'!$A$2:$B$195,2,FALSE),"")</f>
        <v/>
      </c>
      <c r="I916" s="8"/>
      <c r="J916" s="8"/>
      <c r="K916" s="8"/>
      <c r="L916" s="11" t="str">
        <f>IFERROR(VLOOKUP(K916,'G6'!$A$2:$B$345,2,FALSE),"")</f>
        <v/>
      </c>
      <c r="M916" s="8"/>
      <c r="N916" s="8" t="str">
        <f>IFERROR(VLOOKUP(M916,SUPPLIERS!$A$2:$B$45,2,FALSE),"")</f>
        <v/>
      </c>
      <c r="O916" s="30"/>
      <c r="P916" s="13" t="str">
        <f>IFERROR(VLOOKUP(O916,UOM_GROUP!$A$2:$B$45,2,FALSE),"")</f>
        <v/>
      </c>
      <c r="Q916" s="11" t="str">
        <f t="array" ref="Q916">TEXTJOIN(",",TRUE,IF(UOM_MAPPING!A$2:A$16=O916,UOM_MAPPING!B$2:B$100,""))</f>
        <v/>
      </c>
      <c r="R916" s="11" t="str">
        <f>IFERROR(__xludf.DUMMYFUNCTION("ArrayFormula(JOIN("", "", IFERROR(VLOOKUP(BASE(SPLIT(Q916,"",""),10,3),UOM!$A$2:$B$46,2,FALSE),"""")))"),"")</f>
        <v/>
      </c>
      <c r="S916" s="8"/>
      <c r="T916" s="8"/>
      <c r="U916" s="8"/>
      <c r="V916" s="8" t="str">
        <f t="shared" si="2"/>
        <v/>
      </c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ht="12.75" customHeight="1">
      <c r="A917" s="8"/>
      <c r="B917" s="17" t="str">
        <f>IFERROR(VLOOKUP(A917,'G1'!$A$2:$B$45,2,FALSE),"")</f>
        <v/>
      </c>
      <c r="C917" s="8"/>
      <c r="D917" s="8"/>
      <c r="E917" s="8"/>
      <c r="F917" s="8" t="str">
        <f>IFERROR(VLOOKUP(E917,'G3'!$A$2:$B$195,2,FALSE),"")</f>
        <v/>
      </c>
      <c r="G917" s="8"/>
      <c r="H917" s="8" t="str">
        <f>IFERROR(VLOOKUP(G917,'G4'!$A$2:$B$195,2,FALSE),"")</f>
        <v/>
      </c>
      <c r="I917" s="8"/>
      <c r="J917" s="8"/>
      <c r="K917" s="8"/>
      <c r="L917" s="11" t="str">
        <f>IFERROR(VLOOKUP(K917,'G6'!$A$2:$B$345,2,FALSE),"")</f>
        <v/>
      </c>
      <c r="M917" s="8"/>
      <c r="N917" s="8" t="str">
        <f>IFERROR(VLOOKUP(M917,SUPPLIERS!$A$2:$B$45,2,FALSE),"")</f>
        <v/>
      </c>
      <c r="O917" s="30"/>
      <c r="P917" s="13" t="str">
        <f>IFERROR(VLOOKUP(O917,UOM_GROUP!$A$2:$B$45,2,FALSE),"")</f>
        <v/>
      </c>
      <c r="Q917" s="11" t="str">
        <f t="array" ref="Q917">TEXTJOIN(",",TRUE,IF(UOM_MAPPING!A$2:A$16=O917,UOM_MAPPING!B$2:B$100,""))</f>
        <v/>
      </c>
      <c r="R917" s="11" t="str">
        <f>IFERROR(__xludf.DUMMYFUNCTION("ArrayFormula(JOIN("", "", IFERROR(VLOOKUP(BASE(SPLIT(Q917,"",""),10,3),UOM!$A$2:$B$46,2,FALSE),"""")))"),"")</f>
        <v/>
      </c>
      <c r="S917" s="8"/>
      <c r="T917" s="8"/>
      <c r="U917" s="8"/>
      <c r="V917" s="8" t="str">
        <f t="shared" si="2"/>
        <v/>
      </c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ht="12.75" customHeight="1">
      <c r="A918" s="8"/>
      <c r="B918" s="17" t="str">
        <f>IFERROR(VLOOKUP(A918,'G1'!$A$2:$B$45,2,FALSE),"")</f>
        <v/>
      </c>
      <c r="C918" s="8"/>
      <c r="D918" s="8"/>
      <c r="E918" s="8"/>
      <c r="F918" s="8" t="str">
        <f>IFERROR(VLOOKUP(E918,'G3'!$A$2:$B$195,2,FALSE),"")</f>
        <v/>
      </c>
      <c r="G918" s="8"/>
      <c r="H918" s="8" t="str">
        <f>IFERROR(VLOOKUP(G918,'G4'!$A$2:$B$195,2,FALSE),"")</f>
        <v/>
      </c>
      <c r="I918" s="8"/>
      <c r="J918" s="8"/>
      <c r="K918" s="8"/>
      <c r="L918" s="11" t="str">
        <f>IFERROR(VLOOKUP(K918,'G6'!$A$2:$B$345,2,FALSE),"")</f>
        <v/>
      </c>
      <c r="M918" s="8"/>
      <c r="N918" s="8" t="str">
        <f>IFERROR(VLOOKUP(M918,SUPPLIERS!$A$2:$B$45,2,FALSE),"")</f>
        <v/>
      </c>
      <c r="O918" s="30"/>
      <c r="P918" s="13" t="str">
        <f>IFERROR(VLOOKUP(O918,UOM_GROUP!$A$2:$B$45,2,FALSE),"")</f>
        <v/>
      </c>
      <c r="Q918" s="11" t="str">
        <f t="array" ref="Q918">TEXTJOIN(",",TRUE,IF(UOM_MAPPING!A$2:A$16=O918,UOM_MAPPING!B$2:B$100,""))</f>
        <v/>
      </c>
      <c r="R918" s="11" t="str">
        <f>IFERROR(__xludf.DUMMYFUNCTION("ArrayFormula(JOIN("", "", IFERROR(VLOOKUP(BASE(SPLIT(Q918,"",""),10,3),UOM!$A$2:$B$46,2,FALSE),"""")))"),"")</f>
        <v/>
      </c>
      <c r="S918" s="8"/>
      <c r="T918" s="8"/>
      <c r="U918" s="8"/>
      <c r="V918" s="8" t="str">
        <f t="shared" si="2"/>
        <v/>
      </c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ht="12.75" customHeight="1">
      <c r="A919" s="8"/>
      <c r="B919" s="17" t="str">
        <f>IFERROR(VLOOKUP(A919,'G1'!$A$2:$B$45,2,FALSE),"")</f>
        <v/>
      </c>
      <c r="C919" s="8"/>
      <c r="D919" s="8"/>
      <c r="E919" s="8"/>
      <c r="F919" s="8" t="str">
        <f>IFERROR(VLOOKUP(E919,'G3'!$A$2:$B$195,2,FALSE),"")</f>
        <v/>
      </c>
      <c r="G919" s="8"/>
      <c r="H919" s="8" t="str">
        <f>IFERROR(VLOOKUP(G919,'G4'!$A$2:$B$195,2,FALSE),"")</f>
        <v/>
      </c>
      <c r="I919" s="8"/>
      <c r="J919" s="8"/>
      <c r="K919" s="8"/>
      <c r="L919" s="11" t="str">
        <f>IFERROR(VLOOKUP(K919,'G6'!$A$2:$B$345,2,FALSE),"")</f>
        <v/>
      </c>
      <c r="M919" s="8"/>
      <c r="N919" s="8" t="str">
        <f>IFERROR(VLOOKUP(M919,SUPPLIERS!$A$2:$B$45,2,FALSE),"")</f>
        <v/>
      </c>
      <c r="O919" s="30"/>
      <c r="P919" s="13" t="str">
        <f>IFERROR(VLOOKUP(O919,UOM_GROUP!$A$2:$B$45,2,FALSE),"")</f>
        <v/>
      </c>
      <c r="Q919" s="11" t="str">
        <f t="array" ref="Q919">TEXTJOIN(",",TRUE,IF(UOM_MAPPING!A$2:A$16=O919,UOM_MAPPING!B$2:B$100,""))</f>
        <v/>
      </c>
      <c r="R919" s="11" t="str">
        <f>IFERROR(__xludf.DUMMYFUNCTION("ArrayFormula(JOIN("", "", IFERROR(VLOOKUP(BASE(SPLIT(Q919,"",""),10,3),UOM!$A$2:$B$46,2,FALSE),"""")))"),"")</f>
        <v/>
      </c>
      <c r="S919" s="8"/>
      <c r="T919" s="8"/>
      <c r="U919" s="8"/>
      <c r="V919" s="8" t="str">
        <f t="shared" si="2"/>
        <v/>
      </c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ht="12.75" customHeight="1">
      <c r="A920" s="8"/>
      <c r="B920" s="17" t="str">
        <f>IFERROR(VLOOKUP(A920,'G1'!$A$2:$B$45,2,FALSE),"")</f>
        <v/>
      </c>
      <c r="C920" s="8"/>
      <c r="D920" s="8"/>
      <c r="E920" s="8"/>
      <c r="F920" s="8" t="str">
        <f>IFERROR(VLOOKUP(E920,'G3'!$A$2:$B$195,2,FALSE),"")</f>
        <v/>
      </c>
      <c r="G920" s="8"/>
      <c r="H920" s="8" t="str">
        <f>IFERROR(VLOOKUP(G920,'G4'!$A$2:$B$195,2,FALSE),"")</f>
        <v/>
      </c>
      <c r="I920" s="8"/>
      <c r="J920" s="8"/>
      <c r="K920" s="8"/>
      <c r="L920" s="11" t="str">
        <f>IFERROR(VLOOKUP(K920,'G6'!$A$2:$B$345,2,FALSE),"")</f>
        <v/>
      </c>
      <c r="M920" s="8"/>
      <c r="N920" s="8" t="str">
        <f>IFERROR(VLOOKUP(M920,SUPPLIERS!$A$2:$B$45,2,FALSE),"")</f>
        <v/>
      </c>
      <c r="O920" s="30"/>
      <c r="P920" s="13" t="str">
        <f>IFERROR(VLOOKUP(O920,UOM_GROUP!$A$2:$B$45,2,FALSE),"")</f>
        <v/>
      </c>
      <c r="Q920" s="11" t="str">
        <f t="array" ref="Q920">TEXTJOIN(",",TRUE,IF(UOM_MAPPING!A$2:A$16=O920,UOM_MAPPING!B$2:B$100,""))</f>
        <v/>
      </c>
      <c r="R920" s="11" t="str">
        <f>IFERROR(__xludf.DUMMYFUNCTION("ArrayFormula(JOIN("", "", IFERROR(VLOOKUP(BASE(SPLIT(Q920,"",""),10,3),UOM!$A$2:$B$46,2,FALSE),"""")))"),"")</f>
        <v/>
      </c>
      <c r="S920" s="8"/>
      <c r="T920" s="8"/>
      <c r="U920" s="8"/>
      <c r="V920" s="8" t="str">
        <f t="shared" si="2"/>
        <v/>
      </c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ht="12.75" customHeight="1">
      <c r="A921" s="8"/>
      <c r="B921" s="17" t="str">
        <f>IFERROR(VLOOKUP(A921,'G1'!$A$2:$B$45,2,FALSE),"")</f>
        <v/>
      </c>
      <c r="C921" s="8"/>
      <c r="D921" s="8"/>
      <c r="E921" s="8"/>
      <c r="F921" s="8" t="str">
        <f>IFERROR(VLOOKUP(E921,'G3'!$A$2:$B$195,2,FALSE),"")</f>
        <v/>
      </c>
      <c r="G921" s="8"/>
      <c r="H921" s="8" t="str">
        <f>IFERROR(VLOOKUP(G921,'G4'!$A$2:$B$195,2,FALSE),"")</f>
        <v/>
      </c>
      <c r="I921" s="8"/>
      <c r="J921" s="8"/>
      <c r="K921" s="8"/>
      <c r="L921" s="11" t="str">
        <f>IFERROR(VLOOKUP(K921,'G6'!$A$2:$B$345,2,FALSE),"")</f>
        <v/>
      </c>
      <c r="M921" s="8"/>
      <c r="N921" s="8" t="str">
        <f>IFERROR(VLOOKUP(M921,SUPPLIERS!$A$2:$B$45,2,FALSE),"")</f>
        <v/>
      </c>
      <c r="O921" s="30"/>
      <c r="P921" s="13" t="str">
        <f>IFERROR(VLOOKUP(O921,UOM_GROUP!$A$2:$B$45,2,FALSE),"")</f>
        <v/>
      </c>
      <c r="Q921" s="11" t="str">
        <f t="array" ref="Q921">TEXTJOIN(",",TRUE,IF(UOM_MAPPING!A$2:A$16=O921,UOM_MAPPING!B$2:B$100,""))</f>
        <v/>
      </c>
      <c r="R921" s="11" t="str">
        <f>IFERROR(__xludf.DUMMYFUNCTION("ArrayFormula(JOIN("", "", IFERROR(VLOOKUP(BASE(SPLIT(Q921,"",""),10,3),UOM!$A$2:$B$46,2,FALSE),"""")))"),"")</f>
        <v/>
      </c>
      <c r="S921" s="8"/>
      <c r="T921" s="8"/>
      <c r="U921" s="8"/>
      <c r="V921" s="8" t="str">
        <f t="shared" si="2"/>
        <v/>
      </c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ht="12.75" customHeight="1">
      <c r="A922" s="8"/>
      <c r="B922" s="17" t="str">
        <f>IFERROR(VLOOKUP(A922,'G1'!$A$2:$B$45,2,FALSE),"")</f>
        <v/>
      </c>
      <c r="C922" s="8"/>
      <c r="D922" s="8"/>
      <c r="E922" s="8"/>
      <c r="F922" s="8" t="str">
        <f>IFERROR(VLOOKUP(E922,'G3'!$A$2:$B$195,2,FALSE),"")</f>
        <v/>
      </c>
      <c r="G922" s="8"/>
      <c r="H922" s="8" t="str">
        <f>IFERROR(VLOOKUP(G922,'G4'!$A$2:$B$195,2,FALSE),"")</f>
        <v/>
      </c>
      <c r="I922" s="8"/>
      <c r="J922" s="8"/>
      <c r="K922" s="8"/>
      <c r="L922" s="11" t="str">
        <f>IFERROR(VLOOKUP(K922,'G6'!$A$2:$B$345,2,FALSE),"")</f>
        <v/>
      </c>
      <c r="M922" s="8"/>
      <c r="N922" s="8" t="str">
        <f>IFERROR(VLOOKUP(M922,SUPPLIERS!$A$2:$B$45,2,FALSE),"")</f>
        <v/>
      </c>
      <c r="O922" s="30"/>
      <c r="P922" s="13" t="str">
        <f>IFERROR(VLOOKUP(O922,UOM_GROUP!$A$2:$B$45,2,FALSE),"")</f>
        <v/>
      </c>
      <c r="Q922" s="11" t="str">
        <f t="array" ref="Q922">TEXTJOIN(",",TRUE,IF(UOM_MAPPING!A$2:A$16=O922,UOM_MAPPING!B$2:B$100,""))</f>
        <v/>
      </c>
      <c r="R922" s="11" t="str">
        <f>IFERROR(__xludf.DUMMYFUNCTION("ArrayFormula(JOIN("", "", IFERROR(VLOOKUP(BASE(SPLIT(Q922,"",""),10,3),UOM!$A$2:$B$46,2,FALSE),"""")))"),"")</f>
        <v/>
      </c>
      <c r="S922" s="8"/>
      <c r="T922" s="8"/>
      <c r="U922" s="8"/>
      <c r="V922" s="8" t="str">
        <f t="shared" si="2"/>
        <v/>
      </c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ht="12.75" customHeight="1">
      <c r="A923" s="8"/>
      <c r="B923" s="17" t="str">
        <f>IFERROR(VLOOKUP(A923,'G1'!$A$2:$B$45,2,FALSE),"")</f>
        <v/>
      </c>
      <c r="C923" s="8"/>
      <c r="D923" s="8"/>
      <c r="E923" s="8"/>
      <c r="F923" s="8" t="str">
        <f>IFERROR(VLOOKUP(E923,'G3'!$A$2:$B$195,2,FALSE),"")</f>
        <v/>
      </c>
      <c r="G923" s="8"/>
      <c r="H923" s="8" t="str">
        <f>IFERROR(VLOOKUP(G923,'G4'!$A$2:$B$195,2,FALSE),"")</f>
        <v/>
      </c>
      <c r="I923" s="8"/>
      <c r="J923" s="8"/>
      <c r="K923" s="8"/>
      <c r="L923" s="11" t="str">
        <f>IFERROR(VLOOKUP(K923,'G6'!$A$2:$B$345,2,FALSE),"")</f>
        <v/>
      </c>
      <c r="M923" s="8"/>
      <c r="N923" s="8" t="str">
        <f>IFERROR(VLOOKUP(M923,SUPPLIERS!$A$2:$B$45,2,FALSE),"")</f>
        <v/>
      </c>
      <c r="O923" s="30"/>
      <c r="P923" s="13" t="str">
        <f>IFERROR(VLOOKUP(O923,UOM_GROUP!$A$2:$B$45,2,FALSE),"")</f>
        <v/>
      </c>
      <c r="Q923" s="11" t="str">
        <f t="array" ref="Q923">TEXTJOIN(",",TRUE,IF(UOM_MAPPING!A$2:A$16=O923,UOM_MAPPING!B$2:B$100,""))</f>
        <v/>
      </c>
      <c r="R923" s="11" t="str">
        <f>IFERROR(__xludf.DUMMYFUNCTION("ArrayFormula(JOIN("", "", IFERROR(VLOOKUP(BASE(SPLIT(Q923,"",""),10,3),UOM!$A$2:$B$46,2,FALSE),"""")))"),"")</f>
        <v/>
      </c>
      <c r="S923" s="8"/>
      <c r="T923" s="8"/>
      <c r="U923" s="8"/>
      <c r="V923" s="8" t="str">
        <f t="shared" si="2"/>
        <v/>
      </c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ht="12.75" customHeight="1">
      <c r="A924" s="8"/>
      <c r="B924" s="17" t="str">
        <f>IFERROR(VLOOKUP(A924,'G1'!$A$2:$B$45,2,FALSE),"")</f>
        <v/>
      </c>
      <c r="C924" s="8"/>
      <c r="D924" s="8"/>
      <c r="E924" s="8"/>
      <c r="F924" s="8" t="str">
        <f>IFERROR(VLOOKUP(E924,'G3'!$A$2:$B$195,2,FALSE),"")</f>
        <v/>
      </c>
      <c r="G924" s="8"/>
      <c r="H924" s="8" t="str">
        <f>IFERROR(VLOOKUP(G924,'G4'!$A$2:$B$195,2,FALSE),"")</f>
        <v/>
      </c>
      <c r="I924" s="8"/>
      <c r="J924" s="8"/>
      <c r="K924" s="8"/>
      <c r="L924" s="11" t="str">
        <f>IFERROR(VLOOKUP(K924,'G6'!$A$2:$B$345,2,FALSE),"")</f>
        <v/>
      </c>
      <c r="M924" s="8"/>
      <c r="N924" s="8" t="str">
        <f>IFERROR(VLOOKUP(M924,SUPPLIERS!$A$2:$B$45,2,FALSE),"")</f>
        <v/>
      </c>
      <c r="O924" s="30"/>
      <c r="P924" s="13" t="str">
        <f>IFERROR(VLOOKUP(O924,UOM_GROUP!$A$2:$B$45,2,FALSE),"")</f>
        <v/>
      </c>
      <c r="Q924" s="11" t="str">
        <f t="array" ref="Q924">TEXTJOIN(",",TRUE,IF(UOM_MAPPING!A$2:A$16=O924,UOM_MAPPING!B$2:B$100,""))</f>
        <v/>
      </c>
      <c r="R924" s="11" t="str">
        <f>IFERROR(__xludf.DUMMYFUNCTION("ArrayFormula(JOIN("", "", IFERROR(VLOOKUP(BASE(SPLIT(Q924,"",""),10,3),UOM!$A$2:$B$46,2,FALSE),"""")))"),"")</f>
        <v/>
      </c>
      <c r="S924" s="8"/>
      <c r="T924" s="8"/>
      <c r="U924" s="8"/>
      <c r="V924" s="8" t="str">
        <f t="shared" si="2"/>
        <v/>
      </c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ht="12.75" customHeight="1">
      <c r="A925" s="8"/>
      <c r="B925" s="17" t="str">
        <f>IFERROR(VLOOKUP(A925,'G1'!$A$2:$B$45,2,FALSE),"")</f>
        <v/>
      </c>
      <c r="C925" s="8"/>
      <c r="D925" s="8"/>
      <c r="E925" s="8"/>
      <c r="F925" s="8" t="str">
        <f>IFERROR(VLOOKUP(E925,'G3'!$A$2:$B$195,2,FALSE),"")</f>
        <v/>
      </c>
      <c r="G925" s="8"/>
      <c r="H925" s="8" t="str">
        <f>IFERROR(VLOOKUP(G925,'G4'!$A$2:$B$195,2,FALSE),"")</f>
        <v/>
      </c>
      <c r="I925" s="8"/>
      <c r="J925" s="8"/>
      <c r="K925" s="8"/>
      <c r="L925" s="11" t="str">
        <f>IFERROR(VLOOKUP(K925,'G6'!$A$2:$B$345,2,FALSE),"")</f>
        <v/>
      </c>
      <c r="M925" s="8"/>
      <c r="N925" s="8" t="str">
        <f>IFERROR(VLOOKUP(M925,SUPPLIERS!$A$2:$B$45,2,FALSE),"")</f>
        <v/>
      </c>
      <c r="O925" s="30"/>
      <c r="P925" s="13" t="str">
        <f>IFERROR(VLOOKUP(O925,UOM_GROUP!$A$2:$B$45,2,FALSE),"")</f>
        <v/>
      </c>
      <c r="Q925" s="11" t="str">
        <f t="array" ref="Q925">TEXTJOIN(",",TRUE,IF(UOM_MAPPING!A$2:A$16=O925,UOM_MAPPING!B$2:B$100,""))</f>
        <v/>
      </c>
      <c r="R925" s="11" t="str">
        <f>IFERROR(__xludf.DUMMYFUNCTION("ArrayFormula(JOIN("", "", IFERROR(VLOOKUP(BASE(SPLIT(Q925,"",""),10,3),UOM!$A$2:$B$46,2,FALSE),"""")))"),"")</f>
        <v/>
      </c>
      <c r="S925" s="8"/>
      <c r="T925" s="8"/>
      <c r="U925" s="8"/>
      <c r="V925" s="8" t="str">
        <f t="shared" si="2"/>
        <v/>
      </c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ht="12.75" customHeight="1">
      <c r="A926" s="8"/>
      <c r="B926" s="17" t="str">
        <f>IFERROR(VLOOKUP(A926,'G1'!$A$2:$B$45,2,FALSE),"")</f>
        <v/>
      </c>
      <c r="C926" s="8"/>
      <c r="D926" s="8"/>
      <c r="E926" s="8"/>
      <c r="F926" s="8" t="str">
        <f>IFERROR(VLOOKUP(E926,'G3'!$A$2:$B$195,2,FALSE),"")</f>
        <v/>
      </c>
      <c r="G926" s="8"/>
      <c r="H926" s="8" t="str">
        <f>IFERROR(VLOOKUP(G926,'G4'!$A$2:$B$195,2,FALSE),"")</f>
        <v/>
      </c>
      <c r="I926" s="8"/>
      <c r="J926" s="8"/>
      <c r="K926" s="8"/>
      <c r="L926" s="11" t="str">
        <f>IFERROR(VLOOKUP(K926,'G6'!$A$2:$B$345,2,FALSE),"")</f>
        <v/>
      </c>
      <c r="M926" s="8"/>
      <c r="N926" s="8" t="str">
        <f>IFERROR(VLOOKUP(M926,SUPPLIERS!$A$2:$B$45,2,FALSE),"")</f>
        <v/>
      </c>
      <c r="O926" s="30"/>
      <c r="P926" s="13" t="str">
        <f>IFERROR(VLOOKUP(O926,UOM_GROUP!$A$2:$B$45,2,FALSE),"")</f>
        <v/>
      </c>
      <c r="Q926" s="11" t="str">
        <f t="array" ref="Q926">TEXTJOIN(",",TRUE,IF(UOM_MAPPING!A$2:A$16=O926,UOM_MAPPING!B$2:B$100,""))</f>
        <v/>
      </c>
      <c r="R926" s="11" t="str">
        <f>IFERROR(__xludf.DUMMYFUNCTION("ArrayFormula(JOIN("", "", IFERROR(VLOOKUP(BASE(SPLIT(Q926,"",""),10,3),UOM!$A$2:$B$46,2,FALSE),"""")))"),"")</f>
        <v/>
      </c>
      <c r="S926" s="8"/>
      <c r="T926" s="8"/>
      <c r="U926" s="8"/>
      <c r="V926" s="8" t="str">
        <f t="shared" si="2"/>
        <v/>
      </c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ht="12.75" customHeight="1">
      <c r="A927" s="8"/>
      <c r="B927" s="17" t="str">
        <f>IFERROR(VLOOKUP(A927,'G1'!$A$2:$B$45,2,FALSE),"")</f>
        <v/>
      </c>
      <c r="C927" s="8"/>
      <c r="D927" s="8"/>
      <c r="E927" s="8"/>
      <c r="F927" s="8" t="str">
        <f>IFERROR(VLOOKUP(E927,'G3'!$A$2:$B$195,2,FALSE),"")</f>
        <v/>
      </c>
      <c r="G927" s="8"/>
      <c r="H927" s="8" t="str">
        <f>IFERROR(VLOOKUP(G927,'G4'!$A$2:$B$195,2,FALSE),"")</f>
        <v/>
      </c>
      <c r="I927" s="8"/>
      <c r="J927" s="8"/>
      <c r="K927" s="8"/>
      <c r="L927" s="11" t="str">
        <f>IFERROR(VLOOKUP(K927,'G6'!$A$2:$B$345,2,FALSE),"")</f>
        <v/>
      </c>
      <c r="M927" s="8"/>
      <c r="N927" s="8" t="str">
        <f>IFERROR(VLOOKUP(M927,SUPPLIERS!$A$2:$B$45,2,FALSE),"")</f>
        <v/>
      </c>
      <c r="O927" s="30"/>
      <c r="P927" s="13" t="str">
        <f>IFERROR(VLOOKUP(O927,UOM_GROUP!$A$2:$B$45,2,FALSE),"")</f>
        <v/>
      </c>
      <c r="Q927" s="11" t="str">
        <f t="array" ref="Q927">TEXTJOIN(",",TRUE,IF(UOM_MAPPING!A$2:A$16=O927,UOM_MAPPING!B$2:B$100,""))</f>
        <v/>
      </c>
      <c r="R927" s="11" t="str">
        <f>IFERROR(__xludf.DUMMYFUNCTION("ArrayFormula(JOIN("", "", IFERROR(VLOOKUP(BASE(SPLIT(Q927,"",""),10,3),UOM!$A$2:$B$46,2,FALSE),"""")))"),"")</f>
        <v/>
      </c>
      <c r="S927" s="8"/>
      <c r="T927" s="8"/>
      <c r="U927" s="8"/>
      <c r="V927" s="8" t="str">
        <f t="shared" si="2"/>
        <v/>
      </c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ht="12.75" customHeight="1">
      <c r="A928" s="8"/>
      <c r="B928" s="17" t="str">
        <f>IFERROR(VLOOKUP(A928,'G1'!$A$2:$B$45,2,FALSE),"")</f>
        <v/>
      </c>
      <c r="C928" s="8"/>
      <c r="D928" s="8"/>
      <c r="E928" s="8"/>
      <c r="F928" s="8" t="str">
        <f>IFERROR(VLOOKUP(E928,'G3'!$A$2:$B$195,2,FALSE),"")</f>
        <v/>
      </c>
      <c r="G928" s="8"/>
      <c r="H928" s="8" t="str">
        <f>IFERROR(VLOOKUP(G928,'G4'!$A$2:$B$195,2,FALSE),"")</f>
        <v/>
      </c>
      <c r="I928" s="8"/>
      <c r="J928" s="8"/>
      <c r="K928" s="8"/>
      <c r="L928" s="11" t="str">
        <f>IFERROR(VLOOKUP(K928,'G6'!$A$2:$B$345,2,FALSE),"")</f>
        <v/>
      </c>
      <c r="M928" s="8"/>
      <c r="N928" s="8" t="str">
        <f>IFERROR(VLOOKUP(M928,SUPPLIERS!$A$2:$B$45,2,FALSE),"")</f>
        <v/>
      </c>
      <c r="O928" s="30"/>
      <c r="P928" s="13" t="str">
        <f>IFERROR(VLOOKUP(O928,UOM_GROUP!$A$2:$B$45,2,FALSE),"")</f>
        <v/>
      </c>
      <c r="Q928" s="11" t="str">
        <f t="array" ref="Q928">TEXTJOIN(",",TRUE,IF(UOM_MAPPING!A$2:A$16=O928,UOM_MAPPING!B$2:B$100,""))</f>
        <v/>
      </c>
      <c r="R928" s="11" t="str">
        <f>IFERROR(__xludf.DUMMYFUNCTION("ArrayFormula(JOIN("", "", IFERROR(VLOOKUP(BASE(SPLIT(Q928,"",""),10,3),UOM!$A$2:$B$46,2,FALSE),"""")))"),"")</f>
        <v/>
      </c>
      <c r="S928" s="8"/>
      <c r="T928" s="8"/>
      <c r="U928" s="8"/>
      <c r="V928" s="8" t="str">
        <f t="shared" si="2"/>
        <v/>
      </c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ht="12.75" customHeight="1">
      <c r="A929" s="8"/>
      <c r="B929" s="17" t="str">
        <f>IFERROR(VLOOKUP(A929,'G1'!$A$2:$B$45,2,FALSE),"")</f>
        <v/>
      </c>
      <c r="C929" s="8"/>
      <c r="D929" s="8"/>
      <c r="E929" s="8"/>
      <c r="F929" s="8" t="str">
        <f>IFERROR(VLOOKUP(E929,'G3'!$A$2:$B$195,2,FALSE),"")</f>
        <v/>
      </c>
      <c r="G929" s="8"/>
      <c r="H929" s="8" t="str">
        <f>IFERROR(VLOOKUP(G929,'G4'!$A$2:$B$195,2,FALSE),"")</f>
        <v/>
      </c>
      <c r="I929" s="8"/>
      <c r="J929" s="8"/>
      <c r="K929" s="8"/>
      <c r="L929" s="11" t="str">
        <f>IFERROR(VLOOKUP(K929,'G6'!$A$2:$B$345,2,FALSE),"")</f>
        <v/>
      </c>
      <c r="M929" s="8"/>
      <c r="N929" s="8" t="str">
        <f>IFERROR(VLOOKUP(M929,SUPPLIERS!$A$2:$B$45,2,FALSE),"")</f>
        <v/>
      </c>
      <c r="O929" s="30"/>
      <c r="P929" s="13" t="str">
        <f>IFERROR(VLOOKUP(O929,UOM_GROUP!$A$2:$B$45,2,FALSE),"")</f>
        <v/>
      </c>
      <c r="Q929" s="11" t="str">
        <f t="array" ref="Q929">TEXTJOIN(",",TRUE,IF(UOM_MAPPING!A$2:A$16=O929,UOM_MAPPING!B$2:B$100,""))</f>
        <v/>
      </c>
      <c r="R929" s="11" t="str">
        <f>IFERROR(__xludf.DUMMYFUNCTION("ArrayFormula(JOIN("", "", IFERROR(VLOOKUP(BASE(SPLIT(Q929,"",""),10,3),UOM!$A$2:$B$46,2,FALSE),"""")))"),"")</f>
        <v/>
      </c>
      <c r="S929" s="8"/>
      <c r="T929" s="8"/>
      <c r="U929" s="8"/>
      <c r="V929" s="8" t="str">
        <f t="shared" si="2"/>
        <v/>
      </c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ht="12.75" customHeight="1">
      <c r="A930" s="8"/>
      <c r="B930" s="17" t="str">
        <f>IFERROR(VLOOKUP(A930,'G1'!$A$2:$B$45,2,FALSE),"")</f>
        <v/>
      </c>
      <c r="C930" s="8"/>
      <c r="D930" s="8"/>
      <c r="E930" s="8"/>
      <c r="F930" s="8" t="str">
        <f>IFERROR(VLOOKUP(E930,'G3'!$A$2:$B$195,2,FALSE),"")</f>
        <v/>
      </c>
      <c r="G930" s="8"/>
      <c r="H930" s="8" t="str">
        <f>IFERROR(VLOOKUP(G930,'G4'!$A$2:$B$195,2,FALSE),"")</f>
        <v/>
      </c>
      <c r="I930" s="8"/>
      <c r="J930" s="8"/>
      <c r="K930" s="8"/>
      <c r="L930" s="11" t="str">
        <f>IFERROR(VLOOKUP(K930,'G6'!$A$2:$B$345,2,FALSE),"")</f>
        <v/>
      </c>
      <c r="M930" s="8"/>
      <c r="N930" s="8" t="str">
        <f>IFERROR(VLOOKUP(M930,SUPPLIERS!$A$2:$B$45,2,FALSE),"")</f>
        <v/>
      </c>
      <c r="O930" s="30"/>
      <c r="P930" s="13" t="str">
        <f>IFERROR(VLOOKUP(O930,UOM_GROUP!$A$2:$B$45,2,FALSE),"")</f>
        <v/>
      </c>
      <c r="Q930" s="11" t="str">
        <f t="array" ref="Q930">TEXTJOIN(",",TRUE,IF(UOM_MAPPING!A$2:A$16=O930,UOM_MAPPING!B$2:B$100,""))</f>
        <v/>
      </c>
      <c r="R930" s="11" t="str">
        <f>IFERROR(__xludf.DUMMYFUNCTION("ArrayFormula(JOIN("", "", IFERROR(VLOOKUP(BASE(SPLIT(Q930,"",""),10,3),UOM!$A$2:$B$46,2,FALSE),"""")))"),"")</f>
        <v/>
      </c>
      <c r="S930" s="8"/>
      <c r="T930" s="8"/>
      <c r="U930" s="8"/>
      <c r="V930" s="8" t="str">
        <f t="shared" si="2"/>
        <v/>
      </c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ht="12.75" customHeight="1">
      <c r="A931" s="8"/>
      <c r="B931" s="17" t="str">
        <f>IFERROR(VLOOKUP(A931,'G1'!$A$2:$B$45,2,FALSE),"")</f>
        <v/>
      </c>
      <c r="C931" s="8"/>
      <c r="D931" s="8"/>
      <c r="E931" s="8"/>
      <c r="F931" s="8" t="str">
        <f>IFERROR(VLOOKUP(E931,'G3'!$A$2:$B$195,2,FALSE),"")</f>
        <v/>
      </c>
      <c r="G931" s="8"/>
      <c r="H931" s="8" t="str">
        <f>IFERROR(VLOOKUP(G931,'G4'!$A$2:$B$195,2,FALSE),"")</f>
        <v/>
      </c>
      <c r="I931" s="8"/>
      <c r="J931" s="8"/>
      <c r="K931" s="8"/>
      <c r="L931" s="11" t="str">
        <f>IFERROR(VLOOKUP(K931,'G6'!$A$2:$B$345,2,FALSE),"")</f>
        <v/>
      </c>
      <c r="M931" s="8"/>
      <c r="N931" s="8" t="str">
        <f>IFERROR(VLOOKUP(M931,SUPPLIERS!$A$2:$B$45,2,FALSE),"")</f>
        <v/>
      </c>
      <c r="O931" s="30"/>
      <c r="P931" s="13" t="str">
        <f>IFERROR(VLOOKUP(O931,UOM_GROUP!$A$2:$B$45,2,FALSE),"")</f>
        <v/>
      </c>
      <c r="Q931" s="11" t="str">
        <f t="array" ref="Q931">TEXTJOIN(",",TRUE,IF(UOM_MAPPING!A$2:A$16=O931,UOM_MAPPING!B$2:B$100,""))</f>
        <v/>
      </c>
      <c r="R931" s="11" t="str">
        <f>IFERROR(__xludf.DUMMYFUNCTION("ArrayFormula(JOIN("", "", IFERROR(VLOOKUP(BASE(SPLIT(Q931,"",""),10,3),UOM!$A$2:$B$46,2,FALSE),"""")))"),"")</f>
        <v/>
      </c>
      <c r="S931" s="8"/>
      <c r="T931" s="8"/>
      <c r="U931" s="8"/>
      <c r="V931" s="8" t="str">
        <f t="shared" si="2"/>
        <v/>
      </c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ht="12.75" customHeight="1">
      <c r="A932" s="8"/>
      <c r="B932" s="17" t="str">
        <f>IFERROR(VLOOKUP(A932,'G1'!$A$2:$B$45,2,FALSE),"")</f>
        <v/>
      </c>
      <c r="C932" s="8"/>
      <c r="D932" s="8"/>
      <c r="E932" s="8"/>
      <c r="F932" s="8" t="str">
        <f>IFERROR(VLOOKUP(E932,'G3'!$A$2:$B$195,2,FALSE),"")</f>
        <v/>
      </c>
      <c r="G932" s="8"/>
      <c r="H932" s="8" t="str">
        <f>IFERROR(VLOOKUP(G932,'G4'!$A$2:$B$195,2,FALSE),"")</f>
        <v/>
      </c>
      <c r="I932" s="8"/>
      <c r="J932" s="8"/>
      <c r="K932" s="8"/>
      <c r="L932" s="11" t="str">
        <f>IFERROR(VLOOKUP(K932,'G6'!$A$2:$B$345,2,FALSE),"")</f>
        <v/>
      </c>
      <c r="M932" s="8"/>
      <c r="N932" s="8" t="str">
        <f>IFERROR(VLOOKUP(M932,SUPPLIERS!$A$2:$B$45,2,FALSE),"")</f>
        <v/>
      </c>
      <c r="O932" s="30"/>
      <c r="P932" s="13" t="str">
        <f>IFERROR(VLOOKUP(O932,UOM_GROUP!$A$2:$B$45,2,FALSE),"")</f>
        <v/>
      </c>
      <c r="Q932" s="11" t="str">
        <f t="array" ref="Q932">TEXTJOIN(",",TRUE,IF(UOM_MAPPING!A$2:A$16=O932,UOM_MAPPING!B$2:B$100,""))</f>
        <v/>
      </c>
      <c r="R932" s="11" t="str">
        <f>IFERROR(__xludf.DUMMYFUNCTION("ArrayFormula(JOIN("", "", IFERROR(VLOOKUP(BASE(SPLIT(Q932,"",""),10,3),UOM!$A$2:$B$46,2,FALSE),"""")))"),"")</f>
        <v/>
      </c>
      <c r="S932" s="8"/>
      <c r="T932" s="8"/>
      <c r="U932" s="8"/>
      <c r="V932" s="8" t="str">
        <f t="shared" si="2"/>
        <v/>
      </c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ht="12.75" customHeight="1">
      <c r="A933" s="8"/>
      <c r="B933" s="17" t="str">
        <f>IFERROR(VLOOKUP(A933,'G1'!$A$2:$B$45,2,FALSE),"")</f>
        <v/>
      </c>
      <c r="C933" s="8"/>
      <c r="D933" s="8"/>
      <c r="E933" s="8"/>
      <c r="F933" s="8" t="str">
        <f>IFERROR(VLOOKUP(E933,'G3'!$A$2:$B$195,2,FALSE),"")</f>
        <v/>
      </c>
      <c r="G933" s="8"/>
      <c r="H933" s="8" t="str">
        <f>IFERROR(VLOOKUP(G933,'G4'!$A$2:$B$195,2,FALSE),"")</f>
        <v/>
      </c>
      <c r="I933" s="8"/>
      <c r="J933" s="8"/>
      <c r="K933" s="8"/>
      <c r="L933" s="11" t="str">
        <f>IFERROR(VLOOKUP(K933,'G6'!$A$2:$B$345,2,FALSE),"")</f>
        <v/>
      </c>
      <c r="M933" s="8"/>
      <c r="N933" s="8" t="str">
        <f>IFERROR(VLOOKUP(M933,SUPPLIERS!$A$2:$B$45,2,FALSE),"")</f>
        <v/>
      </c>
      <c r="O933" s="30"/>
      <c r="P933" s="13" t="str">
        <f>IFERROR(VLOOKUP(O933,UOM_GROUP!$A$2:$B$45,2,FALSE),"")</f>
        <v/>
      </c>
      <c r="Q933" s="11" t="str">
        <f t="array" ref="Q933">TEXTJOIN(",",TRUE,IF(UOM_MAPPING!A$2:A$16=O933,UOM_MAPPING!B$2:B$100,""))</f>
        <v/>
      </c>
      <c r="R933" s="11" t="str">
        <f>IFERROR(__xludf.DUMMYFUNCTION("ArrayFormula(JOIN("", "", IFERROR(VLOOKUP(BASE(SPLIT(Q933,"",""),10,3),UOM!$A$2:$B$46,2,FALSE),"""")))"),"")</f>
        <v/>
      </c>
      <c r="S933" s="8"/>
      <c r="T933" s="8"/>
      <c r="U933" s="8"/>
      <c r="V933" s="8" t="str">
        <f t="shared" si="2"/>
        <v/>
      </c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ht="12.75" customHeight="1">
      <c r="A934" s="8"/>
      <c r="B934" s="17" t="str">
        <f>IFERROR(VLOOKUP(A934,'G1'!$A$2:$B$45,2,FALSE),"")</f>
        <v/>
      </c>
      <c r="C934" s="8"/>
      <c r="D934" s="8"/>
      <c r="E934" s="8"/>
      <c r="F934" s="8" t="str">
        <f>IFERROR(VLOOKUP(E934,'G3'!$A$2:$B$195,2,FALSE),"")</f>
        <v/>
      </c>
      <c r="G934" s="8"/>
      <c r="H934" s="8" t="str">
        <f>IFERROR(VLOOKUP(G934,'G4'!$A$2:$B$195,2,FALSE),"")</f>
        <v/>
      </c>
      <c r="I934" s="8"/>
      <c r="J934" s="8"/>
      <c r="K934" s="8"/>
      <c r="L934" s="8"/>
      <c r="M934" s="8"/>
      <c r="N934" s="8" t="str">
        <f>IFERROR(VLOOKUP(M934,SUPPLIERS!$A$2:$B$45,2,FALSE),"")</f>
        <v/>
      </c>
      <c r="O934" s="30"/>
      <c r="P934" s="13" t="str">
        <f>IFERROR(VLOOKUP(O934,UOM_GROUP!$A$2:$B$45,2,FALSE),"")</f>
        <v/>
      </c>
      <c r="Q934" s="11" t="str">
        <f t="array" ref="Q934">TEXTJOIN(",",TRUE,IF(UOM_MAPPING!A$2:A$16=O934,UOM_MAPPING!B$2:B$100,""))</f>
        <v/>
      </c>
      <c r="R934" s="11" t="str">
        <f>IFERROR(__xludf.DUMMYFUNCTION("ArrayFormula(JOIN("", "", IFERROR(VLOOKUP(BASE(SPLIT(Q934,"",""),10,3),UOM!$A$2:$B$46,2,FALSE),"""")))"),"")</f>
        <v/>
      </c>
      <c r="S934" s="8"/>
      <c r="T934" s="8"/>
      <c r="U934" s="8"/>
      <c r="V934" s="8" t="str">
        <f t="shared" si="2"/>
        <v/>
      </c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ht="12.75" customHeight="1">
      <c r="A935" s="8"/>
      <c r="B935" s="17" t="str">
        <f>IFERROR(VLOOKUP(A935,'G1'!$A$2:$B$45,2,FALSE),"")</f>
        <v/>
      </c>
      <c r="C935" s="8"/>
      <c r="D935" s="8"/>
      <c r="E935" s="8"/>
      <c r="F935" s="8" t="str">
        <f>IFERROR(VLOOKUP(E935,'G3'!$A$2:$B$195,2,FALSE),"")</f>
        <v/>
      </c>
      <c r="G935" s="8"/>
      <c r="H935" s="8" t="str">
        <f>IFERROR(VLOOKUP(G935,'G4'!$A$2:$B$195,2,FALSE),"")</f>
        <v/>
      </c>
      <c r="I935" s="8"/>
      <c r="J935" s="8"/>
      <c r="K935" s="8"/>
      <c r="L935" s="8"/>
      <c r="M935" s="8"/>
      <c r="N935" s="8" t="str">
        <f>IFERROR(VLOOKUP(M935,SUPPLIERS!$A$2:$B$45,2,FALSE),"")</f>
        <v/>
      </c>
      <c r="O935" s="30"/>
      <c r="P935" s="13" t="str">
        <f>IFERROR(VLOOKUP(O935,UOM_GROUP!$A$2:$B$45,2,FALSE),"")</f>
        <v/>
      </c>
      <c r="Q935" s="11" t="str">
        <f t="array" ref="Q935">TEXTJOIN(",",TRUE,IF(UOM_MAPPING!A$2:A$16=O935,UOM_MAPPING!B$2:B$100,""))</f>
        <v/>
      </c>
      <c r="R935" s="11" t="str">
        <f>IFERROR(__xludf.DUMMYFUNCTION("ArrayFormula(JOIN("", "", IFERROR(VLOOKUP(BASE(SPLIT(Q935,"",""),10,3),UOM!$A$2:$B$46,2,FALSE),"""")))"),"")</f>
        <v/>
      </c>
      <c r="S935" s="8"/>
      <c r="T935" s="8"/>
      <c r="U935" s="8"/>
      <c r="V935" s="8" t="str">
        <f t="shared" si="2"/>
        <v/>
      </c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ht="12.75" customHeight="1">
      <c r="A936" s="8"/>
      <c r="B936" s="17" t="str">
        <f>IFERROR(VLOOKUP(A936,'G1'!$A$2:$B$45,2,FALSE),"")</f>
        <v/>
      </c>
      <c r="C936" s="8"/>
      <c r="D936" s="8"/>
      <c r="E936" s="8"/>
      <c r="F936" s="8" t="str">
        <f>IFERROR(VLOOKUP(E936,'G3'!$A$2:$B$195,2,FALSE),"")</f>
        <v/>
      </c>
      <c r="G936" s="8"/>
      <c r="H936" s="8" t="str">
        <f>IFERROR(VLOOKUP(G936,'G4'!$A$2:$B$195,2,FALSE),"")</f>
        <v/>
      </c>
      <c r="I936" s="8"/>
      <c r="J936" s="8"/>
      <c r="K936" s="8"/>
      <c r="L936" s="8"/>
      <c r="M936" s="8"/>
      <c r="N936" s="8" t="str">
        <f>IFERROR(VLOOKUP(M936,SUPPLIERS!$A$2:$B$45,2,FALSE),"")</f>
        <v/>
      </c>
      <c r="O936" s="30"/>
      <c r="P936" s="13" t="str">
        <f>IFERROR(VLOOKUP(O936,UOM_GROUP!$A$2:$B$45,2,FALSE),"")</f>
        <v/>
      </c>
      <c r="Q936" s="11" t="str">
        <f t="array" ref="Q936">TEXTJOIN(",",TRUE,IF(UOM_MAPPING!A$2:A$16=O936,UOM_MAPPING!B$2:B$100,""))</f>
        <v/>
      </c>
      <c r="R936" s="11" t="str">
        <f>IFERROR(__xludf.DUMMYFUNCTION("ArrayFormula(JOIN("", "", IFERROR(VLOOKUP(BASE(SPLIT(Q936,"",""),10,3),UOM!$A$2:$B$46,2,FALSE),"""")))"),"")</f>
        <v/>
      </c>
      <c r="S936" s="8"/>
      <c r="T936" s="8"/>
      <c r="U936" s="8"/>
      <c r="V936" s="8" t="str">
        <f t="shared" si="2"/>
        <v/>
      </c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ht="12.75" customHeight="1">
      <c r="A937" s="8"/>
      <c r="B937" s="17" t="str">
        <f>IFERROR(VLOOKUP(A937,'G1'!$A$2:$B$45,2,FALSE),"")</f>
        <v/>
      </c>
      <c r="C937" s="8"/>
      <c r="D937" s="8"/>
      <c r="E937" s="8"/>
      <c r="F937" s="8" t="str">
        <f>IFERROR(VLOOKUP(E937,'G3'!$A$2:$B$195,2,FALSE),"")</f>
        <v/>
      </c>
      <c r="G937" s="8"/>
      <c r="H937" s="8" t="str">
        <f>IFERROR(VLOOKUP(G937,'G4'!$A$2:$B$195,2,FALSE),"")</f>
        <v/>
      </c>
      <c r="I937" s="8"/>
      <c r="J937" s="8"/>
      <c r="K937" s="8"/>
      <c r="L937" s="8"/>
      <c r="M937" s="8"/>
      <c r="N937" s="8" t="str">
        <f>IFERROR(VLOOKUP(M937,SUPPLIERS!$A$2:$B$45,2,FALSE),"")</f>
        <v/>
      </c>
      <c r="O937" s="30"/>
      <c r="P937" s="13" t="str">
        <f>IFERROR(VLOOKUP(O937,UOM_GROUP!$A$2:$B$45,2,FALSE),"")</f>
        <v/>
      </c>
      <c r="Q937" s="11" t="str">
        <f t="array" ref="Q937">TEXTJOIN(",",TRUE,IF(UOM_MAPPING!A$2:A$16=O937,UOM_MAPPING!B$2:B$100,""))</f>
        <v/>
      </c>
      <c r="R937" s="11" t="str">
        <f>IFERROR(__xludf.DUMMYFUNCTION("ArrayFormula(JOIN("", "", IFERROR(VLOOKUP(BASE(SPLIT(Q937,"",""),10,3),UOM!$A$2:$B$46,2,FALSE),"""")))"),"")</f>
        <v/>
      </c>
      <c r="S937" s="8"/>
      <c r="T937" s="8"/>
      <c r="U937" s="8"/>
      <c r="V937" s="8" t="str">
        <f t="shared" si="2"/>
        <v/>
      </c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ht="12.75" customHeight="1">
      <c r="A938" s="8"/>
      <c r="B938" s="17" t="str">
        <f>IFERROR(VLOOKUP(A938,'G1'!$A$2:$B$45,2,FALSE),"")</f>
        <v/>
      </c>
      <c r="C938" s="8"/>
      <c r="D938" s="8"/>
      <c r="E938" s="8"/>
      <c r="F938" s="8" t="str">
        <f>IFERROR(VLOOKUP(E938,'G3'!$A$2:$B$195,2,FALSE),"")</f>
        <v/>
      </c>
      <c r="G938" s="8"/>
      <c r="H938" s="8" t="str">
        <f>IFERROR(VLOOKUP(G938,'G4'!$A$2:$B$195,2,FALSE),"")</f>
        <v/>
      </c>
      <c r="I938" s="8"/>
      <c r="J938" s="8"/>
      <c r="K938" s="8"/>
      <c r="L938" s="8"/>
      <c r="M938" s="8"/>
      <c r="N938" s="8" t="str">
        <f>IFERROR(VLOOKUP(M938,SUPPLIERS!$A$2:$B$45,2,FALSE),"")</f>
        <v/>
      </c>
      <c r="O938" s="30"/>
      <c r="P938" s="13" t="str">
        <f>IFERROR(VLOOKUP(O938,UOM_GROUP!$A$2:$B$45,2,FALSE),"")</f>
        <v/>
      </c>
      <c r="Q938" s="11" t="str">
        <f t="array" ref="Q938">TEXTJOIN(",",TRUE,IF(UOM_MAPPING!A$2:A$16=O938,UOM_MAPPING!B$2:B$100,""))</f>
        <v/>
      </c>
      <c r="R938" s="11" t="str">
        <f>IFERROR(__xludf.DUMMYFUNCTION("ArrayFormula(JOIN("", "", IFERROR(VLOOKUP(BASE(SPLIT(Q938,"",""),10,3),UOM!$A$2:$B$46,2,FALSE),"""")))"),"")</f>
        <v/>
      </c>
      <c r="S938" s="8"/>
      <c r="T938" s="8"/>
      <c r="U938" s="8"/>
      <c r="V938" s="8" t="str">
        <f t="shared" si="2"/>
        <v/>
      </c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ht="12.75" customHeight="1">
      <c r="A939" s="8"/>
      <c r="B939" s="17" t="str">
        <f>IFERROR(VLOOKUP(A939,'G1'!$A$2:$B$45,2,FALSE),"")</f>
        <v/>
      </c>
      <c r="C939" s="8"/>
      <c r="D939" s="8"/>
      <c r="E939" s="8"/>
      <c r="F939" s="8" t="str">
        <f>IFERROR(VLOOKUP(E939,'G3'!$A$2:$B$195,2,FALSE),"")</f>
        <v/>
      </c>
      <c r="G939" s="8"/>
      <c r="H939" s="8" t="str">
        <f>IFERROR(VLOOKUP(G939,'G4'!$A$2:$B$195,2,FALSE),"")</f>
        <v/>
      </c>
      <c r="I939" s="8"/>
      <c r="J939" s="8"/>
      <c r="K939" s="8"/>
      <c r="L939" s="8"/>
      <c r="M939" s="8"/>
      <c r="N939" s="8" t="str">
        <f>IFERROR(VLOOKUP(M939,SUPPLIERS!$A$2:$B$45,2,FALSE),"")</f>
        <v/>
      </c>
      <c r="O939" s="30"/>
      <c r="P939" s="13" t="str">
        <f>IFERROR(VLOOKUP(O939,UOM_GROUP!$A$2:$B$45,2,FALSE),"")</f>
        <v/>
      </c>
      <c r="Q939" s="11" t="str">
        <f t="array" ref="Q939">TEXTJOIN(",",TRUE,IF(UOM_MAPPING!A$2:A$16=O939,UOM_MAPPING!B$2:B$100,""))</f>
        <v/>
      </c>
      <c r="R939" s="11" t="str">
        <f>IFERROR(__xludf.DUMMYFUNCTION("ArrayFormula(JOIN("", "", IFERROR(VLOOKUP(BASE(SPLIT(Q939,"",""),10,3),UOM!$A$2:$B$46,2,FALSE),"""")))"),"")</f>
        <v/>
      </c>
      <c r="S939" s="8"/>
      <c r="T939" s="8"/>
      <c r="U939" s="8"/>
      <c r="V939" s="8" t="str">
        <f t="shared" si="2"/>
        <v/>
      </c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ht="12.75" customHeight="1">
      <c r="A940" s="8"/>
      <c r="B940" s="17" t="str">
        <f>IFERROR(VLOOKUP(A940,'G1'!$A$2:$B$45,2,FALSE),"")</f>
        <v/>
      </c>
      <c r="C940" s="8"/>
      <c r="D940" s="8"/>
      <c r="E940" s="8"/>
      <c r="F940" s="8" t="str">
        <f>IFERROR(VLOOKUP(E940,'G3'!$A$2:$B$195,2,FALSE),"")</f>
        <v/>
      </c>
      <c r="G940" s="8"/>
      <c r="H940" s="8" t="str">
        <f>IFERROR(VLOOKUP(G940,'G4'!$A$2:$B$195,2,FALSE),"")</f>
        <v/>
      </c>
      <c r="I940" s="8"/>
      <c r="J940" s="8"/>
      <c r="K940" s="8"/>
      <c r="L940" s="8"/>
      <c r="M940" s="8"/>
      <c r="N940" s="8" t="str">
        <f>IFERROR(VLOOKUP(M940,SUPPLIERS!$A$2:$B$45,2,FALSE),"")</f>
        <v/>
      </c>
      <c r="O940" s="30"/>
      <c r="P940" s="13" t="str">
        <f>IFERROR(VLOOKUP(O940,UOM_GROUP!$A$2:$B$45,2,FALSE),"")</f>
        <v/>
      </c>
      <c r="Q940" s="11" t="str">
        <f t="array" ref="Q940">TEXTJOIN(",",TRUE,IF(UOM_MAPPING!A$2:A$16=O940,UOM_MAPPING!B$2:B$100,""))</f>
        <v/>
      </c>
      <c r="R940" s="11" t="str">
        <f>IFERROR(__xludf.DUMMYFUNCTION("ArrayFormula(JOIN("", "", IFERROR(VLOOKUP(BASE(SPLIT(Q940,"",""),10,3),UOM!$A$2:$B$46,2,FALSE),"""")))"),"")</f>
        <v/>
      </c>
      <c r="S940" s="8"/>
      <c r="T940" s="8"/>
      <c r="U940" s="8"/>
      <c r="V940" s="8" t="str">
        <f t="shared" si="2"/>
        <v/>
      </c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ht="12.75" customHeight="1">
      <c r="A941" s="8"/>
      <c r="B941" s="17" t="str">
        <f>IFERROR(VLOOKUP(A941,'G1'!$A$2:$B$45,2,FALSE),"")</f>
        <v/>
      </c>
      <c r="C941" s="8"/>
      <c r="D941" s="8"/>
      <c r="E941" s="8"/>
      <c r="F941" s="8" t="str">
        <f>IFERROR(VLOOKUP(E941,'G3'!$A$2:$B$195,2,FALSE),"")</f>
        <v/>
      </c>
      <c r="G941" s="8"/>
      <c r="H941" s="8" t="str">
        <f>IFERROR(VLOOKUP(G941,'G4'!$A$2:$B$195,2,FALSE),"")</f>
        <v/>
      </c>
      <c r="I941" s="8"/>
      <c r="J941" s="8"/>
      <c r="K941" s="8"/>
      <c r="L941" s="8"/>
      <c r="M941" s="8"/>
      <c r="N941" s="8" t="str">
        <f>IFERROR(VLOOKUP(M941,SUPPLIERS!$A$2:$B$45,2,FALSE),"")</f>
        <v/>
      </c>
      <c r="O941" s="30"/>
      <c r="P941" s="13" t="str">
        <f>IFERROR(VLOOKUP(O941,UOM_GROUP!$A$2:$B$45,2,FALSE),"")</f>
        <v/>
      </c>
      <c r="Q941" s="11" t="str">
        <f t="array" ref="Q941">TEXTJOIN(",",TRUE,IF(UOM_MAPPING!A$2:A$16=O941,UOM_MAPPING!B$2:B$100,""))</f>
        <v/>
      </c>
      <c r="R941" s="11" t="str">
        <f>IFERROR(__xludf.DUMMYFUNCTION("ArrayFormula(JOIN("", "", IFERROR(VLOOKUP(BASE(SPLIT(Q941,"",""),10,3),UOM!$A$2:$B$46,2,FALSE),"""")))"),"")</f>
        <v/>
      </c>
      <c r="S941" s="8"/>
      <c r="T941" s="8"/>
      <c r="U941" s="8"/>
      <c r="V941" s="8" t="str">
        <f t="shared" si="2"/>
        <v/>
      </c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ht="12.75" customHeight="1">
      <c r="A942" s="8"/>
      <c r="B942" s="17" t="str">
        <f>IFERROR(VLOOKUP(A942,'G1'!$A$2:$B$45,2,FALSE),"")</f>
        <v/>
      </c>
      <c r="C942" s="8"/>
      <c r="D942" s="8"/>
      <c r="E942" s="8"/>
      <c r="F942" s="8" t="str">
        <f>IFERROR(VLOOKUP(E942,'G3'!$A$2:$B$195,2,FALSE),"")</f>
        <v/>
      </c>
      <c r="G942" s="8"/>
      <c r="H942" s="8" t="str">
        <f>IFERROR(VLOOKUP(G942,'G4'!$A$2:$B$195,2,FALSE),"")</f>
        <v/>
      </c>
      <c r="I942" s="8"/>
      <c r="J942" s="8"/>
      <c r="K942" s="8"/>
      <c r="L942" s="8"/>
      <c r="M942" s="8"/>
      <c r="N942" s="8" t="str">
        <f>IFERROR(VLOOKUP(M942,SUPPLIERS!$A$2:$B$45,2,FALSE),"")</f>
        <v/>
      </c>
      <c r="O942" s="30"/>
      <c r="P942" s="13" t="str">
        <f>IFERROR(VLOOKUP(O942,UOM_GROUP!$A$2:$B$45,2,FALSE),"")</f>
        <v/>
      </c>
      <c r="Q942" s="11" t="str">
        <f t="array" ref="Q942">TEXTJOIN(",",TRUE,IF(UOM_MAPPING!A$2:A$16=O942,UOM_MAPPING!B$2:B$100,""))</f>
        <v/>
      </c>
      <c r="R942" s="11" t="str">
        <f>IFERROR(__xludf.DUMMYFUNCTION("ArrayFormula(JOIN("", "", IFERROR(VLOOKUP(BASE(SPLIT(Q942,"",""),10,3),UOM!$A$2:$B$46,2,FALSE),"""")))"),"")</f>
        <v/>
      </c>
      <c r="S942" s="8"/>
      <c r="T942" s="8"/>
      <c r="U942" s="8"/>
      <c r="V942" s="8" t="str">
        <f t="shared" si="2"/>
        <v/>
      </c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ht="12.75" customHeight="1">
      <c r="A943" s="8"/>
      <c r="B943" s="17" t="str">
        <f>IFERROR(VLOOKUP(A943,'G1'!$A$2:$B$45,2,FALSE),"")</f>
        <v/>
      </c>
      <c r="C943" s="8"/>
      <c r="D943" s="8"/>
      <c r="E943" s="8"/>
      <c r="F943" s="8" t="str">
        <f>IFERROR(VLOOKUP(E943,'G3'!$A$2:$B$195,2,FALSE),"")</f>
        <v/>
      </c>
      <c r="G943" s="8"/>
      <c r="H943" s="8" t="str">
        <f>IFERROR(VLOOKUP(G943,'G4'!$A$2:$B$195,2,FALSE),"")</f>
        <v/>
      </c>
      <c r="I943" s="8"/>
      <c r="J943" s="8"/>
      <c r="K943" s="8"/>
      <c r="L943" s="8"/>
      <c r="M943" s="8"/>
      <c r="N943" s="8" t="str">
        <f>IFERROR(VLOOKUP(M943,SUPPLIERS!$A$2:$B$45,2,FALSE),"")</f>
        <v/>
      </c>
      <c r="O943" s="30"/>
      <c r="P943" s="13" t="str">
        <f>IFERROR(VLOOKUP(O943,UOM_GROUP!$A$2:$B$45,2,FALSE),"")</f>
        <v/>
      </c>
      <c r="Q943" s="11" t="str">
        <f t="array" ref="Q943">TEXTJOIN(",",TRUE,IF(UOM_MAPPING!A$2:A$16=O943,UOM_MAPPING!B$2:B$100,""))</f>
        <v/>
      </c>
      <c r="R943" s="11" t="str">
        <f>IFERROR(__xludf.DUMMYFUNCTION("ArrayFormula(JOIN("", "", IFERROR(VLOOKUP(BASE(SPLIT(Q943,"",""),10,3),UOM!$A$2:$B$46,2,FALSE),"""")))"),"")</f>
        <v/>
      </c>
      <c r="S943" s="8"/>
      <c r="T943" s="8"/>
      <c r="U943" s="8"/>
      <c r="V943" s="8" t="str">
        <f t="shared" si="2"/>
        <v/>
      </c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ht="12.75" customHeight="1">
      <c r="A944" s="8"/>
      <c r="B944" s="17" t="str">
        <f>IFERROR(VLOOKUP(A944,'G1'!$A$2:$B$45,2,FALSE),"")</f>
        <v/>
      </c>
      <c r="C944" s="8"/>
      <c r="D944" s="8"/>
      <c r="E944" s="8"/>
      <c r="F944" s="8" t="str">
        <f>IFERROR(VLOOKUP(E944,'G3'!$A$2:$B$195,2,FALSE),"")</f>
        <v/>
      </c>
      <c r="G944" s="8"/>
      <c r="H944" s="8" t="str">
        <f>IFERROR(VLOOKUP(G944,'G4'!$A$2:$B$195,2,FALSE),"")</f>
        <v/>
      </c>
      <c r="I944" s="8"/>
      <c r="J944" s="8"/>
      <c r="K944" s="8"/>
      <c r="L944" s="8"/>
      <c r="M944" s="8"/>
      <c r="N944" s="8" t="str">
        <f>IFERROR(VLOOKUP(M944,SUPPLIERS!$A$2:$B$45,2,FALSE),"")</f>
        <v/>
      </c>
      <c r="O944" s="30"/>
      <c r="P944" s="13" t="str">
        <f>IFERROR(VLOOKUP(O944,UOM_GROUP!$A$2:$B$45,2,FALSE),"")</f>
        <v/>
      </c>
      <c r="Q944" s="11" t="str">
        <f t="array" ref="Q944">TEXTJOIN(",",TRUE,IF(UOM_MAPPING!A$2:A$16=O944,UOM_MAPPING!B$2:B$100,""))</f>
        <v/>
      </c>
      <c r="R944" s="11" t="str">
        <f>IFERROR(__xludf.DUMMYFUNCTION("ArrayFormula(JOIN("", "", IFERROR(VLOOKUP(BASE(SPLIT(Q944,"",""),10,3),UOM!$A$2:$B$46,2,FALSE),"""")))"),"")</f>
        <v/>
      </c>
      <c r="S944" s="8"/>
      <c r="T944" s="8"/>
      <c r="U944" s="8"/>
      <c r="V944" s="8" t="str">
        <f t="shared" si="2"/>
        <v/>
      </c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ht="12.75" customHeight="1">
      <c r="A945" s="8"/>
      <c r="B945" s="17" t="str">
        <f>IFERROR(VLOOKUP(A945,'G1'!$A$2:$B$45,2,FALSE),"")</f>
        <v/>
      </c>
      <c r="C945" s="8"/>
      <c r="D945" s="8"/>
      <c r="E945" s="8"/>
      <c r="F945" s="8" t="str">
        <f>IFERROR(VLOOKUP(E945,'G3'!$A$2:$B$195,2,FALSE),"")</f>
        <v/>
      </c>
      <c r="G945" s="8"/>
      <c r="H945" s="8" t="str">
        <f>IFERROR(VLOOKUP(G945,'G4'!$A$2:$B$195,2,FALSE),"")</f>
        <v/>
      </c>
      <c r="I945" s="8"/>
      <c r="J945" s="8"/>
      <c r="K945" s="8"/>
      <c r="L945" s="8"/>
      <c r="M945" s="8"/>
      <c r="N945" s="8" t="str">
        <f>IFERROR(VLOOKUP(M945,SUPPLIERS!$A$2:$B$45,2,FALSE),"")</f>
        <v/>
      </c>
      <c r="O945" s="30"/>
      <c r="P945" s="13" t="str">
        <f>IFERROR(VLOOKUP(O945,UOM_GROUP!$A$2:$B$45,2,FALSE),"")</f>
        <v/>
      </c>
      <c r="Q945" s="11" t="str">
        <f t="array" ref="Q945">TEXTJOIN(",",TRUE,IF(UOM_MAPPING!A$2:A$16=O945,UOM_MAPPING!B$2:B$100,""))</f>
        <v/>
      </c>
      <c r="R945" s="11" t="str">
        <f>IFERROR(__xludf.DUMMYFUNCTION("ArrayFormula(JOIN("", "", IFERROR(VLOOKUP(BASE(SPLIT(Q945,"",""),10,3),UOM!$A$2:$B$46,2,FALSE),"""")))"),"")</f>
        <v/>
      </c>
      <c r="S945" s="8"/>
      <c r="T945" s="8"/>
      <c r="U945" s="8"/>
      <c r="V945" s="8" t="str">
        <f t="shared" si="2"/>
        <v/>
      </c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ht="12.75" customHeight="1">
      <c r="A946" s="8"/>
      <c r="B946" s="17" t="str">
        <f>IFERROR(VLOOKUP(A946,'G1'!$A$2:$B$45,2,FALSE),"")</f>
        <v/>
      </c>
      <c r="C946" s="8"/>
      <c r="D946" s="8"/>
      <c r="E946" s="8"/>
      <c r="F946" s="8" t="str">
        <f>IFERROR(VLOOKUP(E946,'G3'!$A$2:$B$195,2,FALSE),"")</f>
        <v/>
      </c>
      <c r="G946" s="8"/>
      <c r="H946" s="8" t="str">
        <f>IFERROR(VLOOKUP(G946,'G4'!$A$2:$B$195,2,FALSE),"")</f>
        <v/>
      </c>
      <c r="I946" s="8"/>
      <c r="J946" s="8"/>
      <c r="K946" s="8"/>
      <c r="L946" s="8"/>
      <c r="M946" s="8"/>
      <c r="N946" s="8" t="str">
        <f>IFERROR(VLOOKUP(M946,SUPPLIERS!$A$2:$B$45,2,FALSE),"")</f>
        <v/>
      </c>
      <c r="O946" s="30"/>
      <c r="P946" s="13" t="str">
        <f>IFERROR(VLOOKUP(O946,UOM_GROUP!$A$2:$B$45,2,FALSE),"")</f>
        <v/>
      </c>
      <c r="Q946" s="11" t="str">
        <f t="array" ref="Q946">TEXTJOIN(",",TRUE,IF(UOM_MAPPING!A$2:A$16=O946,UOM_MAPPING!B$2:B$100,""))</f>
        <v/>
      </c>
      <c r="R946" s="11" t="str">
        <f>IFERROR(__xludf.DUMMYFUNCTION("ArrayFormula(JOIN("", "", IFERROR(VLOOKUP(BASE(SPLIT(Q946,"",""),10,3),UOM!$A$2:$B$46,2,FALSE),"""")))"),"")</f>
        <v/>
      </c>
      <c r="S946" s="8"/>
      <c r="T946" s="8"/>
      <c r="U946" s="8"/>
      <c r="V946" s="8" t="str">
        <f t="shared" si="2"/>
        <v/>
      </c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ht="12.75" customHeight="1">
      <c r="A947" s="8"/>
      <c r="B947" s="17" t="str">
        <f>IFERROR(VLOOKUP(A947,'G1'!$A$2:$B$45,2,FALSE),"")</f>
        <v/>
      </c>
      <c r="C947" s="8"/>
      <c r="D947" s="8"/>
      <c r="E947" s="8"/>
      <c r="F947" s="8" t="str">
        <f>IFERROR(VLOOKUP(E947,'G3'!$A$2:$B$195,2,FALSE),"")</f>
        <v/>
      </c>
      <c r="G947" s="8"/>
      <c r="H947" s="8" t="str">
        <f>IFERROR(VLOOKUP(G947,'G4'!$A$2:$B$195,2,FALSE),"")</f>
        <v/>
      </c>
      <c r="I947" s="8"/>
      <c r="J947" s="8"/>
      <c r="K947" s="8"/>
      <c r="L947" s="8"/>
      <c r="M947" s="8"/>
      <c r="N947" s="8" t="str">
        <f>IFERROR(VLOOKUP(M947,SUPPLIERS!$A$2:$B$45,2,FALSE),"")</f>
        <v/>
      </c>
      <c r="O947" s="30"/>
      <c r="P947" s="13" t="str">
        <f>IFERROR(VLOOKUP(O947,UOM_GROUP!$A$2:$B$45,2,FALSE),"")</f>
        <v/>
      </c>
      <c r="Q947" s="11" t="str">
        <f t="array" ref="Q947">TEXTJOIN(",",TRUE,IF(UOM_MAPPING!A$2:A$16=O947,UOM_MAPPING!B$2:B$100,""))</f>
        <v/>
      </c>
      <c r="R947" s="11" t="str">
        <f>IFERROR(__xludf.DUMMYFUNCTION("ArrayFormula(JOIN("", "", IFERROR(VLOOKUP(BASE(SPLIT(Q947,"",""),10,3),UOM!$A$2:$B$46,2,FALSE),"""")))"),"")</f>
        <v/>
      </c>
      <c r="S947" s="8"/>
      <c r="T947" s="8"/>
      <c r="U947" s="8"/>
      <c r="V947" s="8" t="str">
        <f t="shared" si="2"/>
        <v/>
      </c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ht="12.75" customHeight="1">
      <c r="A948" s="8"/>
      <c r="B948" s="17" t="str">
        <f>IFERROR(VLOOKUP(A948,'G1'!$A$2:$B$45,2,FALSE),"")</f>
        <v/>
      </c>
      <c r="C948" s="8"/>
      <c r="D948" s="8"/>
      <c r="E948" s="8"/>
      <c r="F948" s="8" t="str">
        <f>IFERROR(VLOOKUP(E948,'G3'!$A$2:$B$195,2,FALSE),"")</f>
        <v/>
      </c>
      <c r="G948" s="8"/>
      <c r="H948" s="8" t="str">
        <f>IFERROR(VLOOKUP(G948,'G4'!$A$2:$B$195,2,FALSE),"")</f>
        <v/>
      </c>
      <c r="I948" s="8"/>
      <c r="J948" s="8"/>
      <c r="K948" s="8"/>
      <c r="L948" s="8"/>
      <c r="M948" s="8"/>
      <c r="N948" s="8" t="str">
        <f>IFERROR(VLOOKUP(M948,SUPPLIERS!$A$2:$B$45,2,FALSE),"")</f>
        <v/>
      </c>
      <c r="O948" s="30"/>
      <c r="P948" s="13" t="str">
        <f>IFERROR(VLOOKUP(O948,UOM_GROUP!$A$2:$B$45,2,FALSE),"")</f>
        <v/>
      </c>
      <c r="Q948" s="11" t="str">
        <f t="array" ref="Q948">TEXTJOIN(",",TRUE,IF(UOM_MAPPING!A$2:A$16=O948,UOM_MAPPING!B$2:B$100,""))</f>
        <v/>
      </c>
      <c r="R948" s="11" t="str">
        <f>IFERROR(__xludf.DUMMYFUNCTION("ArrayFormula(JOIN("", "", IFERROR(VLOOKUP(BASE(SPLIT(Q948,"",""),10,3),UOM!$A$2:$B$46,2,FALSE),"""")))"),"")</f>
        <v/>
      </c>
      <c r="S948" s="8"/>
      <c r="T948" s="8"/>
      <c r="U948" s="8"/>
      <c r="V948" s="8" t="str">
        <f t="shared" si="2"/>
        <v/>
      </c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ht="12.75" customHeight="1">
      <c r="A949" s="8"/>
      <c r="B949" s="17" t="str">
        <f>IFERROR(VLOOKUP(A949,'G1'!$A$2:$B$45,2,FALSE),"")</f>
        <v/>
      </c>
      <c r="C949" s="8"/>
      <c r="D949" s="8"/>
      <c r="E949" s="8"/>
      <c r="F949" s="8" t="str">
        <f>IFERROR(VLOOKUP(E949,'G3'!$A$2:$B$195,2,FALSE),"")</f>
        <v/>
      </c>
      <c r="G949" s="8"/>
      <c r="H949" s="8" t="str">
        <f>IFERROR(VLOOKUP(G949,'G4'!$A$2:$B$195,2,FALSE),"")</f>
        <v/>
      </c>
      <c r="I949" s="8"/>
      <c r="J949" s="8"/>
      <c r="K949" s="8"/>
      <c r="L949" s="8"/>
      <c r="M949" s="8"/>
      <c r="N949" s="8" t="str">
        <f>IFERROR(VLOOKUP(M949,SUPPLIERS!$A$2:$B$45,2,FALSE),"")</f>
        <v/>
      </c>
      <c r="O949" s="30"/>
      <c r="P949" s="13" t="str">
        <f>IFERROR(VLOOKUP(O949,UOM_GROUP!$A$2:$B$45,2,FALSE),"")</f>
        <v/>
      </c>
      <c r="Q949" s="11" t="str">
        <f t="array" ref="Q949">TEXTJOIN(",",TRUE,IF(UOM_MAPPING!A$2:A$16=O949,UOM_MAPPING!B$2:B$100,""))</f>
        <v/>
      </c>
      <c r="R949" s="11" t="str">
        <f>IFERROR(__xludf.DUMMYFUNCTION("ArrayFormula(JOIN("", "", IFERROR(VLOOKUP(BASE(SPLIT(Q949,"",""),10,3),UOM!$A$2:$B$46,2,FALSE),"""")))"),"")</f>
        <v/>
      </c>
      <c r="S949" s="8"/>
      <c r="T949" s="8"/>
      <c r="U949" s="8"/>
      <c r="V949" s="8" t="str">
        <f t="shared" si="2"/>
        <v/>
      </c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ht="12.75" customHeight="1">
      <c r="A950" s="8"/>
      <c r="B950" s="17" t="str">
        <f>IFERROR(VLOOKUP(A950,'G1'!$A$2:$B$45,2,FALSE),"")</f>
        <v/>
      </c>
      <c r="C950" s="8"/>
      <c r="D950" s="8"/>
      <c r="E950" s="8"/>
      <c r="F950" s="8" t="str">
        <f>IFERROR(VLOOKUP(E950,'G3'!$A$2:$B$195,2,FALSE),"")</f>
        <v/>
      </c>
      <c r="G950" s="8"/>
      <c r="H950" s="8" t="str">
        <f>IFERROR(VLOOKUP(G950,'G4'!$A$2:$B$195,2,FALSE),"")</f>
        <v/>
      </c>
      <c r="I950" s="8"/>
      <c r="J950" s="8"/>
      <c r="K950" s="8"/>
      <c r="L950" s="8"/>
      <c r="M950" s="8"/>
      <c r="N950" s="8" t="str">
        <f>IFERROR(VLOOKUP(M950,SUPPLIERS!$A$2:$B$45,2,FALSE),"")</f>
        <v/>
      </c>
      <c r="O950" s="30"/>
      <c r="P950" s="13" t="str">
        <f>IFERROR(VLOOKUP(O950,UOM_GROUP!$A$2:$B$45,2,FALSE),"")</f>
        <v/>
      </c>
      <c r="Q950" s="11" t="str">
        <f t="array" ref="Q950">TEXTJOIN(",",TRUE,IF(UOM_MAPPING!A$2:A$16=O950,UOM_MAPPING!B$2:B$100,""))</f>
        <v/>
      </c>
      <c r="R950" s="11" t="str">
        <f>IFERROR(__xludf.DUMMYFUNCTION("ArrayFormula(JOIN("", "", IFERROR(VLOOKUP(BASE(SPLIT(Q950,"",""),10,3),UOM!$A$2:$B$46,2,FALSE),"""")))"),"")</f>
        <v/>
      </c>
      <c r="S950" s="8"/>
      <c r="T950" s="8"/>
      <c r="U950" s="8"/>
      <c r="V950" s="8" t="str">
        <f t="shared" si="2"/>
        <v/>
      </c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ht="12.75" customHeight="1">
      <c r="A951" s="8"/>
      <c r="B951" s="17" t="str">
        <f>IFERROR(VLOOKUP(A951,'G1'!$A$2:$B$45,2,FALSE),"")</f>
        <v/>
      </c>
      <c r="C951" s="8"/>
      <c r="D951" s="8"/>
      <c r="E951" s="8"/>
      <c r="F951" s="8" t="str">
        <f>IFERROR(VLOOKUP(E951,'G3'!$A$2:$B$195,2,FALSE),"")</f>
        <v/>
      </c>
      <c r="G951" s="8"/>
      <c r="H951" s="8" t="str">
        <f>IFERROR(VLOOKUP(G951,'G4'!$A$2:$B$195,2,FALSE),"")</f>
        <v/>
      </c>
      <c r="I951" s="8"/>
      <c r="J951" s="8"/>
      <c r="K951" s="8"/>
      <c r="L951" s="8"/>
      <c r="M951" s="8"/>
      <c r="N951" s="8" t="str">
        <f>IFERROR(VLOOKUP(M951,SUPPLIERS!$A$2:$B$45,2,FALSE),"")</f>
        <v/>
      </c>
      <c r="O951" s="30"/>
      <c r="P951" s="13" t="str">
        <f>IFERROR(VLOOKUP(O951,UOM_GROUP!$A$2:$B$45,2,FALSE),"")</f>
        <v/>
      </c>
      <c r="Q951" s="11" t="str">
        <f t="array" ref="Q951">TEXTJOIN(",",TRUE,IF(UOM_MAPPING!A$2:A$16=O951,UOM_MAPPING!B$2:B$100,""))</f>
        <v/>
      </c>
      <c r="R951" s="11" t="str">
        <f>IFERROR(__xludf.DUMMYFUNCTION("ArrayFormula(JOIN("", "", IFERROR(VLOOKUP(BASE(SPLIT(Q951,"",""),10,3),UOM!$A$2:$B$46,2,FALSE),"""")))"),"")</f>
        <v/>
      </c>
      <c r="S951" s="8"/>
      <c r="T951" s="8"/>
      <c r="U951" s="8"/>
      <c r="V951" s="8" t="str">
        <f t="shared" si="2"/>
        <v/>
      </c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ht="12.75" customHeight="1">
      <c r="A952" s="8"/>
      <c r="B952" s="17" t="str">
        <f>IFERROR(VLOOKUP(A952,'G1'!$A$2:$B$45,2,FALSE),"")</f>
        <v/>
      </c>
      <c r="C952" s="8"/>
      <c r="D952" s="8"/>
      <c r="E952" s="8"/>
      <c r="F952" s="8" t="str">
        <f>IFERROR(VLOOKUP(E952,'G3'!$A$2:$B$195,2,FALSE),"")</f>
        <v/>
      </c>
      <c r="G952" s="8"/>
      <c r="H952" s="8" t="str">
        <f>IFERROR(VLOOKUP(G952,'G4'!$A$2:$B$195,2,FALSE),"")</f>
        <v/>
      </c>
      <c r="I952" s="8"/>
      <c r="J952" s="8"/>
      <c r="K952" s="8"/>
      <c r="L952" s="8"/>
      <c r="M952" s="8"/>
      <c r="N952" s="8" t="str">
        <f>IFERROR(VLOOKUP(M952,SUPPLIERS!$A$2:$B$45,2,FALSE),"")</f>
        <v/>
      </c>
      <c r="O952" s="30"/>
      <c r="P952" s="13" t="str">
        <f>IFERROR(VLOOKUP(O952,UOM_GROUP!$A$2:$B$45,2,FALSE),"")</f>
        <v/>
      </c>
      <c r="Q952" s="11" t="str">
        <f t="array" ref="Q952">TEXTJOIN(",",TRUE,IF(UOM_MAPPING!A$2:A$16=O952,UOM_MAPPING!B$2:B$100,""))</f>
        <v/>
      </c>
      <c r="R952" s="11" t="str">
        <f>IFERROR(__xludf.DUMMYFUNCTION("ArrayFormula(JOIN("", "", IFERROR(VLOOKUP(BASE(SPLIT(Q952,"",""),10,3),UOM!$A$2:$B$46,2,FALSE),"""")))"),"")</f>
        <v/>
      </c>
      <c r="S952" s="8"/>
      <c r="T952" s="8"/>
      <c r="U952" s="8"/>
      <c r="V952" s="8" t="str">
        <f t="shared" si="2"/>
        <v/>
      </c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ht="12.75" customHeight="1">
      <c r="A953" s="8"/>
      <c r="B953" s="17" t="str">
        <f>IFERROR(VLOOKUP(A953,'G1'!$A$2:$B$45,2,FALSE),"")</f>
        <v/>
      </c>
      <c r="C953" s="8"/>
      <c r="D953" s="8"/>
      <c r="E953" s="8"/>
      <c r="F953" s="8" t="str">
        <f>IFERROR(VLOOKUP(E953,'G3'!$A$2:$B$195,2,FALSE),"")</f>
        <v/>
      </c>
      <c r="G953" s="8"/>
      <c r="H953" s="8" t="str">
        <f>IFERROR(VLOOKUP(G953,'G4'!$A$2:$B$195,2,FALSE),"")</f>
        <v/>
      </c>
      <c r="I953" s="8"/>
      <c r="J953" s="8"/>
      <c r="K953" s="8"/>
      <c r="L953" s="8"/>
      <c r="M953" s="8"/>
      <c r="N953" s="8" t="str">
        <f>IFERROR(VLOOKUP(M953,SUPPLIERS!$A$2:$B$45,2,FALSE),"")</f>
        <v/>
      </c>
      <c r="O953" s="30"/>
      <c r="P953" s="13" t="str">
        <f>IFERROR(VLOOKUP(O953,UOM_GROUP!$A$2:$B$45,2,FALSE),"")</f>
        <v/>
      </c>
      <c r="Q953" s="11" t="str">
        <f t="array" ref="Q953">TEXTJOIN(",",TRUE,IF(UOM_MAPPING!A$2:A$16=O953,UOM_MAPPING!B$2:B$100,""))</f>
        <v/>
      </c>
      <c r="R953" s="11" t="str">
        <f>IFERROR(__xludf.DUMMYFUNCTION("ArrayFormula(JOIN("", "", IFERROR(VLOOKUP(BASE(SPLIT(Q953,"",""),10,3),UOM!$A$2:$B$46,2,FALSE),"""")))"),"")</f>
        <v/>
      </c>
      <c r="S953" s="8"/>
      <c r="T953" s="8"/>
      <c r="U953" s="8"/>
      <c r="V953" s="8" t="str">
        <f t="shared" si="2"/>
        <v/>
      </c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ht="12.75" customHeight="1">
      <c r="A954" s="8"/>
      <c r="B954" s="17" t="str">
        <f>IFERROR(VLOOKUP(A954,'G1'!$A$2:$B$45,2,FALSE),"")</f>
        <v/>
      </c>
      <c r="C954" s="8"/>
      <c r="D954" s="8"/>
      <c r="E954" s="8"/>
      <c r="F954" s="8" t="str">
        <f>IFERROR(VLOOKUP(E954,'G3'!$A$2:$B$195,2,FALSE),"")</f>
        <v/>
      </c>
      <c r="G954" s="8"/>
      <c r="H954" s="8" t="str">
        <f>IFERROR(VLOOKUP(G954,'G4'!$A$2:$B$195,2,FALSE),"")</f>
        <v/>
      </c>
      <c r="I954" s="8"/>
      <c r="J954" s="8"/>
      <c r="K954" s="8"/>
      <c r="L954" s="8"/>
      <c r="M954" s="8"/>
      <c r="N954" s="8" t="str">
        <f>IFERROR(VLOOKUP(M954,SUPPLIERS!$A$2:$B$45,2,FALSE),"")</f>
        <v/>
      </c>
      <c r="O954" s="30"/>
      <c r="P954" s="13" t="str">
        <f>IFERROR(VLOOKUP(O954,UOM_GROUP!$A$2:$B$45,2,FALSE),"")</f>
        <v/>
      </c>
      <c r="Q954" s="11" t="str">
        <f t="array" ref="Q954">TEXTJOIN(",",TRUE,IF(UOM_MAPPING!A$2:A$16=O954,UOM_MAPPING!B$2:B$100,""))</f>
        <v/>
      </c>
      <c r="R954" s="11" t="str">
        <f>IFERROR(__xludf.DUMMYFUNCTION("ArrayFormula(JOIN("", "", IFERROR(VLOOKUP(BASE(SPLIT(Q954,"",""),10,3),UOM!$A$2:$B$46,2,FALSE),"""")))"),"")</f>
        <v/>
      </c>
      <c r="S954" s="8"/>
      <c r="T954" s="8"/>
      <c r="U954" s="8"/>
      <c r="V954" s="8" t="str">
        <f t="shared" si="2"/>
        <v/>
      </c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ht="12.75" customHeight="1">
      <c r="A955" s="8"/>
      <c r="B955" s="17" t="str">
        <f>IFERROR(VLOOKUP(A955,'G1'!$A$2:$B$45,2,FALSE),"")</f>
        <v/>
      </c>
      <c r="C955" s="8"/>
      <c r="D955" s="8"/>
      <c r="E955" s="8"/>
      <c r="F955" s="8" t="str">
        <f>IFERROR(VLOOKUP(E955,'G3'!$A$2:$B$195,2,FALSE),"")</f>
        <v/>
      </c>
      <c r="G955" s="8"/>
      <c r="H955" s="8" t="str">
        <f>IFERROR(VLOOKUP(G955,'G4'!$A$2:$B$195,2,FALSE),"")</f>
        <v/>
      </c>
      <c r="I955" s="8"/>
      <c r="J955" s="8"/>
      <c r="K955" s="8"/>
      <c r="L955" s="8"/>
      <c r="M955" s="8"/>
      <c r="N955" s="8" t="str">
        <f>IFERROR(VLOOKUP(M955,SUPPLIERS!$A$2:$B$45,2,FALSE),"")</f>
        <v/>
      </c>
      <c r="O955" s="30"/>
      <c r="P955" s="13" t="str">
        <f>IFERROR(VLOOKUP(O955,UOM_GROUP!$A$2:$B$45,2,FALSE),"")</f>
        <v/>
      </c>
      <c r="Q955" s="11" t="str">
        <f t="array" ref="Q955">TEXTJOIN(",",TRUE,IF(UOM_MAPPING!A$2:A$16=O955,UOM_MAPPING!B$2:B$100,""))</f>
        <v/>
      </c>
      <c r="R955" s="11" t="str">
        <f>IFERROR(__xludf.DUMMYFUNCTION("ArrayFormula(JOIN("", "", IFERROR(VLOOKUP(BASE(SPLIT(Q955,"",""),10,3),UOM!$A$2:$B$46,2,FALSE),"""")))"),"")</f>
        <v/>
      </c>
      <c r="S955" s="8"/>
      <c r="T955" s="8"/>
      <c r="U955" s="8"/>
      <c r="V955" s="8" t="str">
        <f t="shared" si="2"/>
        <v/>
      </c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ht="12.75" customHeight="1">
      <c r="A956" s="8"/>
      <c r="B956" s="17" t="str">
        <f>IFERROR(VLOOKUP(A956,'G1'!$A$2:$B$45,2,FALSE),"")</f>
        <v/>
      </c>
      <c r="C956" s="8"/>
      <c r="D956" s="8"/>
      <c r="E956" s="8"/>
      <c r="F956" s="8" t="str">
        <f>IFERROR(VLOOKUP(E956,'G3'!$A$2:$B$195,2,FALSE),"")</f>
        <v/>
      </c>
      <c r="G956" s="8"/>
      <c r="H956" s="8" t="str">
        <f>IFERROR(VLOOKUP(G956,'G4'!$A$2:$B$195,2,FALSE),"")</f>
        <v/>
      </c>
      <c r="I956" s="8"/>
      <c r="J956" s="8"/>
      <c r="K956" s="8"/>
      <c r="L956" s="8"/>
      <c r="M956" s="8"/>
      <c r="N956" s="8" t="str">
        <f>IFERROR(VLOOKUP(M956,SUPPLIERS!$A$2:$B$45,2,FALSE),"")</f>
        <v/>
      </c>
      <c r="O956" s="30"/>
      <c r="P956" s="13" t="str">
        <f>IFERROR(VLOOKUP(O956,UOM_GROUP!$A$2:$B$45,2,FALSE),"")</f>
        <v/>
      </c>
      <c r="Q956" s="11" t="str">
        <f t="array" ref="Q956">TEXTJOIN(",",TRUE,IF(UOM_MAPPING!A$2:A$16=O956,UOM_MAPPING!B$2:B$100,""))</f>
        <v/>
      </c>
      <c r="R956" s="11" t="str">
        <f>IFERROR(__xludf.DUMMYFUNCTION("ArrayFormula(JOIN("", "", IFERROR(VLOOKUP(BASE(SPLIT(Q956,"",""),10,3),UOM!$A$2:$B$46,2,FALSE),"""")))"),"")</f>
        <v/>
      </c>
      <c r="S956" s="8"/>
      <c r="T956" s="8"/>
      <c r="U956" s="8"/>
      <c r="V956" s="8" t="str">
        <f t="shared" si="2"/>
        <v/>
      </c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ht="12.75" customHeight="1">
      <c r="A957" s="8"/>
      <c r="B957" s="17" t="str">
        <f>IFERROR(VLOOKUP(A957,'G1'!$A$2:$B$45,2,FALSE),"")</f>
        <v/>
      </c>
      <c r="C957" s="8"/>
      <c r="D957" s="8"/>
      <c r="E957" s="8"/>
      <c r="F957" s="8" t="str">
        <f>IFERROR(VLOOKUP(E957,'G3'!$A$2:$B$195,2,FALSE),"")</f>
        <v/>
      </c>
      <c r="G957" s="8"/>
      <c r="H957" s="8" t="str">
        <f>IFERROR(VLOOKUP(G957,'G4'!$A$2:$B$195,2,FALSE),"")</f>
        <v/>
      </c>
      <c r="I957" s="8"/>
      <c r="J957" s="8"/>
      <c r="K957" s="8"/>
      <c r="L957" s="8"/>
      <c r="M957" s="8"/>
      <c r="N957" s="8" t="str">
        <f>IFERROR(VLOOKUP(M957,SUPPLIERS!$A$2:$B$45,2,FALSE),"")</f>
        <v/>
      </c>
      <c r="O957" s="30"/>
      <c r="P957" s="13" t="str">
        <f>IFERROR(VLOOKUP(O957,UOM_GROUP!$A$2:$B$45,2,FALSE),"")</f>
        <v/>
      </c>
      <c r="Q957" s="11" t="str">
        <f t="array" ref="Q957">TEXTJOIN(",",TRUE,IF(UOM_MAPPING!A$2:A$16=O957,UOM_MAPPING!B$2:B$100,""))</f>
        <v/>
      </c>
      <c r="R957" s="11" t="str">
        <f>IFERROR(__xludf.DUMMYFUNCTION("ArrayFormula(JOIN("", "", IFERROR(VLOOKUP(BASE(SPLIT(Q957,"",""),10,3),UOM!$A$2:$B$46,2,FALSE),"""")))"),"")</f>
        <v/>
      </c>
      <c r="S957" s="8"/>
      <c r="T957" s="8"/>
      <c r="U957" s="8"/>
      <c r="V957" s="8" t="str">
        <f t="shared" si="2"/>
        <v/>
      </c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ht="12.75" customHeight="1">
      <c r="A958" s="8"/>
      <c r="B958" s="17" t="str">
        <f>IFERROR(VLOOKUP(A958,'G1'!$A$2:$B$45,2,FALSE),"")</f>
        <v/>
      </c>
      <c r="C958" s="8"/>
      <c r="D958" s="8"/>
      <c r="E958" s="8"/>
      <c r="F958" s="8" t="str">
        <f>IFERROR(VLOOKUP(E958,'G3'!$A$2:$B$195,2,FALSE),"")</f>
        <v/>
      </c>
      <c r="G958" s="8"/>
      <c r="H958" s="8" t="str">
        <f>IFERROR(VLOOKUP(G958,'G4'!$A$2:$B$195,2,FALSE),"")</f>
        <v/>
      </c>
      <c r="I958" s="8"/>
      <c r="J958" s="8"/>
      <c r="K958" s="8"/>
      <c r="L958" s="8"/>
      <c r="M958" s="8"/>
      <c r="N958" s="8" t="str">
        <f>IFERROR(VLOOKUP(M958,SUPPLIERS!$A$2:$B$45,2,FALSE),"")</f>
        <v/>
      </c>
      <c r="O958" s="30"/>
      <c r="P958" s="13" t="str">
        <f>IFERROR(VLOOKUP(O958,UOM_GROUP!$A$2:$B$45,2,FALSE),"")</f>
        <v/>
      </c>
      <c r="Q958" s="11" t="str">
        <f t="array" ref="Q958">TEXTJOIN(",",TRUE,IF(UOM_MAPPING!A$2:A$16=O958,UOM_MAPPING!B$2:B$100,""))</f>
        <v/>
      </c>
      <c r="R958" s="11" t="str">
        <f>IFERROR(__xludf.DUMMYFUNCTION("ArrayFormula(JOIN("", "", IFERROR(VLOOKUP(BASE(SPLIT(Q958,"",""),10,3),UOM!$A$2:$B$46,2,FALSE),"""")))"),"")</f>
        <v/>
      </c>
      <c r="S958" s="8"/>
      <c r="T958" s="8"/>
      <c r="U958" s="8"/>
      <c r="V958" s="8" t="str">
        <f t="shared" si="2"/>
        <v/>
      </c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ht="12.75" customHeight="1">
      <c r="A959" s="8"/>
      <c r="B959" s="17" t="str">
        <f>IFERROR(VLOOKUP(A959,'G1'!$A$2:$B$45,2,FALSE),"")</f>
        <v/>
      </c>
      <c r="C959" s="8"/>
      <c r="D959" s="8"/>
      <c r="E959" s="8"/>
      <c r="F959" s="8" t="str">
        <f>IFERROR(VLOOKUP(E959,'G3'!$A$2:$B$195,2,FALSE),"")</f>
        <v/>
      </c>
      <c r="G959" s="8"/>
      <c r="H959" s="8" t="str">
        <f>IFERROR(VLOOKUP(G959,'G4'!$A$2:$B$195,2,FALSE),"")</f>
        <v/>
      </c>
      <c r="I959" s="8"/>
      <c r="J959" s="8"/>
      <c r="K959" s="8"/>
      <c r="L959" s="8"/>
      <c r="M959" s="8"/>
      <c r="N959" s="8" t="str">
        <f>IFERROR(VLOOKUP(M959,SUPPLIERS!$A$2:$B$45,2,FALSE),"")</f>
        <v/>
      </c>
      <c r="O959" s="30"/>
      <c r="P959" s="13" t="str">
        <f>IFERROR(VLOOKUP(O959,UOM_GROUP!$A$2:$B$45,2,FALSE),"")</f>
        <v/>
      </c>
      <c r="Q959" s="11" t="str">
        <f t="array" ref="Q959">TEXTJOIN(",",TRUE,IF(UOM_MAPPING!A$2:A$16=O959,UOM_MAPPING!B$2:B$100,""))</f>
        <v/>
      </c>
      <c r="R959" s="11" t="str">
        <f>IFERROR(__xludf.DUMMYFUNCTION("ArrayFormula(JOIN("", "", IFERROR(VLOOKUP(BASE(SPLIT(Q959,"",""),10,3),UOM!$A$2:$B$46,2,FALSE),"""")))"),"")</f>
        <v/>
      </c>
      <c r="S959" s="8"/>
      <c r="T959" s="8"/>
      <c r="U959" s="8"/>
      <c r="V959" s="8" t="str">
        <f t="shared" si="2"/>
        <v/>
      </c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ht="12.75" customHeight="1">
      <c r="A960" s="8"/>
      <c r="B960" s="17" t="str">
        <f>IFERROR(VLOOKUP(A960,'G1'!$A$2:$B$45,2,FALSE),"")</f>
        <v/>
      </c>
      <c r="C960" s="8"/>
      <c r="D960" s="8"/>
      <c r="E960" s="8"/>
      <c r="F960" s="8" t="str">
        <f>IFERROR(VLOOKUP(E960,'G3'!$A$2:$B$195,2,FALSE),"")</f>
        <v/>
      </c>
      <c r="G960" s="8"/>
      <c r="H960" s="8" t="str">
        <f>IFERROR(VLOOKUP(G960,'G4'!$A$2:$B$195,2,FALSE),"")</f>
        <v/>
      </c>
      <c r="I960" s="8"/>
      <c r="J960" s="8"/>
      <c r="K960" s="8"/>
      <c r="L960" s="8"/>
      <c r="M960" s="8"/>
      <c r="N960" s="8" t="str">
        <f>IFERROR(VLOOKUP(M960,SUPPLIERS!$A$2:$B$45,2,FALSE),"")</f>
        <v/>
      </c>
      <c r="O960" s="30"/>
      <c r="P960" s="13" t="str">
        <f>IFERROR(VLOOKUP(O960,UOM_GROUP!$A$2:$B$45,2,FALSE),"")</f>
        <v/>
      </c>
      <c r="Q960" s="11" t="str">
        <f t="array" ref="Q960">TEXTJOIN(",",TRUE,IF(UOM_MAPPING!A$2:A$16=O960,UOM_MAPPING!B$2:B$100,""))</f>
        <v/>
      </c>
      <c r="R960" s="11" t="str">
        <f>IFERROR(__xludf.DUMMYFUNCTION("ArrayFormula(JOIN("", "", IFERROR(VLOOKUP(BASE(SPLIT(Q960,"",""),10,3),UOM!$A$2:$B$46,2,FALSE),"""")))"),"")</f>
        <v/>
      </c>
      <c r="S960" s="8"/>
      <c r="T960" s="8"/>
      <c r="U960" s="8"/>
      <c r="V960" s="8" t="str">
        <f t="shared" si="2"/>
        <v/>
      </c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ht="12.75" customHeight="1">
      <c r="A961" s="8"/>
      <c r="B961" s="17" t="str">
        <f>IFERROR(VLOOKUP(A961,'G1'!$A$2:$B$45,2,FALSE),"")</f>
        <v/>
      </c>
      <c r="C961" s="8"/>
      <c r="D961" s="8"/>
      <c r="E961" s="8"/>
      <c r="F961" s="8" t="str">
        <f>IFERROR(VLOOKUP(E961,'G3'!$A$2:$B$195,2,FALSE),"")</f>
        <v/>
      </c>
      <c r="G961" s="8"/>
      <c r="H961" s="8" t="str">
        <f>IFERROR(VLOOKUP(G961,'G4'!$A$2:$B$195,2,FALSE),"")</f>
        <v/>
      </c>
      <c r="I961" s="8"/>
      <c r="J961" s="8"/>
      <c r="K961" s="8"/>
      <c r="L961" s="8"/>
      <c r="M961" s="8"/>
      <c r="N961" s="8" t="str">
        <f>IFERROR(VLOOKUP(M961,SUPPLIERS!$A$2:$B$45,2,FALSE),"")</f>
        <v/>
      </c>
      <c r="O961" s="30"/>
      <c r="P961" s="13" t="str">
        <f>IFERROR(VLOOKUP(O961,UOM_GROUP!$A$2:$B$45,2,FALSE),"")</f>
        <v/>
      </c>
      <c r="Q961" s="11" t="str">
        <f t="array" ref="Q961">TEXTJOIN(",",TRUE,IF(UOM_MAPPING!A$2:A$16=O961,UOM_MAPPING!B$2:B$100,""))</f>
        <v/>
      </c>
      <c r="R961" s="11" t="str">
        <f>IFERROR(__xludf.DUMMYFUNCTION("ArrayFormula(JOIN("", "", IFERROR(VLOOKUP(BASE(SPLIT(Q961,"",""),10,3),UOM!$A$2:$B$46,2,FALSE),"""")))"),"")</f>
        <v/>
      </c>
      <c r="S961" s="8"/>
      <c r="T961" s="8"/>
      <c r="U961" s="8"/>
      <c r="V961" s="8" t="str">
        <f t="shared" si="2"/>
        <v/>
      </c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ht="12.75" customHeight="1">
      <c r="A962" s="8"/>
      <c r="B962" s="17" t="str">
        <f>IFERROR(VLOOKUP(A962,'G1'!$A$2:$B$45,2,FALSE),"")</f>
        <v/>
      </c>
      <c r="C962" s="8"/>
      <c r="D962" s="8"/>
      <c r="E962" s="8"/>
      <c r="F962" s="8" t="str">
        <f>IFERROR(VLOOKUP(E962,'G3'!$A$2:$B$195,2,FALSE),"")</f>
        <v/>
      </c>
      <c r="G962" s="8"/>
      <c r="H962" s="8" t="str">
        <f>IFERROR(VLOOKUP(G962,'G4'!$A$2:$B$195,2,FALSE),"")</f>
        <v/>
      </c>
      <c r="I962" s="8"/>
      <c r="J962" s="8"/>
      <c r="K962" s="8"/>
      <c r="L962" s="8"/>
      <c r="M962" s="8"/>
      <c r="N962" s="8" t="str">
        <f>IFERROR(VLOOKUP(M962,SUPPLIERS!$A$2:$B$45,2,FALSE),"")</f>
        <v/>
      </c>
      <c r="O962" s="30"/>
      <c r="P962" s="13" t="str">
        <f>IFERROR(VLOOKUP(O962,UOM_GROUP!$A$2:$B$45,2,FALSE),"")</f>
        <v/>
      </c>
      <c r="Q962" s="11" t="str">
        <f t="array" ref="Q962">TEXTJOIN(",",TRUE,IF(UOM_MAPPING!A$2:A$16=O962,UOM_MAPPING!B$2:B$100,""))</f>
        <v/>
      </c>
      <c r="R962" s="11" t="str">
        <f>IFERROR(__xludf.DUMMYFUNCTION("ArrayFormula(JOIN("", "", IFERROR(VLOOKUP(BASE(SPLIT(Q962,"",""),10,3),UOM!$A$2:$B$46,2,FALSE),"""")))"),"")</f>
        <v/>
      </c>
      <c r="S962" s="8"/>
      <c r="T962" s="8"/>
      <c r="U962" s="8"/>
      <c r="V962" s="8" t="str">
        <f t="shared" si="2"/>
        <v/>
      </c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ht="12.75" customHeight="1">
      <c r="A963" s="8"/>
      <c r="B963" s="17" t="str">
        <f>IFERROR(VLOOKUP(A963,'G1'!$A$2:$B$45,2,FALSE),"")</f>
        <v/>
      </c>
      <c r="C963" s="8"/>
      <c r="D963" s="8"/>
      <c r="E963" s="8"/>
      <c r="F963" s="8" t="str">
        <f>IFERROR(VLOOKUP(E963,'G3'!$A$2:$B$195,2,FALSE),"")</f>
        <v/>
      </c>
      <c r="G963" s="8"/>
      <c r="H963" s="8" t="str">
        <f>IFERROR(VLOOKUP(G963,'G4'!$A$2:$B$195,2,FALSE),"")</f>
        <v/>
      </c>
      <c r="I963" s="8"/>
      <c r="J963" s="8"/>
      <c r="K963" s="8"/>
      <c r="L963" s="8"/>
      <c r="M963" s="8"/>
      <c r="N963" s="8" t="str">
        <f>IFERROR(VLOOKUP(M963,SUPPLIERS!$A$2:$B$45,2,FALSE),"")</f>
        <v/>
      </c>
      <c r="O963" s="30"/>
      <c r="P963" s="13" t="str">
        <f>IFERROR(VLOOKUP(O963,UOM_GROUP!$A$2:$B$45,2,FALSE),"")</f>
        <v/>
      </c>
      <c r="Q963" s="11" t="str">
        <f t="array" ref="Q963">TEXTJOIN(",",TRUE,IF(UOM_MAPPING!A$2:A$16=O963,UOM_MAPPING!B$2:B$100,""))</f>
        <v/>
      </c>
      <c r="R963" s="11" t="str">
        <f>IFERROR(__xludf.DUMMYFUNCTION("ArrayFormula(JOIN("", "", IFERROR(VLOOKUP(BASE(SPLIT(Q963,"",""),10,3),UOM!$A$2:$B$46,2,FALSE),"""")))"),"")</f>
        <v/>
      </c>
      <c r="S963" s="8"/>
      <c r="T963" s="8"/>
      <c r="U963" s="8"/>
      <c r="V963" s="8" t="str">
        <f t="shared" si="2"/>
        <v/>
      </c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ht="12.75" customHeight="1">
      <c r="A964" s="8"/>
      <c r="B964" s="17" t="str">
        <f>IFERROR(VLOOKUP(A964,'G1'!$A$2:$B$45,2,FALSE),"")</f>
        <v/>
      </c>
      <c r="C964" s="8"/>
      <c r="D964" s="8"/>
      <c r="E964" s="8"/>
      <c r="F964" s="8" t="str">
        <f>IFERROR(VLOOKUP(E964,'G3'!$A$2:$B$195,2,FALSE),"")</f>
        <v/>
      </c>
      <c r="G964" s="8"/>
      <c r="H964" s="8" t="str">
        <f>IFERROR(VLOOKUP(G964,'G4'!$A$2:$B$195,2,FALSE),"")</f>
        <v/>
      </c>
      <c r="I964" s="8"/>
      <c r="J964" s="8"/>
      <c r="K964" s="8"/>
      <c r="L964" s="8"/>
      <c r="M964" s="8"/>
      <c r="N964" s="8" t="str">
        <f>IFERROR(VLOOKUP(M964,SUPPLIERS!$A$2:$B$45,2,FALSE),"")</f>
        <v/>
      </c>
      <c r="O964" s="30"/>
      <c r="P964" s="13" t="str">
        <f>IFERROR(VLOOKUP(O964,UOM_GROUP!$A$2:$B$45,2,FALSE),"")</f>
        <v/>
      </c>
      <c r="Q964" s="11" t="str">
        <f t="array" ref="Q964">TEXTJOIN(",",TRUE,IF(UOM_MAPPING!A$2:A$16=O964,UOM_MAPPING!B$2:B$100,""))</f>
        <v/>
      </c>
      <c r="R964" s="11" t="str">
        <f>IFERROR(__xludf.DUMMYFUNCTION("ArrayFormula(JOIN("", "", IFERROR(VLOOKUP(BASE(SPLIT(Q964,"",""),10,3),UOM!$A$2:$B$46,2,FALSE),"""")))"),"")</f>
        <v/>
      </c>
      <c r="S964" s="8"/>
      <c r="T964" s="8"/>
      <c r="U964" s="8"/>
      <c r="V964" s="8" t="str">
        <f t="shared" si="2"/>
        <v/>
      </c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ht="12.75" customHeight="1">
      <c r="A965" s="8"/>
      <c r="B965" s="17" t="str">
        <f>IFERROR(VLOOKUP(A965,'G1'!$A$2:$B$45,2,FALSE),"")</f>
        <v/>
      </c>
      <c r="C965" s="8"/>
      <c r="D965" s="8"/>
      <c r="E965" s="8"/>
      <c r="F965" s="8" t="str">
        <f>IFERROR(VLOOKUP(E965,'G3'!$A$2:$B$195,2,FALSE),"")</f>
        <v/>
      </c>
      <c r="G965" s="8"/>
      <c r="H965" s="8" t="str">
        <f>IFERROR(VLOOKUP(G965,'G4'!$A$2:$B$195,2,FALSE),"")</f>
        <v/>
      </c>
      <c r="I965" s="8"/>
      <c r="J965" s="8"/>
      <c r="K965" s="8"/>
      <c r="L965" s="8"/>
      <c r="M965" s="8"/>
      <c r="N965" s="8" t="str">
        <f>IFERROR(VLOOKUP(M965,SUPPLIERS!$A$2:$B$45,2,FALSE),"")</f>
        <v/>
      </c>
      <c r="O965" s="30"/>
      <c r="P965" s="13" t="str">
        <f>IFERROR(VLOOKUP(O965,UOM_GROUP!$A$2:$B$45,2,FALSE),"")</f>
        <v/>
      </c>
      <c r="Q965" s="11" t="str">
        <f t="array" ref="Q965">TEXTJOIN(",",TRUE,IF(UOM_MAPPING!A$2:A$16=O965,UOM_MAPPING!B$2:B$100,""))</f>
        <v/>
      </c>
      <c r="R965" s="11" t="str">
        <f>IFERROR(__xludf.DUMMYFUNCTION("ArrayFormula(JOIN("", "", IFERROR(VLOOKUP(BASE(SPLIT(Q965,"",""),10,3),UOM!$A$2:$B$46,2,FALSE),"""")))"),"")</f>
        <v/>
      </c>
      <c r="S965" s="8"/>
      <c r="T965" s="8"/>
      <c r="U965" s="8"/>
      <c r="V965" s="8" t="str">
        <f t="shared" si="2"/>
        <v/>
      </c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ht="12.75" customHeight="1">
      <c r="A966" s="8"/>
      <c r="B966" s="17" t="str">
        <f>IFERROR(VLOOKUP(A966,'G1'!$A$2:$B$45,2,FALSE),"")</f>
        <v/>
      </c>
      <c r="C966" s="8"/>
      <c r="D966" s="8"/>
      <c r="E966" s="8"/>
      <c r="F966" s="8" t="str">
        <f>IFERROR(VLOOKUP(E966,'G3'!$A$2:$B$195,2,FALSE),"")</f>
        <v/>
      </c>
      <c r="G966" s="8"/>
      <c r="H966" s="8" t="str">
        <f>IFERROR(VLOOKUP(G966,'G4'!$A$2:$B$195,2,FALSE),"")</f>
        <v/>
      </c>
      <c r="I966" s="8"/>
      <c r="J966" s="8"/>
      <c r="K966" s="8"/>
      <c r="L966" s="8"/>
      <c r="M966" s="8"/>
      <c r="N966" s="8" t="str">
        <f>IFERROR(VLOOKUP(M966,SUPPLIERS!$A$2:$B$45,2,FALSE),"")</f>
        <v/>
      </c>
      <c r="O966" s="30"/>
      <c r="P966" s="13" t="str">
        <f>IFERROR(VLOOKUP(O966,UOM_GROUP!$A$2:$B$45,2,FALSE),"")</f>
        <v/>
      </c>
      <c r="Q966" s="11" t="str">
        <f t="array" ref="Q966">TEXTJOIN(",",TRUE,IF(UOM_MAPPING!A$2:A$16=O966,UOM_MAPPING!B$2:B$100,""))</f>
        <v/>
      </c>
      <c r="R966" s="11" t="str">
        <f>IFERROR(__xludf.DUMMYFUNCTION("ArrayFormula(JOIN("", "", IFERROR(VLOOKUP(BASE(SPLIT(Q966,"",""),10,3),UOM!$A$2:$B$46,2,FALSE),"""")))"),"")</f>
        <v/>
      </c>
      <c r="S966" s="8"/>
      <c r="T966" s="8"/>
      <c r="U966" s="8"/>
      <c r="V966" s="8" t="str">
        <f t="shared" si="2"/>
        <v/>
      </c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ht="12.75" customHeight="1">
      <c r="A967" s="8"/>
      <c r="B967" s="17" t="str">
        <f>IFERROR(VLOOKUP(A967,'G1'!$A$2:$B$45,2,FALSE),"")</f>
        <v/>
      </c>
      <c r="C967" s="8"/>
      <c r="D967" s="8"/>
      <c r="E967" s="8"/>
      <c r="F967" s="8" t="str">
        <f>IFERROR(VLOOKUP(E967,'G3'!$A$2:$B$195,2,FALSE),"")</f>
        <v/>
      </c>
      <c r="G967" s="8"/>
      <c r="H967" s="8" t="str">
        <f>IFERROR(VLOOKUP(G967,'G4'!$A$2:$B$195,2,FALSE),"")</f>
        <v/>
      </c>
      <c r="I967" s="8"/>
      <c r="J967" s="8"/>
      <c r="K967" s="8"/>
      <c r="L967" s="8"/>
      <c r="M967" s="8"/>
      <c r="N967" s="8" t="str">
        <f>IFERROR(VLOOKUP(M967,SUPPLIERS!$A$2:$B$45,2,FALSE),"")</f>
        <v/>
      </c>
      <c r="O967" s="30"/>
      <c r="P967" s="13" t="str">
        <f>IFERROR(VLOOKUP(O967,UOM_GROUP!$A$2:$B$45,2,FALSE),"")</f>
        <v/>
      </c>
      <c r="Q967" s="11" t="str">
        <f t="array" ref="Q967">TEXTJOIN(",",TRUE,IF(UOM_MAPPING!A$2:A$16=O967,UOM_MAPPING!B$2:B$100,""))</f>
        <v/>
      </c>
      <c r="R967" s="11" t="str">
        <f>IFERROR(__xludf.DUMMYFUNCTION("ArrayFormula(JOIN("", "", IFERROR(VLOOKUP(BASE(SPLIT(Q967,"",""),10,3),UOM!$A$2:$B$46,2,FALSE),"""")))"),"")</f>
        <v/>
      </c>
      <c r="S967" s="8"/>
      <c r="T967" s="8"/>
      <c r="U967" s="8"/>
      <c r="V967" s="8" t="str">
        <f t="shared" si="2"/>
        <v/>
      </c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ht="12.75" customHeight="1">
      <c r="A968" s="8"/>
      <c r="B968" s="17" t="str">
        <f>IFERROR(VLOOKUP(A968,'G1'!$A$2:$B$45,2,FALSE),"")</f>
        <v/>
      </c>
      <c r="C968" s="8"/>
      <c r="D968" s="8"/>
      <c r="E968" s="8"/>
      <c r="F968" s="8" t="str">
        <f>IFERROR(VLOOKUP(E968,'G3'!$A$2:$B$195,2,FALSE),"")</f>
        <v/>
      </c>
      <c r="G968" s="8"/>
      <c r="H968" s="8" t="str">
        <f>IFERROR(VLOOKUP(G968,'G4'!$A$2:$B$195,2,FALSE),"")</f>
        <v/>
      </c>
      <c r="I968" s="8"/>
      <c r="J968" s="8"/>
      <c r="K968" s="8"/>
      <c r="L968" s="8"/>
      <c r="M968" s="8"/>
      <c r="N968" s="8" t="str">
        <f>IFERROR(VLOOKUP(M968,SUPPLIERS!$A$2:$B$45,2,FALSE),"")</f>
        <v/>
      </c>
      <c r="O968" s="30"/>
      <c r="P968" s="13" t="str">
        <f>IFERROR(VLOOKUP(O968,UOM_GROUP!$A$2:$B$45,2,FALSE),"")</f>
        <v/>
      </c>
      <c r="Q968" s="11" t="str">
        <f t="array" ref="Q968">TEXTJOIN(",",TRUE,IF(UOM_MAPPING!A$2:A$16=O968,UOM_MAPPING!B$2:B$100,""))</f>
        <v/>
      </c>
      <c r="R968" s="11" t="str">
        <f>IFERROR(__xludf.DUMMYFUNCTION("ArrayFormula(JOIN("", "", IFERROR(VLOOKUP(BASE(SPLIT(Q968,"",""),10,3),UOM!$A$2:$B$46,2,FALSE),"""")))"),"")</f>
        <v/>
      </c>
      <c r="S968" s="8"/>
      <c r="T968" s="8"/>
      <c r="U968" s="8"/>
      <c r="V968" s="8" t="str">
        <f t="shared" si="2"/>
        <v/>
      </c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ht="12.75" customHeight="1">
      <c r="A969" s="8"/>
      <c r="B969" s="17" t="str">
        <f>IFERROR(VLOOKUP(A969,'G1'!$A$2:$B$45,2,FALSE),"")</f>
        <v/>
      </c>
      <c r="C969" s="8"/>
      <c r="D969" s="8"/>
      <c r="E969" s="8"/>
      <c r="F969" s="8" t="str">
        <f>IFERROR(VLOOKUP(E969,'G3'!$A$2:$B$195,2,FALSE),"")</f>
        <v/>
      </c>
      <c r="G969" s="8"/>
      <c r="H969" s="8" t="str">
        <f>IFERROR(VLOOKUP(G969,'G4'!$A$2:$B$195,2,FALSE),"")</f>
        <v/>
      </c>
      <c r="I969" s="8"/>
      <c r="J969" s="8"/>
      <c r="K969" s="8"/>
      <c r="L969" s="8"/>
      <c r="M969" s="8"/>
      <c r="N969" s="8" t="str">
        <f>IFERROR(VLOOKUP(M969,SUPPLIERS!$A$2:$B$45,2,FALSE),"")</f>
        <v/>
      </c>
      <c r="O969" s="30"/>
      <c r="P969" s="13" t="str">
        <f>IFERROR(VLOOKUP(O969,UOM_GROUP!$A$2:$B$45,2,FALSE),"")</f>
        <v/>
      </c>
      <c r="Q969" s="8"/>
      <c r="R969" s="11" t="str">
        <f>IFERROR(__xludf.DUMMYFUNCTION("ArrayFormula(JOIN("", "", IFERROR(VLOOKUP(BASE(SPLIT(Q969,"",""),10,3),UOM!$A$2:$B$46,2,FALSE),"""")))"),"")</f>
        <v/>
      </c>
      <c r="S969" s="8"/>
      <c r="T969" s="8"/>
      <c r="U969" s="8"/>
      <c r="V969" s="8" t="str">
        <f t="shared" si="2"/>
        <v/>
      </c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ht="12.75" customHeight="1">
      <c r="A970" s="8"/>
      <c r="B970" s="17" t="str">
        <f>IFERROR(VLOOKUP(A970,'G1'!$A$2:$B$45,2,FALSE),"")</f>
        <v/>
      </c>
      <c r="C970" s="8"/>
      <c r="D970" s="8"/>
      <c r="E970" s="8"/>
      <c r="F970" s="8" t="str">
        <f>IFERROR(VLOOKUP(E970,'G3'!$A$2:$B$195,2,FALSE),"")</f>
        <v/>
      </c>
      <c r="G970" s="8"/>
      <c r="H970" s="8" t="str">
        <f>IFERROR(VLOOKUP(G970,'G4'!$A$2:$B$195,2,FALSE),"")</f>
        <v/>
      </c>
      <c r="I970" s="8"/>
      <c r="J970" s="8"/>
      <c r="K970" s="8"/>
      <c r="L970" s="8"/>
      <c r="M970" s="8"/>
      <c r="N970" s="8" t="str">
        <f>IFERROR(VLOOKUP(M970,SUPPLIERS!$A$2:$B$45,2,FALSE),"")</f>
        <v/>
      </c>
      <c r="O970" s="30"/>
      <c r="P970" s="13" t="str">
        <f>IFERROR(VLOOKUP(O970,UOM_GROUP!$A$2:$B$45,2,FALSE),"")</f>
        <v/>
      </c>
      <c r="Q970" s="8"/>
      <c r="R970" s="11" t="str">
        <f>IFERROR(__xludf.DUMMYFUNCTION("ArrayFormula(JOIN("", "", IFERROR(VLOOKUP(BASE(SPLIT(Q970,"",""),10,3),UOM!$A$2:$B$46,2,FALSE),"""")))"),"")</f>
        <v/>
      </c>
      <c r="S970" s="8"/>
      <c r="T970" s="8"/>
      <c r="U970" s="8"/>
      <c r="V970" s="8" t="str">
        <f t="shared" si="2"/>
        <v/>
      </c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ht="12.75" customHeight="1">
      <c r="A971" s="8"/>
      <c r="B971" s="17" t="str">
        <f>IFERROR(VLOOKUP(A971,'G1'!$A$2:$B$45,2,FALSE),"")</f>
        <v/>
      </c>
      <c r="C971" s="8"/>
      <c r="D971" s="8"/>
      <c r="E971" s="8"/>
      <c r="F971" s="8" t="str">
        <f>IFERROR(VLOOKUP(E971,'G3'!$A$2:$B$195,2,FALSE),"")</f>
        <v/>
      </c>
      <c r="G971" s="8"/>
      <c r="H971" s="8" t="str">
        <f>IFERROR(VLOOKUP(G971,'G4'!$A$2:$B$195,2,FALSE),"")</f>
        <v/>
      </c>
      <c r="I971" s="8"/>
      <c r="J971" s="8"/>
      <c r="K971" s="8"/>
      <c r="L971" s="8"/>
      <c r="M971" s="8"/>
      <c r="N971" s="8" t="str">
        <f>IFERROR(VLOOKUP(M971,SUPPLIERS!$A$2:$B$45,2,FALSE),"")</f>
        <v/>
      </c>
      <c r="O971" s="30"/>
      <c r="P971" s="13" t="str">
        <f>IFERROR(VLOOKUP(O971,UOM_GROUP!$A$2:$B$45,2,FALSE),"")</f>
        <v/>
      </c>
      <c r="Q971" s="8"/>
      <c r="R971" s="11" t="str">
        <f>IFERROR(__xludf.DUMMYFUNCTION("ArrayFormula(JOIN("", "", IFERROR(VLOOKUP(BASE(SPLIT(Q971,"",""),10,3),UOM!$A$2:$B$46,2,FALSE),"""")))"),"")</f>
        <v/>
      </c>
      <c r="S971" s="8"/>
      <c r="T971" s="8"/>
      <c r="U971" s="8"/>
      <c r="V971" s="8" t="str">
        <f t="shared" si="2"/>
        <v/>
      </c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ht="12.75" customHeight="1">
      <c r="A972" s="8"/>
      <c r="B972" s="17" t="str">
        <f>IFERROR(VLOOKUP(A972,'G1'!$A$2:$B$45,2,FALSE),"")</f>
        <v/>
      </c>
      <c r="C972" s="8"/>
      <c r="D972" s="8"/>
      <c r="E972" s="8"/>
      <c r="F972" s="8" t="str">
        <f>IFERROR(VLOOKUP(E972,'G3'!$A$2:$B$195,2,FALSE),"")</f>
        <v/>
      </c>
      <c r="G972" s="8"/>
      <c r="H972" s="8" t="str">
        <f>IFERROR(VLOOKUP(G972,'G4'!$A$2:$B$195,2,FALSE),"")</f>
        <v/>
      </c>
      <c r="I972" s="8"/>
      <c r="J972" s="8"/>
      <c r="K972" s="8"/>
      <c r="L972" s="8"/>
      <c r="M972" s="8"/>
      <c r="N972" s="8" t="str">
        <f>IFERROR(VLOOKUP(M972,SUPPLIERS!$A$2:$B$45,2,FALSE),"")</f>
        <v/>
      </c>
      <c r="O972" s="30"/>
      <c r="P972" s="13" t="str">
        <f>IFERROR(VLOOKUP(O972,UOM_GROUP!$A$2:$B$45,2,FALSE),"")</f>
        <v/>
      </c>
      <c r="Q972" s="8"/>
      <c r="R972" s="11" t="str">
        <f>IFERROR(__xludf.DUMMYFUNCTION("ArrayFormula(JOIN("", "", IFERROR(VLOOKUP(BASE(SPLIT(Q972,"",""),10,3),UOM!$A$2:$B$46,2,FALSE),"""")))"),"")</f>
        <v/>
      </c>
      <c r="S972" s="8"/>
      <c r="T972" s="8"/>
      <c r="U972" s="8"/>
      <c r="V972" s="8" t="str">
        <f t="shared" si="2"/>
        <v/>
      </c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ht="12.75" customHeight="1">
      <c r="A973" s="8"/>
      <c r="B973" s="17" t="str">
        <f>IFERROR(VLOOKUP(A973,'G1'!$A$2:$B$45,2,FALSE),"")</f>
        <v/>
      </c>
      <c r="C973" s="8"/>
      <c r="D973" s="8"/>
      <c r="E973" s="8"/>
      <c r="F973" s="8" t="str">
        <f>IFERROR(VLOOKUP(E973,'G3'!$A$2:$B$195,2,FALSE),"")</f>
        <v/>
      </c>
      <c r="G973" s="8"/>
      <c r="H973" s="8" t="str">
        <f>IFERROR(VLOOKUP(G973,'G4'!$A$2:$B$195,2,FALSE),"")</f>
        <v/>
      </c>
      <c r="I973" s="8"/>
      <c r="J973" s="8"/>
      <c r="K973" s="8"/>
      <c r="L973" s="8"/>
      <c r="M973" s="8"/>
      <c r="N973" s="8" t="str">
        <f>IFERROR(VLOOKUP(M973,SUPPLIERS!$A$2:$B$45,2,FALSE),"")</f>
        <v/>
      </c>
      <c r="O973" s="30"/>
      <c r="P973" s="13" t="str">
        <f>IFERROR(VLOOKUP(O973,UOM_GROUP!$A$2:$B$45,2,FALSE),"")</f>
        <v/>
      </c>
      <c r="Q973" s="8"/>
      <c r="R973" s="11" t="str">
        <f>IFERROR(__xludf.DUMMYFUNCTION("ArrayFormula(JOIN("", "", IFERROR(VLOOKUP(BASE(SPLIT(Q973,"",""),10,3),UOM!$A$2:$B$46,2,FALSE),"""")))"),"")</f>
        <v/>
      </c>
      <c r="S973" s="8"/>
      <c r="T973" s="8"/>
      <c r="U973" s="8"/>
      <c r="V973" s="8" t="str">
        <f t="shared" si="2"/>
        <v/>
      </c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ht="12.75" customHeight="1">
      <c r="A974" s="8"/>
      <c r="B974" s="17" t="str">
        <f>IFERROR(VLOOKUP(A974,'G1'!$A$2:$B$45,2,FALSE),"")</f>
        <v/>
      </c>
      <c r="C974" s="8"/>
      <c r="D974" s="8"/>
      <c r="E974" s="8"/>
      <c r="F974" s="8" t="str">
        <f>IFERROR(VLOOKUP(E974,'G3'!$A$2:$B$195,2,FALSE),"")</f>
        <v/>
      </c>
      <c r="G974" s="8"/>
      <c r="H974" s="8" t="str">
        <f>IFERROR(VLOOKUP(G974,'G4'!$A$2:$B$195,2,FALSE),"")</f>
        <v/>
      </c>
      <c r="I974" s="8"/>
      <c r="J974" s="8"/>
      <c r="K974" s="8"/>
      <c r="L974" s="8"/>
      <c r="M974" s="8"/>
      <c r="N974" s="8" t="str">
        <f>IFERROR(VLOOKUP(M974,SUPPLIERS!$A$2:$B$45,2,FALSE),"")</f>
        <v/>
      </c>
      <c r="O974" s="30"/>
      <c r="P974" s="13" t="str">
        <f>IFERROR(VLOOKUP(O974,UOM_GROUP!$A$2:$B$45,2,FALSE),"")</f>
        <v/>
      </c>
      <c r="Q974" s="8"/>
      <c r="R974" s="11" t="str">
        <f>IFERROR(__xludf.DUMMYFUNCTION("ArrayFormula(JOIN("", "", IFERROR(VLOOKUP(BASE(SPLIT(Q974,"",""),10,3),UOM!$A$2:$B$46,2,FALSE),"""")))"),"")</f>
        <v/>
      </c>
      <c r="S974" s="8"/>
      <c r="T974" s="8"/>
      <c r="U974" s="8"/>
      <c r="V974" s="8" t="str">
        <f t="shared" si="2"/>
        <v/>
      </c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ht="12.75" customHeight="1">
      <c r="A975" s="8"/>
      <c r="B975" s="17" t="str">
        <f>IFERROR(VLOOKUP(A975,'G1'!$A$2:$B$45,2,FALSE),"")</f>
        <v/>
      </c>
      <c r="C975" s="8"/>
      <c r="D975" s="8"/>
      <c r="E975" s="8"/>
      <c r="F975" s="8" t="str">
        <f>IFERROR(VLOOKUP(E975,'G3'!$A$2:$B$195,2,FALSE),"")</f>
        <v/>
      </c>
      <c r="G975" s="8"/>
      <c r="H975" s="8" t="str">
        <f>IFERROR(VLOOKUP(G975,'G4'!$A$2:$B$195,2,FALSE),"")</f>
        <v/>
      </c>
      <c r="I975" s="8"/>
      <c r="J975" s="8"/>
      <c r="K975" s="8"/>
      <c r="L975" s="8"/>
      <c r="M975" s="8"/>
      <c r="N975" s="8" t="str">
        <f>IFERROR(VLOOKUP(M975,SUPPLIERS!$A$2:$B$45,2,FALSE),"")</f>
        <v/>
      </c>
      <c r="O975" s="30"/>
      <c r="P975" s="13" t="str">
        <f>IFERROR(VLOOKUP(O975,UOM_GROUP!$A$2:$B$45,2,FALSE),"")</f>
        <v/>
      </c>
      <c r="Q975" s="8"/>
      <c r="R975" s="11" t="str">
        <f>IFERROR(__xludf.DUMMYFUNCTION("ArrayFormula(JOIN("", "", IFERROR(VLOOKUP(BASE(SPLIT(Q975,"",""),10,3),UOM!$A$2:$B$46,2,FALSE),"""")))"),"")</f>
        <v/>
      </c>
      <c r="S975" s="8"/>
      <c r="T975" s="8"/>
      <c r="U975" s="8"/>
      <c r="V975" s="8" t="str">
        <f t="shared" si="2"/>
        <v/>
      </c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ht="12.75" customHeight="1">
      <c r="A976" s="8"/>
      <c r="B976" s="17" t="str">
        <f>IFERROR(VLOOKUP(A976,'G1'!$A$2:$B$45,2,FALSE),"")</f>
        <v/>
      </c>
      <c r="C976" s="8"/>
      <c r="D976" s="8"/>
      <c r="E976" s="8"/>
      <c r="F976" s="8" t="str">
        <f>IFERROR(VLOOKUP(E976,'G3'!$A$2:$B$195,2,FALSE),"")</f>
        <v/>
      </c>
      <c r="G976" s="8"/>
      <c r="H976" s="8" t="str">
        <f>IFERROR(VLOOKUP(G976,'G4'!$A$2:$B$195,2,FALSE),"")</f>
        <v/>
      </c>
      <c r="I976" s="8"/>
      <c r="J976" s="8"/>
      <c r="K976" s="8"/>
      <c r="L976" s="8"/>
      <c r="M976" s="8"/>
      <c r="N976" s="8" t="str">
        <f>IFERROR(VLOOKUP(M976,SUPPLIERS!$A$2:$B$45,2,FALSE),"")</f>
        <v/>
      </c>
      <c r="O976" s="30"/>
      <c r="P976" s="13" t="str">
        <f>IFERROR(VLOOKUP(O976,UOM_GROUP!$A$2:$B$45,2,FALSE),"")</f>
        <v/>
      </c>
      <c r="Q976" s="8"/>
      <c r="R976" s="11" t="str">
        <f>IFERROR(__xludf.DUMMYFUNCTION("ArrayFormula(JOIN("", "", IFERROR(VLOOKUP(BASE(SPLIT(Q976,"",""),10,3),UOM!$A$2:$B$46,2,FALSE),"""")))"),"")</f>
        <v/>
      </c>
      <c r="S976" s="8"/>
      <c r="T976" s="8"/>
      <c r="U976" s="8"/>
      <c r="V976" s="8" t="str">
        <f t="shared" si="2"/>
        <v/>
      </c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ht="12.75" customHeight="1">
      <c r="A977" s="8"/>
      <c r="B977" s="17" t="str">
        <f>IFERROR(VLOOKUP(A977,'G1'!$A$2:$B$45,2,FALSE),"")</f>
        <v/>
      </c>
      <c r="C977" s="8"/>
      <c r="D977" s="8"/>
      <c r="E977" s="8"/>
      <c r="F977" s="8" t="str">
        <f>IFERROR(VLOOKUP(E977,'G3'!$A$2:$B$195,2,FALSE),"")</f>
        <v/>
      </c>
      <c r="G977" s="8"/>
      <c r="H977" s="8" t="str">
        <f>IFERROR(VLOOKUP(G977,'G4'!$A$2:$B$195,2,FALSE),"")</f>
        <v/>
      </c>
      <c r="I977" s="8"/>
      <c r="J977" s="8"/>
      <c r="K977" s="8"/>
      <c r="L977" s="8"/>
      <c r="M977" s="8"/>
      <c r="N977" s="8" t="str">
        <f>IFERROR(VLOOKUP(M977,SUPPLIERS!$A$2:$B$45,2,FALSE),"")</f>
        <v/>
      </c>
      <c r="O977" s="30"/>
      <c r="P977" s="13" t="str">
        <f>IFERROR(VLOOKUP(O977,UOM_GROUP!$A$2:$B$45,2,FALSE),"")</f>
        <v/>
      </c>
      <c r="Q977" s="8"/>
      <c r="R977" s="11" t="str">
        <f>IFERROR(__xludf.DUMMYFUNCTION("ArrayFormula(JOIN("", "", IFERROR(VLOOKUP(BASE(SPLIT(Q977,"",""),10,3),UOM!$A$2:$B$46,2,FALSE),"""")))"),"")</f>
        <v/>
      </c>
      <c r="S977" s="8"/>
      <c r="T977" s="8"/>
      <c r="U977" s="8"/>
      <c r="V977" s="8" t="str">
        <f t="shared" si="2"/>
        <v/>
      </c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ht="12.75" customHeight="1">
      <c r="A978" s="8"/>
      <c r="B978" s="17" t="str">
        <f>IFERROR(VLOOKUP(A978,'G1'!$A$2:$B$45,2,FALSE),"")</f>
        <v/>
      </c>
      <c r="C978" s="8"/>
      <c r="D978" s="8"/>
      <c r="E978" s="8"/>
      <c r="F978" s="8" t="str">
        <f>IFERROR(VLOOKUP(E978,'G3'!$A$2:$B$195,2,FALSE),"")</f>
        <v/>
      </c>
      <c r="G978" s="8"/>
      <c r="H978" s="8" t="str">
        <f>IFERROR(VLOOKUP(G978,'G4'!$A$2:$B$195,2,FALSE),"")</f>
        <v/>
      </c>
      <c r="I978" s="8"/>
      <c r="J978" s="8"/>
      <c r="K978" s="8"/>
      <c r="L978" s="8"/>
      <c r="M978" s="8"/>
      <c r="N978" s="8" t="str">
        <f>IFERROR(VLOOKUP(M978,SUPPLIERS!$A$2:$B$45,2,FALSE),"")</f>
        <v/>
      </c>
      <c r="O978" s="30"/>
      <c r="P978" s="13" t="str">
        <f>IFERROR(VLOOKUP(O978,UOM_GROUP!$A$2:$B$45,2,FALSE),"")</f>
        <v/>
      </c>
      <c r="Q978" s="8"/>
      <c r="R978" s="11" t="str">
        <f>IFERROR(__xludf.DUMMYFUNCTION("ArrayFormula(JOIN("", "", IFERROR(VLOOKUP(BASE(SPLIT(Q978,"",""),10,3),UOM!$A$2:$B$46,2,FALSE),"""")))"),"")</f>
        <v/>
      </c>
      <c r="S978" s="8"/>
      <c r="T978" s="8"/>
      <c r="U978" s="8"/>
      <c r="V978" s="8" t="str">
        <f t="shared" si="2"/>
        <v/>
      </c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ht="12.75" customHeight="1">
      <c r="A979" s="8"/>
      <c r="B979" s="17" t="str">
        <f>IFERROR(VLOOKUP(A979,'G1'!$A$2:$B$45,2,FALSE),"")</f>
        <v/>
      </c>
      <c r="C979" s="8"/>
      <c r="D979" s="8"/>
      <c r="E979" s="8"/>
      <c r="F979" s="8" t="str">
        <f>IFERROR(VLOOKUP(E979,'G3'!$A$2:$B$195,2,FALSE),"")</f>
        <v/>
      </c>
      <c r="G979" s="8"/>
      <c r="H979" s="8" t="str">
        <f>IFERROR(VLOOKUP(G979,'G4'!$A$2:$B$195,2,FALSE),"")</f>
        <v/>
      </c>
      <c r="I979" s="8"/>
      <c r="J979" s="8"/>
      <c r="K979" s="8"/>
      <c r="L979" s="8"/>
      <c r="M979" s="8"/>
      <c r="N979" s="8" t="str">
        <f>IFERROR(VLOOKUP(M979,SUPPLIERS!$A$2:$B$45,2,FALSE),"")</f>
        <v/>
      </c>
      <c r="O979" s="30"/>
      <c r="P979" s="13" t="str">
        <f>IFERROR(VLOOKUP(O979,UOM_GROUP!$A$2:$B$45,2,FALSE),"")</f>
        <v/>
      </c>
      <c r="Q979" s="8"/>
      <c r="R979" s="11" t="str">
        <f>IFERROR(__xludf.DUMMYFUNCTION("ArrayFormula(JOIN("", "", IFERROR(VLOOKUP(BASE(SPLIT(Q979,"",""),10,3),UOM!$A$2:$B$46,2,FALSE),"""")))"),"")</f>
        <v/>
      </c>
      <c r="S979" s="8"/>
      <c r="T979" s="8"/>
      <c r="U979" s="8"/>
      <c r="V979" s="8" t="str">
        <f t="shared" si="2"/>
        <v/>
      </c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ht="12.75" customHeight="1">
      <c r="A980" s="8"/>
      <c r="B980" s="17" t="str">
        <f>IFERROR(VLOOKUP(A980,'G1'!$A$2:$B$45,2,FALSE),"")</f>
        <v/>
      </c>
      <c r="C980" s="8"/>
      <c r="D980" s="8"/>
      <c r="E980" s="8"/>
      <c r="F980" s="8" t="str">
        <f>IFERROR(VLOOKUP(E980,'G3'!$A$2:$B$195,2,FALSE),"")</f>
        <v/>
      </c>
      <c r="G980" s="8"/>
      <c r="H980" s="8" t="str">
        <f>IFERROR(VLOOKUP(G980,'G4'!$A$2:$B$195,2,FALSE),"")</f>
        <v/>
      </c>
      <c r="I980" s="8"/>
      <c r="J980" s="8"/>
      <c r="K980" s="8"/>
      <c r="L980" s="8"/>
      <c r="M980" s="8"/>
      <c r="N980" s="8" t="str">
        <f>IFERROR(VLOOKUP(M980,SUPPLIERS!$A$2:$B$45,2,FALSE),"")</f>
        <v/>
      </c>
      <c r="O980" s="30"/>
      <c r="P980" s="13" t="str">
        <f>IFERROR(VLOOKUP(O980,UOM_GROUP!$A$2:$B$45,2,FALSE),"")</f>
        <v/>
      </c>
      <c r="Q980" s="8"/>
      <c r="R980" s="11" t="str">
        <f>IFERROR(__xludf.DUMMYFUNCTION("ArrayFormula(JOIN("", "", IFERROR(VLOOKUP(BASE(SPLIT(Q980,"",""),10,3),UOM!$A$2:$B$46,2,FALSE),"""")))"),"")</f>
        <v/>
      </c>
      <c r="S980" s="8"/>
      <c r="T980" s="8"/>
      <c r="U980" s="8"/>
      <c r="V980" s="8" t="str">
        <f t="shared" si="2"/>
        <v/>
      </c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ht="12.75" customHeight="1">
      <c r="A981" s="8"/>
      <c r="B981" s="17" t="str">
        <f>IFERROR(VLOOKUP(A981,'G1'!$A$2:$B$45,2,FALSE),"")</f>
        <v/>
      </c>
      <c r="C981" s="8"/>
      <c r="D981" s="8"/>
      <c r="E981" s="8"/>
      <c r="F981" s="8" t="str">
        <f>IFERROR(VLOOKUP(E981,'G3'!$A$2:$B$195,2,FALSE),"")</f>
        <v/>
      </c>
      <c r="G981" s="8"/>
      <c r="H981" s="8" t="str">
        <f>IFERROR(VLOOKUP(G981,'G4'!$A$2:$B$195,2,FALSE),"")</f>
        <v/>
      </c>
      <c r="I981" s="8"/>
      <c r="J981" s="8"/>
      <c r="K981" s="8"/>
      <c r="L981" s="8"/>
      <c r="M981" s="8"/>
      <c r="N981" s="8" t="str">
        <f>IFERROR(VLOOKUP(M981,SUPPLIERS!$A$2:$B$45,2,FALSE),"")</f>
        <v/>
      </c>
      <c r="O981" s="30"/>
      <c r="P981" s="13" t="str">
        <f>IFERROR(VLOOKUP(O981,UOM_GROUP!$A$2:$B$45,2,FALSE),"")</f>
        <v/>
      </c>
      <c r="Q981" s="8"/>
      <c r="R981" s="11" t="str">
        <f>IFERROR(__xludf.DUMMYFUNCTION("ArrayFormula(JOIN("", "", IFERROR(VLOOKUP(BASE(SPLIT(Q981,"",""),10,3),UOM!$A$2:$B$46,2,FALSE),"""")))"),"")</f>
        <v/>
      </c>
      <c r="S981" s="8"/>
      <c r="T981" s="8"/>
      <c r="U981" s="8"/>
      <c r="V981" s="8" t="str">
        <f t="shared" si="2"/>
        <v/>
      </c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ht="12.75" customHeight="1">
      <c r="A982" s="8"/>
      <c r="B982" s="17" t="str">
        <f>IFERROR(VLOOKUP(A982,'G1'!$A$2:$B$45,2,FALSE),"")</f>
        <v/>
      </c>
      <c r="C982" s="8"/>
      <c r="D982" s="8"/>
      <c r="E982" s="8"/>
      <c r="F982" s="8" t="str">
        <f>IFERROR(VLOOKUP(E982,'G3'!$A$2:$B$195,2,FALSE),"")</f>
        <v/>
      </c>
      <c r="G982" s="8"/>
      <c r="H982" s="8" t="str">
        <f>IFERROR(VLOOKUP(G982,'G4'!$A$2:$B$195,2,FALSE),"")</f>
        <v/>
      </c>
      <c r="I982" s="8"/>
      <c r="J982" s="8"/>
      <c r="K982" s="8"/>
      <c r="L982" s="8"/>
      <c r="M982" s="8"/>
      <c r="N982" s="8" t="str">
        <f>IFERROR(VLOOKUP(M982,SUPPLIERS!$A$2:$B$45,2,FALSE),"")</f>
        <v/>
      </c>
      <c r="O982" s="30"/>
      <c r="P982" s="13" t="str">
        <f>IFERROR(VLOOKUP(O982,UOM_GROUP!$A$2:$B$45,2,FALSE),"")</f>
        <v/>
      </c>
      <c r="Q982" s="8"/>
      <c r="R982" s="11" t="str">
        <f>IFERROR(__xludf.DUMMYFUNCTION("ArrayFormula(JOIN("", "", IFERROR(VLOOKUP(BASE(SPLIT(Q982,"",""),10,3),UOM!$A$2:$B$46,2,FALSE),"""")))"),"")</f>
        <v/>
      </c>
      <c r="S982" s="8"/>
      <c r="T982" s="8"/>
      <c r="U982" s="8"/>
      <c r="V982" s="8" t="str">
        <f t="shared" si="2"/>
        <v/>
      </c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ht="12.75" customHeight="1">
      <c r="A983" s="8"/>
      <c r="B983" s="17" t="str">
        <f>IFERROR(VLOOKUP(A983,'G1'!$A$2:$B$45,2,FALSE),"")</f>
        <v/>
      </c>
      <c r="C983" s="8"/>
      <c r="D983" s="8"/>
      <c r="E983" s="8"/>
      <c r="F983" s="8" t="str">
        <f>IFERROR(VLOOKUP(E983,'G3'!$A$2:$B$195,2,FALSE),"")</f>
        <v/>
      </c>
      <c r="G983" s="8"/>
      <c r="H983" s="8" t="str">
        <f>IFERROR(VLOOKUP(G983,'G4'!$A$2:$B$195,2,FALSE),"")</f>
        <v/>
      </c>
      <c r="I983" s="8"/>
      <c r="J983" s="8"/>
      <c r="K983" s="8"/>
      <c r="L983" s="8"/>
      <c r="M983" s="8"/>
      <c r="N983" s="8" t="str">
        <f>IFERROR(VLOOKUP(M983,SUPPLIERS!$A$2:$B$45,2,FALSE),"")</f>
        <v/>
      </c>
      <c r="O983" s="30"/>
      <c r="P983" s="13" t="str">
        <f>IFERROR(VLOOKUP(O983,UOM_GROUP!$A$2:$B$45,2,FALSE),"")</f>
        <v/>
      </c>
      <c r="Q983" s="8"/>
      <c r="R983" s="11" t="str">
        <f>IFERROR(__xludf.DUMMYFUNCTION("ArrayFormula(JOIN("", "", IFERROR(VLOOKUP(BASE(SPLIT(Q983,"",""),10,3),UOM!$A$2:$B$46,2,FALSE),"""")))"),"")</f>
        <v/>
      </c>
      <c r="S983" s="8"/>
      <c r="T983" s="8"/>
      <c r="U983" s="8"/>
      <c r="V983" s="8" t="str">
        <f t="shared" si="2"/>
        <v/>
      </c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ht="12.75" customHeight="1">
      <c r="A984" s="8"/>
      <c r="B984" s="17" t="str">
        <f>IFERROR(VLOOKUP(A984,'G1'!$A$2:$B$45,2,FALSE),"")</f>
        <v/>
      </c>
      <c r="C984" s="8"/>
      <c r="D984" s="8"/>
      <c r="E984" s="8"/>
      <c r="F984" s="8" t="str">
        <f>IFERROR(VLOOKUP(E984,'G3'!$A$2:$B$195,2,FALSE),"")</f>
        <v/>
      </c>
      <c r="G984" s="8"/>
      <c r="H984" s="8" t="str">
        <f>IFERROR(VLOOKUP(G984,'G4'!$A$2:$B$195,2,FALSE),"")</f>
        <v/>
      </c>
      <c r="I984" s="8"/>
      <c r="J984" s="8"/>
      <c r="K984" s="8"/>
      <c r="L984" s="8"/>
      <c r="M984" s="8"/>
      <c r="N984" s="8" t="str">
        <f>IFERROR(VLOOKUP(M984,SUPPLIERS!$A$2:$B$45,2,FALSE),"")</f>
        <v/>
      </c>
      <c r="O984" s="30"/>
      <c r="P984" s="13" t="str">
        <f>IFERROR(VLOOKUP(O984,UOM_GROUP!$A$2:$B$45,2,FALSE),"")</f>
        <v/>
      </c>
      <c r="Q984" s="8"/>
      <c r="R984" s="11" t="str">
        <f>IFERROR(__xludf.DUMMYFUNCTION("ArrayFormula(JOIN("", "", IFERROR(VLOOKUP(BASE(SPLIT(Q984,"",""),10,3),UOM!$A$2:$B$46,2,FALSE),"""")))"),"")</f>
        <v/>
      </c>
      <c r="S984" s="8"/>
      <c r="T984" s="8"/>
      <c r="U984" s="8"/>
      <c r="V984" s="8" t="str">
        <f t="shared" si="2"/>
        <v/>
      </c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ht="12.75" customHeight="1">
      <c r="A985" s="8"/>
      <c r="B985" s="17" t="str">
        <f>IFERROR(VLOOKUP(A985,'G1'!$A$2:$B$45,2,FALSE),"")</f>
        <v/>
      </c>
      <c r="C985" s="8"/>
      <c r="D985" s="8"/>
      <c r="E985" s="8"/>
      <c r="F985" s="8" t="str">
        <f>IFERROR(VLOOKUP(E985,'G3'!$A$2:$B$195,2,FALSE),"")</f>
        <v/>
      </c>
      <c r="G985" s="8"/>
      <c r="H985" s="8" t="str">
        <f>IFERROR(VLOOKUP(G985,'G4'!$A$2:$B$195,2,FALSE),"")</f>
        <v/>
      </c>
      <c r="I985" s="8"/>
      <c r="J985" s="8"/>
      <c r="K985" s="8"/>
      <c r="L985" s="8"/>
      <c r="M985" s="8"/>
      <c r="N985" s="8" t="str">
        <f>IFERROR(VLOOKUP(M985,SUPPLIERS!$A$2:$B$45,2,FALSE),"")</f>
        <v/>
      </c>
      <c r="O985" s="30"/>
      <c r="P985" s="13" t="str">
        <f>IFERROR(VLOOKUP(O985,UOM_GROUP!$A$2:$B$45,2,FALSE),"")</f>
        <v/>
      </c>
      <c r="Q985" s="8"/>
      <c r="R985" s="11" t="str">
        <f>IFERROR(__xludf.DUMMYFUNCTION("ArrayFormula(JOIN("", "", IFERROR(VLOOKUP(BASE(SPLIT(Q985,"",""),10,3),UOM!$A$2:$B$46,2,FALSE),"""")))"),"")</f>
        <v/>
      </c>
      <c r="S985" s="8"/>
      <c r="T985" s="8"/>
      <c r="U985" s="8"/>
      <c r="V985" s="8" t="str">
        <f t="shared" si="2"/>
        <v/>
      </c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ht="12.75" customHeight="1">
      <c r="A986" s="8"/>
      <c r="B986" s="17" t="str">
        <f>IFERROR(VLOOKUP(A986,'G1'!$A$2:$B$45,2,FALSE),"")</f>
        <v/>
      </c>
      <c r="C986" s="8"/>
      <c r="D986" s="8"/>
      <c r="E986" s="8"/>
      <c r="F986" s="8" t="str">
        <f>IFERROR(VLOOKUP(E986,'G3'!$A$2:$B$195,2,FALSE),"")</f>
        <v/>
      </c>
      <c r="G986" s="8"/>
      <c r="H986" s="8" t="str">
        <f>IFERROR(VLOOKUP(G986,'G4'!$A$2:$B$195,2,FALSE),"")</f>
        <v/>
      </c>
      <c r="I986" s="8"/>
      <c r="J986" s="8"/>
      <c r="K986" s="8"/>
      <c r="L986" s="8"/>
      <c r="M986" s="8"/>
      <c r="N986" s="8" t="str">
        <f>IFERROR(VLOOKUP(M986,SUPPLIERS!$A$2:$B$45,2,FALSE),"")</f>
        <v/>
      </c>
      <c r="O986" s="30"/>
      <c r="P986" s="13" t="str">
        <f>IFERROR(VLOOKUP(O986,UOM_GROUP!$A$2:$B$45,2,FALSE),"")</f>
        <v/>
      </c>
      <c r="Q986" s="8"/>
      <c r="R986" s="11" t="str">
        <f>IFERROR(__xludf.DUMMYFUNCTION("ArrayFormula(JOIN("", "", IFERROR(VLOOKUP(BASE(SPLIT(Q986,"",""),10,3),UOM!$A$2:$B$46,2,FALSE),"""")))"),"")</f>
        <v/>
      </c>
      <c r="S986" s="8"/>
      <c r="T986" s="8"/>
      <c r="U986" s="8"/>
      <c r="V986" s="8" t="str">
        <f t="shared" si="2"/>
        <v/>
      </c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ht="12.75" customHeight="1">
      <c r="A987" s="8"/>
      <c r="B987" s="17" t="str">
        <f>IFERROR(VLOOKUP(A987,'G1'!$A$2:$B$45,2,FALSE),"")</f>
        <v/>
      </c>
      <c r="C987" s="8"/>
      <c r="D987" s="8"/>
      <c r="E987" s="8"/>
      <c r="F987" s="8" t="str">
        <f>IFERROR(VLOOKUP(E987,'G3'!$A$2:$B$195,2,FALSE),"")</f>
        <v/>
      </c>
      <c r="G987" s="8"/>
      <c r="H987" s="8" t="str">
        <f>IFERROR(VLOOKUP(G987,'G4'!$A$2:$B$195,2,FALSE),"")</f>
        <v/>
      </c>
      <c r="I987" s="8"/>
      <c r="J987" s="8"/>
      <c r="K987" s="8"/>
      <c r="L987" s="8"/>
      <c r="M987" s="8"/>
      <c r="N987" s="8" t="str">
        <f>IFERROR(VLOOKUP(M987,SUPPLIERS!$A$2:$B$45,2,FALSE),"")</f>
        <v/>
      </c>
      <c r="O987" s="30"/>
      <c r="P987" s="13" t="str">
        <f>IFERROR(VLOOKUP(O987,UOM_GROUP!$A$2:$B$45,2,FALSE),"")</f>
        <v/>
      </c>
      <c r="Q987" s="8"/>
      <c r="R987" s="11" t="str">
        <f>IFERROR(__xludf.DUMMYFUNCTION("ArrayFormula(JOIN("", "", IFERROR(VLOOKUP(BASE(SPLIT(Q987,"",""),10,3),UOM!$A$2:$B$46,2,FALSE),"""")))"),"")</f>
        <v/>
      </c>
      <c r="S987" s="8"/>
      <c r="T987" s="8"/>
      <c r="U987" s="8"/>
      <c r="V987" s="8" t="str">
        <f t="shared" si="2"/>
        <v/>
      </c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ht="12.75" customHeight="1">
      <c r="A988" s="8"/>
      <c r="B988" s="17" t="str">
        <f>IFERROR(VLOOKUP(A988,'G1'!$A$2:$B$45,2,FALSE),"")</f>
        <v/>
      </c>
      <c r="C988" s="8"/>
      <c r="D988" s="8"/>
      <c r="E988" s="8"/>
      <c r="F988" s="8" t="str">
        <f>IFERROR(VLOOKUP(E988,'G3'!$A$2:$B$195,2,FALSE),"")</f>
        <v/>
      </c>
      <c r="G988" s="8"/>
      <c r="H988" s="8" t="str">
        <f>IFERROR(VLOOKUP(G988,'G4'!$A$2:$B$195,2,FALSE),"")</f>
        <v/>
      </c>
      <c r="I988" s="8"/>
      <c r="J988" s="8"/>
      <c r="K988" s="8"/>
      <c r="L988" s="8"/>
      <c r="M988" s="8"/>
      <c r="N988" s="8" t="str">
        <f>IFERROR(VLOOKUP(M988,SUPPLIERS!$A$2:$B$45,2,FALSE),"")</f>
        <v/>
      </c>
      <c r="O988" s="30"/>
      <c r="P988" s="13" t="str">
        <f>IFERROR(VLOOKUP(O988,UOM_GROUP!$A$2:$B$45,2,FALSE),"")</f>
        <v/>
      </c>
      <c r="Q988" s="8"/>
      <c r="R988" s="11" t="str">
        <f>IFERROR(__xludf.DUMMYFUNCTION("ArrayFormula(JOIN("", "", IFERROR(VLOOKUP(BASE(SPLIT(Q988,"",""),10,3),UOM!$A$2:$B$46,2,FALSE),"""")))"),"")</f>
        <v/>
      </c>
      <c r="S988" s="8"/>
      <c r="T988" s="8"/>
      <c r="U988" s="8"/>
      <c r="V988" s="8" t="str">
        <f t="shared" si="2"/>
        <v/>
      </c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ht="12.75" customHeight="1">
      <c r="A989" s="8"/>
      <c r="B989" s="17" t="str">
        <f>IFERROR(VLOOKUP(A989,'G1'!$A$2:$B$45,2,FALSE),"")</f>
        <v/>
      </c>
      <c r="C989" s="8"/>
      <c r="D989" s="8"/>
      <c r="E989" s="8"/>
      <c r="F989" s="8" t="str">
        <f>IFERROR(VLOOKUP(E989,'G3'!$A$2:$B$195,2,FALSE),"")</f>
        <v/>
      </c>
      <c r="G989" s="8"/>
      <c r="H989" s="8" t="str">
        <f>IFERROR(VLOOKUP(G989,'G4'!$A$2:$B$195,2,FALSE),"")</f>
        <v/>
      </c>
      <c r="I989" s="8"/>
      <c r="J989" s="8"/>
      <c r="K989" s="8"/>
      <c r="L989" s="8"/>
      <c r="M989" s="8"/>
      <c r="N989" s="8" t="str">
        <f>IFERROR(VLOOKUP(M989,SUPPLIERS!$A$2:$B$45,2,FALSE),"")</f>
        <v/>
      </c>
      <c r="O989" s="30"/>
      <c r="P989" s="13" t="str">
        <f>IFERROR(VLOOKUP(O989,UOM_GROUP!$A$2:$B$45,2,FALSE),"")</f>
        <v/>
      </c>
      <c r="Q989" s="8"/>
      <c r="R989" s="11" t="str">
        <f>IFERROR(__xludf.DUMMYFUNCTION("ArrayFormula(JOIN("", "", IFERROR(VLOOKUP(BASE(SPLIT(Q989,"",""),10,3),UOM!$A$2:$B$46,2,FALSE),"""")))"),"")</f>
        <v/>
      </c>
      <c r="S989" s="8"/>
      <c r="T989" s="8"/>
      <c r="U989" s="8"/>
      <c r="V989" s="8" t="str">
        <f t="shared" si="2"/>
        <v/>
      </c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ht="12.75" customHeight="1">
      <c r="A990" s="8"/>
      <c r="B990" s="17" t="str">
        <f>IFERROR(VLOOKUP(A990,'G1'!$A$2:$B$45,2,FALSE),"")</f>
        <v/>
      </c>
      <c r="C990" s="8"/>
      <c r="D990" s="8"/>
      <c r="E990" s="8"/>
      <c r="F990" s="8" t="str">
        <f>IFERROR(VLOOKUP(E990,'G3'!$A$2:$B$195,2,FALSE),"")</f>
        <v/>
      </c>
      <c r="G990" s="8"/>
      <c r="H990" s="8" t="str">
        <f>IFERROR(VLOOKUP(G990,'G4'!$A$2:$B$195,2,FALSE),"")</f>
        <v/>
      </c>
      <c r="I990" s="8"/>
      <c r="J990" s="8"/>
      <c r="K990" s="8"/>
      <c r="L990" s="8"/>
      <c r="M990" s="8"/>
      <c r="N990" s="8" t="str">
        <f>IFERROR(VLOOKUP(M990,SUPPLIERS!$A$2:$B$45,2,FALSE),"")</f>
        <v/>
      </c>
      <c r="O990" s="30"/>
      <c r="P990" s="13" t="str">
        <f>IFERROR(VLOOKUP(O990,UOM_GROUP!$A$2:$B$45,2,FALSE),"")</f>
        <v/>
      </c>
      <c r="Q990" s="8"/>
      <c r="R990" s="11" t="str">
        <f>IFERROR(__xludf.DUMMYFUNCTION("ArrayFormula(JOIN("", "", IFERROR(VLOOKUP(BASE(SPLIT(Q990,"",""),10,3),UOM!$A$2:$B$46,2,FALSE),"""")))"),"")</f>
        <v/>
      </c>
      <c r="S990" s="8"/>
      <c r="T990" s="8"/>
      <c r="U990" s="8"/>
      <c r="V990" s="8" t="str">
        <f t="shared" si="2"/>
        <v/>
      </c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ht="12.75" customHeight="1">
      <c r="A991" s="8"/>
      <c r="B991" s="17" t="str">
        <f>IFERROR(VLOOKUP(A991,'G1'!$A$2:$B$45,2,FALSE),"")</f>
        <v/>
      </c>
      <c r="C991" s="8"/>
      <c r="D991" s="8"/>
      <c r="E991" s="8"/>
      <c r="F991" s="8" t="str">
        <f>IFERROR(VLOOKUP(E991,'G3'!$A$2:$B$195,2,FALSE),"")</f>
        <v/>
      </c>
      <c r="G991" s="8"/>
      <c r="H991" s="8" t="str">
        <f>IFERROR(VLOOKUP(G991,'G4'!$A$2:$B$195,2,FALSE),"")</f>
        <v/>
      </c>
      <c r="I991" s="8"/>
      <c r="J991" s="8"/>
      <c r="K991" s="8"/>
      <c r="L991" s="8"/>
      <c r="M991" s="8"/>
      <c r="N991" s="8" t="str">
        <f>IFERROR(VLOOKUP(M991,SUPPLIERS!$A$2:$B$45,2,FALSE),"")</f>
        <v/>
      </c>
      <c r="O991" s="30"/>
      <c r="P991" s="13" t="str">
        <f>IFERROR(VLOOKUP(O991,UOM_GROUP!$A$2:$B$45,2,FALSE),"")</f>
        <v/>
      </c>
      <c r="Q991" s="8"/>
      <c r="R991" s="11" t="str">
        <f>IFERROR(__xludf.DUMMYFUNCTION("ArrayFormula(JOIN("", "", IFERROR(VLOOKUP(BASE(SPLIT(Q991,"",""),10,3),UOM!$A$2:$B$46,2,FALSE),"""")))"),"")</f>
        <v/>
      </c>
      <c r="S991" s="8"/>
      <c r="T991" s="8"/>
      <c r="U991" s="8"/>
      <c r="V991" s="8" t="str">
        <f t="shared" si="2"/>
        <v/>
      </c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ht="12.75" customHeight="1">
      <c r="A992" s="8"/>
      <c r="B992" s="17" t="str">
        <f>IFERROR(VLOOKUP(A992,'G1'!$A$2:$B$45,2,FALSE),"")</f>
        <v/>
      </c>
      <c r="C992" s="8"/>
      <c r="D992" s="8"/>
      <c r="E992" s="8"/>
      <c r="F992" s="8" t="str">
        <f>IFERROR(VLOOKUP(E992,'G3'!$A$2:$B$195,2,FALSE),"")</f>
        <v/>
      </c>
      <c r="G992" s="8"/>
      <c r="H992" s="8" t="str">
        <f>IFERROR(VLOOKUP(G992,'G4'!$A$2:$B$195,2,FALSE),"")</f>
        <v/>
      </c>
      <c r="I992" s="8"/>
      <c r="J992" s="8"/>
      <c r="K992" s="8"/>
      <c r="L992" s="8"/>
      <c r="M992" s="8"/>
      <c r="N992" s="8" t="str">
        <f>IFERROR(VLOOKUP(M992,SUPPLIERS!$A$2:$B$45,2,FALSE),"")</f>
        <v/>
      </c>
      <c r="O992" s="30"/>
      <c r="P992" s="13" t="str">
        <f>IFERROR(VLOOKUP(O992,UOM_GROUP!$A$2:$B$45,2,FALSE),"")</f>
        <v/>
      </c>
      <c r="Q992" s="8"/>
      <c r="R992" s="11" t="str">
        <f>IFERROR(__xludf.DUMMYFUNCTION("ArrayFormula(JOIN("", "", IFERROR(VLOOKUP(BASE(SPLIT(Q992,"",""),10,3),UOM!$A$2:$B$46,2,FALSE),"""")))"),"")</f>
        <v/>
      </c>
      <c r="S992" s="8"/>
      <c r="T992" s="8"/>
      <c r="U992" s="8"/>
      <c r="V992" s="8" t="str">
        <f t="shared" si="2"/>
        <v/>
      </c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ht="12.75" customHeight="1">
      <c r="A993" s="8"/>
      <c r="B993" s="17" t="str">
        <f>IFERROR(VLOOKUP(A993,'G1'!$A$2:$B$45,2,FALSE),"")</f>
        <v/>
      </c>
      <c r="C993" s="8"/>
      <c r="D993" s="8"/>
      <c r="E993" s="8"/>
      <c r="F993" s="8" t="str">
        <f>IFERROR(VLOOKUP(E993,'G3'!$A$2:$B$195,2,FALSE),"")</f>
        <v/>
      </c>
      <c r="G993" s="8"/>
      <c r="H993" s="8" t="str">
        <f>IFERROR(VLOOKUP(G993,'G4'!$A$2:$B$195,2,FALSE),"")</f>
        <v/>
      </c>
      <c r="I993" s="8"/>
      <c r="J993" s="8"/>
      <c r="K993" s="8"/>
      <c r="L993" s="8"/>
      <c r="M993" s="8"/>
      <c r="N993" s="8" t="str">
        <f>IFERROR(VLOOKUP(M993,SUPPLIERS!$A$2:$B$45,2,FALSE),"")</f>
        <v/>
      </c>
      <c r="O993" s="30"/>
      <c r="P993" s="13" t="str">
        <f>IFERROR(VLOOKUP(O993,UOM_GROUP!$A$2:$B$45,2,FALSE),"")</f>
        <v/>
      </c>
      <c r="Q993" s="8"/>
      <c r="R993" s="11" t="str">
        <f>IFERROR(__xludf.DUMMYFUNCTION("ArrayFormula(JOIN("", "", IFERROR(VLOOKUP(BASE(SPLIT(Q993,"",""),10,3),UOM!$A$2:$B$46,2,FALSE),"""")))"),"")</f>
        <v/>
      </c>
      <c r="S993" s="8"/>
      <c r="T993" s="8"/>
      <c r="U993" s="8"/>
      <c r="V993" s="8" t="str">
        <f t="shared" si="2"/>
        <v/>
      </c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ht="12.75" customHeight="1">
      <c r="A994" s="8"/>
      <c r="B994" s="17" t="str">
        <f>IFERROR(VLOOKUP(A994,'G1'!$A$2:$B$45,2,FALSE),"")</f>
        <v/>
      </c>
      <c r="C994" s="8"/>
      <c r="D994" s="8"/>
      <c r="E994" s="8"/>
      <c r="F994" s="8" t="str">
        <f>IFERROR(VLOOKUP(E994,'G3'!$A$2:$B$195,2,FALSE),"")</f>
        <v/>
      </c>
      <c r="G994" s="8"/>
      <c r="H994" s="8" t="str">
        <f>IFERROR(VLOOKUP(G994,'G4'!$A$2:$B$195,2,FALSE),"")</f>
        <v/>
      </c>
      <c r="I994" s="8"/>
      <c r="J994" s="8"/>
      <c r="K994" s="8"/>
      <c r="L994" s="8"/>
      <c r="M994" s="8"/>
      <c r="N994" s="8" t="str">
        <f>IFERROR(VLOOKUP(M994,SUPPLIERS!$A$2:$B$45,2,FALSE),"")</f>
        <v/>
      </c>
      <c r="O994" s="30"/>
      <c r="P994" s="13" t="str">
        <f>IFERROR(VLOOKUP(O994,UOM_GROUP!$A$2:$B$45,2,FALSE),"")</f>
        <v/>
      </c>
      <c r="Q994" s="8"/>
      <c r="R994" s="11" t="str">
        <f>IFERROR(__xludf.DUMMYFUNCTION("ArrayFormula(JOIN("", "", IFERROR(VLOOKUP(BASE(SPLIT(Q994,"",""),10,3),UOM!$A$2:$B$46,2,FALSE),"""")))"),"")</f>
        <v/>
      </c>
      <c r="S994" s="8"/>
      <c r="T994" s="8"/>
      <c r="U994" s="8"/>
      <c r="V994" s="8" t="str">
        <f t="shared" si="2"/>
        <v/>
      </c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ht="12.75" customHeight="1">
      <c r="A995" s="8"/>
      <c r="B995" s="17" t="str">
        <f>IFERROR(VLOOKUP(A995,'G1'!$A$2:$B$45,2,FALSE),"")</f>
        <v/>
      </c>
      <c r="C995" s="8"/>
      <c r="D995" s="8"/>
      <c r="E995" s="8"/>
      <c r="F995" s="8" t="str">
        <f>IFERROR(VLOOKUP(E995,'G3'!$A$2:$B$195,2,FALSE),"")</f>
        <v/>
      </c>
      <c r="G995" s="8"/>
      <c r="H995" s="8" t="str">
        <f>IFERROR(VLOOKUP(G995,'G4'!$A$2:$B$195,2,FALSE),"")</f>
        <v/>
      </c>
      <c r="I995" s="8"/>
      <c r="J995" s="8"/>
      <c r="K995" s="8"/>
      <c r="L995" s="8"/>
      <c r="M995" s="8"/>
      <c r="N995" s="8" t="str">
        <f>IFERROR(VLOOKUP(M995,SUPPLIERS!$A$2:$B$45,2,FALSE),"")</f>
        <v/>
      </c>
      <c r="O995" s="30"/>
      <c r="P995" s="13" t="str">
        <f>IFERROR(VLOOKUP(O995,UOM_GROUP!$A$2:$B$45,2,FALSE),"")</f>
        <v/>
      </c>
      <c r="Q995" s="8"/>
      <c r="R995" s="11" t="str">
        <f>IFERROR(__xludf.DUMMYFUNCTION("ArrayFormula(JOIN("", "", IFERROR(VLOOKUP(BASE(SPLIT(Q995,"",""),10,3),UOM!$A$2:$B$46,2,FALSE),"""")))"),"")</f>
        <v/>
      </c>
      <c r="S995" s="8"/>
      <c r="T995" s="8"/>
      <c r="U995" s="8"/>
      <c r="V995" s="8" t="str">
        <f t="shared" si="2"/>
        <v/>
      </c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ht="12.75" customHeight="1">
      <c r="A996" s="8"/>
      <c r="B996" s="17" t="str">
        <f>IFERROR(VLOOKUP(A996,'G1'!$A$2:$B$45,2,FALSE),"")</f>
        <v/>
      </c>
      <c r="C996" s="8"/>
      <c r="D996" s="8"/>
      <c r="E996" s="8"/>
      <c r="F996" s="8" t="str">
        <f>IFERROR(VLOOKUP(E996,'G3'!$A$2:$B$195,2,FALSE),"")</f>
        <v/>
      </c>
      <c r="G996" s="8"/>
      <c r="H996" s="8" t="str">
        <f>IFERROR(VLOOKUP(G996,'G4'!$A$2:$B$195,2,FALSE),"")</f>
        <v/>
      </c>
      <c r="I996" s="8"/>
      <c r="J996" s="8"/>
      <c r="K996" s="8"/>
      <c r="L996" s="8"/>
      <c r="M996" s="8"/>
      <c r="N996" s="8" t="str">
        <f>IFERROR(VLOOKUP(M996,SUPPLIERS!$A$2:$B$45,2,FALSE),"")</f>
        <v/>
      </c>
      <c r="O996" s="30"/>
      <c r="P996" s="13" t="str">
        <f>IFERROR(VLOOKUP(O996,UOM_GROUP!$A$2:$B$45,2,FALSE),"")</f>
        <v/>
      </c>
      <c r="Q996" s="8"/>
      <c r="R996" s="11" t="str">
        <f>IFERROR(__xludf.DUMMYFUNCTION("ArrayFormula(JOIN("", "", IFERROR(VLOOKUP(BASE(SPLIT(Q996,"",""),10,3),UOM!$A$2:$B$46,2,FALSE),"""")))"),"")</f>
        <v/>
      </c>
      <c r="S996" s="8"/>
      <c r="T996" s="8"/>
      <c r="U996" s="8"/>
      <c r="V996" s="8" t="str">
        <f t="shared" si="2"/>
        <v/>
      </c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ht="12.75" customHeight="1">
      <c r="A997" s="8"/>
      <c r="B997" s="17" t="str">
        <f>IFERROR(VLOOKUP(A997,'G1'!$A$2:$B$45,2,FALSE),"")</f>
        <v/>
      </c>
      <c r="C997" s="8"/>
      <c r="D997" s="8"/>
      <c r="E997" s="8"/>
      <c r="F997" s="8" t="str">
        <f>IFERROR(VLOOKUP(E997,'G3'!$A$2:$B$195,2,FALSE),"")</f>
        <v/>
      </c>
      <c r="G997" s="8"/>
      <c r="H997" s="8" t="str">
        <f>IFERROR(VLOOKUP(G997,'G4'!$A$2:$B$195,2,FALSE),"")</f>
        <v/>
      </c>
      <c r="I997" s="8"/>
      <c r="J997" s="8"/>
      <c r="K997" s="8"/>
      <c r="L997" s="8"/>
      <c r="M997" s="8"/>
      <c r="N997" s="8" t="str">
        <f>IFERROR(VLOOKUP(M997,SUPPLIERS!$A$2:$B$45,2,FALSE),"")</f>
        <v/>
      </c>
      <c r="O997" s="30"/>
      <c r="P997" s="13" t="str">
        <f>IFERROR(VLOOKUP(O997,UOM_GROUP!$A$2:$B$45,2,FALSE),"")</f>
        <v/>
      </c>
      <c r="Q997" s="8"/>
      <c r="R997" s="11" t="str">
        <f>IFERROR(__xludf.DUMMYFUNCTION("ArrayFormula(JOIN("", "", IFERROR(VLOOKUP(BASE(SPLIT(Q997,"",""),10,3),UOM!$A$2:$B$46,2,FALSE),"""")))"),"")</f>
        <v/>
      </c>
      <c r="S997" s="8"/>
      <c r="T997" s="8"/>
      <c r="U997" s="8"/>
      <c r="V997" s="8" t="str">
        <f t="shared" si="2"/>
        <v/>
      </c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ht="12.75" customHeight="1">
      <c r="A998" s="8"/>
      <c r="B998" s="17" t="str">
        <f>IFERROR(VLOOKUP(A998,'G1'!$A$2:$B$45,2,FALSE),"")</f>
        <v/>
      </c>
      <c r="C998" s="8"/>
      <c r="D998" s="8"/>
      <c r="E998" s="8"/>
      <c r="F998" s="8" t="str">
        <f>IFERROR(VLOOKUP(E998,'G3'!$A$2:$B$195,2,FALSE),"")</f>
        <v/>
      </c>
      <c r="G998" s="8"/>
      <c r="H998" s="8" t="str">
        <f>IFERROR(VLOOKUP(G998,'G4'!$A$2:$B$195,2,FALSE),"")</f>
        <v/>
      </c>
      <c r="I998" s="8"/>
      <c r="J998" s="8"/>
      <c r="K998" s="8"/>
      <c r="L998" s="8"/>
      <c r="M998" s="8"/>
      <c r="N998" s="8" t="str">
        <f>IFERROR(VLOOKUP(M998,SUPPLIERS!$A$2:$B$45,2,FALSE),"")</f>
        <v/>
      </c>
      <c r="O998" s="30"/>
      <c r="P998" s="13" t="str">
        <f>IFERROR(VLOOKUP(O998,UOM_GROUP!$A$2:$B$45,2,FALSE),"")</f>
        <v/>
      </c>
      <c r="Q998" s="8"/>
      <c r="R998" s="11" t="str">
        <f>IFERROR(__xludf.DUMMYFUNCTION("ArrayFormula(JOIN("", "", IFERROR(VLOOKUP(BASE(SPLIT(Q998,"",""),10,3),UOM!$A$2:$B$46,2,FALSE),"""")))"),"")</f>
        <v/>
      </c>
      <c r="S998" s="8"/>
      <c r="T998" s="8"/>
      <c r="U998" s="8"/>
      <c r="V998" s="8" t="str">
        <f t="shared" si="2"/>
        <v/>
      </c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ht="12.75" customHeight="1">
      <c r="A999" s="8"/>
      <c r="B999" s="17" t="str">
        <f>IFERROR(VLOOKUP(A999,'G1'!$A$2:$B$45,2,FALSE),"")</f>
        <v/>
      </c>
      <c r="C999" s="8"/>
      <c r="D999" s="8"/>
      <c r="E999" s="8"/>
      <c r="F999" s="8" t="str">
        <f>IFERROR(VLOOKUP(E999,'G3'!$A$2:$B$195,2,FALSE),"")</f>
        <v/>
      </c>
      <c r="G999" s="8"/>
      <c r="H999" s="8" t="str">
        <f>IFERROR(VLOOKUP(G999,'G4'!$A$2:$B$195,2,FALSE),"")</f>
        <v/>
      </c>
      <c r="I999" s="8"/>
      <c r="J999" s="8"/>
      <c r="K999" s="8"/>
      <c r="L999" s="8"/>
      <c r="M999" s="8"/>
      <c r="N999" s="8" t="str">
        <f>IFERROR(VLOOKUP(M999,SUPPLIERS!$A$2:$B$45,2,FALSE),"")</f>
        <v/>
      </c>
      <c r="O999" s="30"/>
      <c r="P999" s="13" t="str">
        <f>IFERROR(VLOOKUP(O999,UOM_GROUP!$A$2:$B$45,2,FALSE),"")</f>
        <v/>
      </c>
      <c r="Q999" s="8"/>
      <c r="R999" s="11" t="str">
        <f>IFERROR(__xludf.DUMMYFUNCTION("ArrayFormula(JOIN("", "", IFERROR(VLOOKUP(BASE(SPLIT(Q999,"",""),10,3),UOM!$A$2:$B$46,2,FALSE),"""")))"),"")</f>
        <v/>
      </c>
      <c r="S999" s="8"/>
      <c r="T999" s="8"/>
      <c r="U999" s="8"/>
      <c r="V999" s="8" t="str">
        <f t="shared" si="2"/>
        <v/>
      </c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ht="12.75" customHeight="1">
      <c r="A1000" s="8"/>
      <c r="B1000" s="17" t="str">
        <f>IFERROR(VLOOKUP(A1000,'G1'!$A$2:$B$45,2,FALSE),"")</f>
        <v/>
      </c>
      <c r="C1000" s="8"/>
      <c r="D1000" s="8"/>
      <c r="E1000" s="8"/>
      <c r="F1000" s="8" t="str">
        <f>IFERROR(VLOOKUP(E1000,'G3'!$A$2:$B$195,2,FALSE),"")</f>
        <v/>
      </c>
      <c r="G1000" s="8"/>
      <c r="H1000" s="8" t="str">
        <f>IFERROR(VLOOKUP(G1000,'G4'!$A$2:$B$195,2,FALSE),"")</f>
        <v/>
      </c>
      <c r="I1000" s="8"/>
      <c r="J1000" s="8"/>
      <c r="K1000" s="8"/>
      <c r="L1000" s="8"/>
      <c r="M1000" s="8"/>
      <c r="N1000" s="8" t="str">
        <f>IFERROR(VLOOKUP(M1000,SUPPLIERS!$A$2:$B$45,2,FALSE),"")</f>
        <v/>
      </c>
      <c r="O1000" s="30"/>
      <c r="P1000" s="13" t="str">
        <f>IFERROR(VLOOKUP(O1000,UOM_GROUP!$A$2:$B$45,2,FALSE),"")</f>
        <v/>
      </c>
      <c r="Q1000" s="8"/>
      <c r="R1000" s="11" t="str">
        <f>IFERROR(__xludf.DUMMYFUNCTION("ArrayFormula(JOIN("", "", IFERROR(VLOOKUP(BASE(SPLIT(Q1000,"",""),10,3),UOM!$A$2:$B$46,2,FALSE),"""")))"),"")</f>
        <v/>
      </c>
      <c r="S1000" s="8"/>
      <c r="T1000" s="8"/>
      <c r="U1000" s="8"/>
      <c r="V1000" s="8" t="str">
        <f t="shared" si="2"/>
        <v/>
      </c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  <row r="1001" ht="12.75" customHeight="1">
      <c r="A1001" s="8"/>
      <c r="B1001" s="17" t="str">
        <f>IFERROR(VLOOKUP(A1001,'G1'!$A$2:$B$45,2,FALSE),"")</f>
        <v/>
      </c>
      <c r="C1001" s="8"/>
      <c r="D1001" s="8"/>
      <c r="E1001" s="8"/>
      <c r="F1001" s="8" t="str">
        <f>IFERROR(VLOOKUP(E1001,'G3'!$A$2:$B$195,2,FALSE),"")</f>
        <v/>
      </c>
      <c r="G1001" s="8"/>
      <c r="H1001" s="8" t="str">
        <f>IFERROR(VLOOKUP(G1001,'G4'!$A$2:$B$195,2,FALSE),"")</f>
        <v/>
      </c>
      <c r="I1001" s="8"/>
      <c r="J1001" s="8"/>
      <c r="K1001" s="8"/>
      <c r="L1001" s="8"/>
      <c r="M1001" s="8"/>
      <c r="N1001" s="8" t="str">
        <f>IFERROR(VLOOKUP(M1001,SUPPLIERS!$A$2:$B$45,2,FALSE),"")</f>
        <v/>
      </c>
      <c r="O1001" s="30"/>
      <c r="P1001" s="13" t="str">
        <f>IFERROR(VLOOKUP(O1001,UOM_GROUP!$A$2:$B$45,2,FALSE),"")</f>
        <v/>
      </c>
      <c r="Q1001" s="8"/>
      <c r="R1001" s="11" t="str">
        <f>IFERROR(__xludf.DUMMYFUNCTION("ArrayFormula(JOIN("", "", IFERROR(VLOOKUP(BASE(SPLIT(Q1001,"",""),10,3),UOM!$A$2:$B$46,2,FALSE),"""")))"),"")</f>
        <v/>
      </c>
      <c r="S1001" s="8"/>
      <c r="T1001" s="8"/>
      <c r="U1001" s="8"/>
      <c r="V1001" s="8" t="str">
        <f t="shared" si="2"/>
        <v/>
      </c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9.0"/>
    <col customWidth="1" min="5" max="26" width="10.0"/>
  </cols>
  <sheetData>
    <row r="1" ht="12.75" customHeight="1">
      <c r="A1" s="31" t="s">
        <v>1761</v>
      </c>
      <c r="B1" s="31" t="s">
        <v>1762</v>
      </c>
      <c r="D1" s="32" t="s">
        <v>1763</v>
      </c>
    </row>
    <row r="2" ht="12.75" customHeight="1">
      <c r="A2" s="33" t="s">
        <v>22</v>
      </c>
      <c r="B2" s="23" t="s">
        <v>1764</v>
      </c>
    </row>
    <row r="3" ht="12.75" customHeight="1">
      <c r="A3" s="33" t="s">
        <v>100</v>
      </c>
      <c r="B3" s="23" t="s">
        <v>1765</v>
      </c>
    </row>
    <row r="4" ht="12.75" customHeight="1">
      <c r="A4" s="33" t="s">
        <v>266</v>
      </c>
      <c r="B4" s="23" t="s">
        <v>1766</v>
      </c>
    </row>
    <row r="5" ht="12.75" customHeight="1">
      <c r="A5" s="33" t="s">
        <v>338</v>
      </c>
      <c r="B5" s="23" t="s">
        <v>1767</v>
      </c>
    </row>
    <row r="6" ht="12.75" customHeight="1">
      <c r="A6" s="33" t="s">
        <v>370</v>
      </c>
      <c r="B6" s="23" t="s">
        <v>1768</v>
      </c>
    </row>
    <row r="7" ht="12.75" customHeight="1">
      <c r="A7" s="33" t="s">
        <v>743</v>
      </c>
      <c r="B7" s="23" t="s">
        <v>1769</v>
      </c>
    </row>
    <row r="8" ht="12.75" customHeight="1">
      <c r="A8" s="33" t="s">
        <v>1057</v>
      </c>
      <c r="B8" s="23" t="s">
        <v>1770</v>
      </c>
    </row>
    <row r="9" ht="12.75" customHeight="1">
      <c r="A9" s="33" t="s">
        <v>1260</v>
      </c>
      <c r="B9" s="23" t="s">
        <v>1771</v>
      </c>
    </row>
    <row r="10" ht="12.75" customHeight="1">
      <c r="A10" s="33" t="s">
        <v>1772</v>
      </c>
      <c r="B10" s="22"/>
    </row>
    <row r="11" ht="12.75" customHeight="1">
      <c r="A11" s="33" t="s">
        <v>1773</v>
      </c>
      <c r="B11" s="22"/>
    </row>
    <row r="12" ht="12.75" customHeight="1">
      <c r="A12" s="33" t="s">
        <v>1774</v>
      </c>
      <c r="B12" s="22"/>
    </row>
    <row r="13" ht="12.75" customHeight="1">
      <c r="A13" s="33" t="s">
        <v>1775</v>
      </c>
      <c r="B13" s="22"/>
    </row>
    <row r="14" ht="12.75" customHeight="1">
      <c r="A14" s="33" t="s">
        <v>1776</v>
      </c>
      <c r="B14" s="22"/>
    </row>
    <row r="15" ht="12.75" customHeight="1">
      <c r="A15" s="33" t="s">
        <v>1777</v>
      </c>
      <c r="B15" s="22"/>
    </row>
    <row r="16" ht="12.75" customHeight="1">
      <c r="A16" s="33" t="s">
        <v>1778</v>
      </c>
      <c r="B16" s="22"/>
    </row>
    <row r="17" ht="12.75" customHeight="1">
      <c r="A17" s="33" t="s">
        <v>1779</v>
      </c>
      <c r="B17" s="22"/>
    </row>
    <row r="18" ht="12.75" customHeight="1">
      <c r="A18" s="33"/>
      <c r="B18" s="22"/>
    </row>
    <row r="19" ht="12.75" customHeight="1">
      <c r="A19" s="33"/>
      <c r="B19" s="22"/>
    </row>
    <row r="20" ht="12.75" customHeight="1">
      <c r="A20" s="33"/>
      <c r="B20" s="22"/>
    </row>
    <row r="21" ht="12.75" customHeight="1">
      <c r="A21" s="33"/>
      <c r="B21" s="22"/>
    </row>
    <row r="22" ht="12.75" customHeight="1">
      <c r="A22" s="33"/>
      <c r="B22" s="22"/>
    </row>
    <row r="23" ht="12.75" customHeight="1">
      <c r="A23" s="33"/>
      <c r="B23" s="22"/>
    </row>
    <row r="24" ht="12.75" customHeight="1">
      <c r="A24" s="33"/>
      <c r="B24" s="22"/>
    </row>
    <row r="25" ht="12.75" customHeight="1">
      <c r="A25" s="33"/>
      <c r="B25" s="22"/>
    </row>
    <row r="26" ht="12.75" customHeight="1">
      <c r="A26" s="33"/>
      <c r="B26" s="22"/>
    </row>
    <row r="27" ht="12.75" customHeight="1">
      <c r="A27" s="33"/>
      <c r="B27" s="22"/>
    </row>
    <row r="28" ht="12.75" customHeight="1">
      <c r="A28" s="33"/>
      <c r="B28" s="22"/>
    </row>
    <row r="29" ht="12.75" customHeight="1">
      <c r="A29" s="33"/>
      <c r="B29" s="22"/>
    </row>
    <row r="30" ht="12.75" customHeight="1">
      <c r="A30" s="33"/>
      <c r="B30" s="22"/>
    </row>
    <row r="31" ht="12.75" customHeight="1">
      <c r="A31" s="33"/>
      <c r="B31" s="22"/>
    </row>
    <row r="32" ht="12.75" customHeight="1">
      <c r="A32" s="33"/>
      <c r="B32" s="22"/>
    </row>
    <row r="33" ht="12.75" customHeight="1">
      <c r="A33" s="33"/>
      <c r="B33" s="22"/>
    </row>
    <row r="34" ht="12.75" customHeight="1">
      <c r="A34" s="33"/>
      <c r="B34" s="22"/>
    </row>
    <row r="35" ht="12.75" customHeight="1">
      <c r="A35" s="33"/>
      <c r="B35" s="22"/>
    </row>
    <row r="36" ht="12.75" customHeight="1">
      <c r="A36" s="33"/>
      <c r="B36" s="22"/>
    </row>
    <row r="37" ht="12.75" customHeight="1">
      <c r="A37" s="33"/>
      <c r="B37" s="22"/>
    </row>
    <row r="38" ht="12.75" customHeight="1">
      <c r="A38" s="33"/>
      <c r="B38" s="22"/>
    </row>
    <row r="39" ht="12.75" customHeight="1">
      <c r="A39" s="33"/>
      <c r="B39" s="22"/>
    </row>
    <row r="40" ht="12.75" customHeight="1">
      <c r="A40" s="33"/>
      <c r="B40" s="22"/>
    </row>
    <row r="41" ht="12.75" customHeight="1">
      <c r="A41" s="33"/>
      <c r="B41" s="22"/>
    </row>
    <row r="42" ht="12.75" customHeight="1">
      <c r="A42" s="33"/>
      <c r="B42" s="22"/>
    </row>
    <row r="43" ht="12.75" customHeight="1">
      <c r="A43" s="33"/>
      <c r="B43" s="22"/>
    </row>
    <row r="44" ht="12.75" customHeight="1">
      <c r="A44" s="33"/>
      <c r="B44" s="22"/>
    </row>
    <row r="45" ht="12.75" customHeight="1">
      <c r="A45" s="33"/>
      <c r="B45" s="22"/>
    </row>
    <row r="46" ht="12.75" customHeight="1">
      <c r="A46" s="34"/>
      <c r="B46" s="35"/>
    </row>
    <row r="47" ht="12.75" customHeight="1">
      <c r="A47" s="36"/>
      <c r="B47" s="36"/>
    </row>
    <row r="48" ht="12.75" customHeight="1">
      <c r="A48" s="36"/>
      <c r="B48" s="36"/>
    </row>
    <row r="49" ht="12.75" customHeight="1">
      <c r="A49" s="36"/>
      <c r="B49" s="36"/>
    </row>
    <row r="50" ht="12.75" customHeight="1">
      <c r="A50" s="36"/>
      <c r="B50" s="36"/>
    </row>
    <row r="51" ht="12.75" customHeight="1">
      <c r="A51" s="36"/>
      <c r="B51" s="36"/>
    </row>
    <row r="52" ht="12.75" customHeight="1">
      <c r="A52" s="36"/>
      <c r="B52" s="36"/>
    </row>
    <row r="53" ht="12.75" customHeight="1">
      <c r="A53" s="36"/>
      <c r="B53" s="36"/>
    </row>
    <row r="54" ht="12.75" customHeight="1">
      <c r="A54" s="36"/>
      <c r="B54" s="36"/>
    </row>
    <row r="55" ht="12.75" customHeight="1">
      <c r="A55" s="36"/>
      <c r="B55" s="36"/>
    </row>
    <row r="56" ht="12.75" customHeight="1">
      <c r="A56" s="36"/>
      <c r="B56" s="36"/>
    </row>
    <row r="57" ht="12.75" customHeight="1">
      <c r="A57" s="36"/>
      <c r="B57" s="36"/>
    </row>
    <row r="58" ht="12.75" customHeight="1">
      <c r="A58" s="36"/>
      <c r="B58" s="36"/>
    </row>
    <row r="59" ht="12.75" customHeight="1">
      <c r="A59" s="36"/>
      <c r="B59" s="36"/>
    </row>
    <row r="60" ht="12.75" customHeight="1">
      <c r="A60" s="36"/>
      <c r="B60" s="36"/>
    </row>
    <row r="61" ht="12.75" customHeight="1">
      <c r="A61" s="36"/>
      <c r="B61" s="36"/>
    </row>
    <row r="62" ht="12.75" customHeight="1">
      <c r="A62" s="36"/>
      <c r="B62" s="36"/>
    </row>
    <row r="63" ht="12.75" customHeight="1">
      <c r="A63" s="36"/>
      <c r="B63" s="36"/>
    </row>
    <row r="64" ht="12.75" customHeight="1">
      <c r="A64" s="36"/>
      <c r="B64" s="36"/>
    </row>
    <row r="65" ht="12.75" customHeight="1">
      <c r="A65" s="36"/>
      <c r="B65" s="36"/>
    </row>
    <row r="66" ht="12.75" customHeight="1">
      <c r="A66" s="36"/>
      <c r="B66" s="36"/>
    </row>
    <row r="67" ht="12.75" customHeight="1">
      <c r="A67" s="36"/>
      <c r="B67" s="36"/>
    </row>
    <row r="68" ht="12.75" customHeight="1">
      <c r="A68" s="36"/>
      <c r="B68" s="36"/>
    </row>
    <row r="69" ht="12.75" customHeight="1">
      <c r="A69" s="36"/>
      <c r="B69" s="36"/>
    </row>
    <row r="70" ht="12.75" customHeight="1">
      <c r="A70" s="36"/>
      <c r="B70" s="36"/>
    </row>
    <row r="71" ht="12.75" customHeight="1">
      <c r="A71" s="36"/>
      <c r="B71" s="36"/>
    </row>
    <row r="72" ht="12.75" customHeight="1">
      <c r="A72" s="36"/>
      <c r="B72" s="36"/>
    </row>
    <row r="73" ht="12.75" customHeight="1">
      <c r="A73" s="36"/>
      <c r="B73" s="36"/>
    </row>
    <row r="74" ht="12.75" customHeight="1">
      <c r="A74" s="36"/>
      <c r="B74" s="36"/>
    </row>
    <row r="75" ht="12.75" customHeight="1">
      <c r="A75" s="36"/>
      <c r="B75" s="36"/>
    </row>
    <row r="76" ht="12.75" customHeight="1">
      <c r="A76" s="36"/>
      <c r="B76" s="36"/>
    </row>
    <row r="77" ht="12.75" customHeight="1">
      <c r="A77" s="36"/>
      <c r="B77" s="36"/>
    </row>
    <row r="78" ht="12.75" customHeight="1">
      <c r="A78" s="36"/>
      <c r="B78" s="36"/>
    </row>
    <row r="79" ht="12.75" customHeight="1">
      <c r="A79" s="36"/>
      <c r="B79" s="36"/>
    </row>
    <row r="80" ht="12.75" customHeight="1">
      <c r="A80" s="36"/>
      <c r="B80" s="36"/>
    </row>
    <row r="81" ht="12.75" customHeight="1">
      <c r="A81" s="36"/>
      <c r="B81" s="36"/>
    </row>
    <row r="82" ht="12.75" customHeight="1">
      <c r="A82" s="36"/>
      <c r="B82" s="36"/>
    </row>
    <row r="83" ht="12.75" customHeight="1">
      <c r="A83" s="36"/>
      <c r="B83" s="36"/>
    </row>
    <row r="84" ht="12.75" customHeight="1">
      <c r="A84" s="36"/>
      <c r="B84" s="36"/>
    </row>
    <row r="85" ht="12.75" customHeight="1">
      <c r="A85" s="36"/>
      <c r="B85" s="36"/>
    </row>
    <row r="86" ht="12.75" customHeight="1">
      <c r="A86" s="36"/>
      <c r="B86" s="36"/>
    </row>
    <row r="87" ht="12.75" customHeight="1">
      <c r="A87" s="36"/>
      <c r="B87" s="36"/>
    </row>
    <row r="88" ht="12.75" customHeight="1">
      <c r="A88" s="36"/>
      <c r="B88" s="36"/>
    </row>
    <row r="89" ht="12.75" customHeight="1">
      <c r="A89" s="36"/>
      <c r="B89" s="36"/>
    </row>
    <row r="90" ht="12.75" customHeight="1">
      <c r="A90" s="36"/>
      <c r="B90" s="36"/>
    </row>
    <row r="91" ht="12.75" customHeight="1">
      <c r="A91" s="36"/>
      <c r="B91" s="36"/>
    </row>
    <row r="92" ht="12.75" customHeight="1">
      <c r="A92" s="36"/>
      <c r="B92" s="36"/>
    </row>
    <row r="93" ht="12.75" customHeight="1">
      <c r="A93" s="36"/>
      <c r="B93" s="36"/>
    </row>
    <row r="94" ht="12.75" customHeight="1">
      <c r="A94" s="36"/>
      <c r="B94" s="36"/>
    </row>
    <row r="95" ht="12.75" customHeight="1">
      <c r="A95" s="36"/>
      <c r="B95" s="36"/>
    </row>
    <row r="96" ht="12.75" customHeight="1">
      <c r="A96" s="36"/>
      <c r="B96" s="36"/>
    </row>
    <row r="97" ht="12.75" customHeight="1">
      <c r="A97" s="36"/>
      <c r="B97" s="36"/>
    </row>
    <row r="98" ht="12.75" customHeight="1">
      <c r="A98" s="36"/>
      <c r="B98" s="36"/>
    </row>
    <row r="99" ht="12.75" customHeight="1">
      <c r="A99" s="36"/>
      <c r="B99" s="36"/>
    </row>
    <row r="100" ht="12.75" customHeight="1">
      <c r="A100" s="36"/>
      <c r="B100" s="36"/>
    </row>
    <row r="101" ht="12.75" customHeight="1">
      <c r="A101" s="36"/>
      <c r="B101" s="36"/>
    </row>
    <row r="102" ht="12.75" customHeight="1">
      <c r="A102" s="36"/>
      <c r="B102" s="36"/>
    </row>
    <row r="103" ht="12.75" customHeight="1">
      <c r="A103" s="36"/>
      <c r="B103" s="36"/>
    </row>
    <row r="104" ht="12.75" customHeight="1">
      <c r="A104" s="36"/>
      <c r="B104" s="36"/>
    </row>
    <row r="105" ht="12.75" customHeight="1">
      <c r="A105" s="36"/>
      <c r="B105" s="36"/>
    </row>
    <row r="106" ht="12.75" customHeight="1">
      <c r="A106" s="36"/>
      <c r="B106" s="36"/>
    </row>
    <row r="107" ht="12.75" customHeight="1">
      <c r="A107" s="36"/>
      <c r="B107" s="36"/>
    </row>
    <row r="108" ht="12.75" customHeight="1">
      <c r="A108" s="36"/>
      <c r="B108" s="36"/>
    </row>
    <row r="109" ht="12.75" customHeight="1">
      <c r="A109" s="36"/>
      <c r="B109" s="36"/>
    </row>
    <row r="110" ht="12.75" customHeight="1">
      <c r="A110" s="36"/>
      <c r="B110" s="36"/>
    </row>
    <row r="111" ht="12.75" customHeight="1">
      <c r="A111" s="36"/>
      <c r="B111" s="36"/>
    </row>
    <row r="112" ht="12.75" customHeight="1">
      <c r="A112" s="36"/>
      <c r="B112" s="36"/>
    </row>
    <row r="113" ht="12.75" customHeight="1">
      <c r="A113" s="36"/>
      <c r="B113" s="36"/>
    </row>
    <row r="114" ht="12.75" customHeight="1">
      <c r="A114" s="36"/>
      <c r="B114" s="36"/>
    </row>
    <row r="115" ht="12.75" customHeight="1">
      <c r="A115" s="36"/>
      <c r="B115" s="36"/>
    </row>
    <row r="116" ht="12.75" customHeight="1">
      <c r="A116" s="36"/>
      <c r="B116" s="36"/>
    </row>
    <row r="117" ht="12.75" customHeight="1">
      <c r="A117" s="36"/>
      <c r="B117" s="36"/>
    </row>
    <row r="118" ht="12.75" customHeight="1">
      <c r="A118" s="36"/>
      <c r="B118" s="36"/>
    </row>
    <row r="119" ht="12.75" customHeight="1">
      <c r="A119" s="36"/>
      <c r="B119" s="36"/>
    </row>
    <row r="120" ht="12.75" customHeight="1">
      <c r="A120" s="36"/>
      <c r="B120" s="36"/>
    </row>
    <row r="121" ht="12.75" customHeight="1">
      <c r="A121" s="36"/>
      <c r="B121" s="36"/>
    </row>
    <row r="122" ht="12.75" customHeight="1">
      <c r="A122" s="36"/>
      <c r="B122" s="36"/>
    </row>
    <row r="123" ht="12.75" customHeight="1">
      <c r="A123" s="36"/>
      <c r="B123" s="36"/>
    </row>
    <row r="124" ht="12.75" customHeight="1">
      <c r="A124" s="36"/>
      <c r="B124" s="36"/>
    </row>
    <row r="125" ht="12.75" customHeight="1">
      <c r="A125" s="36"/>
      <c r="B125" s="36"/>
    </row>
    <row r="126" ht="12.75" customHeight="1">
      <c r="A126" s="36"/>
      <c r="B126" s="36"/>
    </row>
    <row r="127" ht="12.75" customHeight="1">
      <c r="A127" s="36"/>
      <c r="B127" s="36"/>
    </row>
    <row r="128" ht="12.75" customHeight="1">
      <c r="A128" s="36"/>
      <c r="B128" s="36"/>
    </row>
    <row r="129" ht="12.75" customHeight="1">
      <c r="A129" s="36"/>
      <c r="B129" s="36"/>
    </row>
    <row r="130" ht="12.75" customHeight="1">
      <c r="A130" s="36"/>
      <c r="B130" s="36"/>
    </row>
    <row r="131" ht="12.75" customHeight="1">
      <c r="A131" s="36"/>
      <c r="B131" s="36"/>
    </row>
    <row r="132" ht="12.75" customHeight="1">
      <c r="A132" s="36"/>
      <c r="B132" s="36"/>
    </row>
    <row r="133" ht="12.75" customHeight="1">
      <c r="A133" s="36"/>
      <c r="B133" s="36"/>
    </row>
    <row r="134" ht="12.75" customHeight="1">
      <c r="A134" s="36"/>
      <c r="B134" s="36"/>
    </row>
    <row r="135" ht="12.75" customHeight="1">
      <c r="A135" s="36"/>
      <c r="B135" s="36"/>
    </row>
    <row r="136" ht="12.75" customHeight="1">
      <c r="A136" s="36"/>
      <c r="B136" s="36"/>
    </row>
    <row r="137" ht="12.75" customHeight="1">
      <c r="A137" s="36"/>
      <c r="B137" s="36"/>
    </row>
    <row r="138" ht="12.75" customHeight="1">
      <c r="A138" s="36"/>
      <c r="B138" s="36"/>
    </row>
    <row r="139" ht="12.75" customHeight="1">
      <c r="A139" s="36"/>
      <c r="B139" s="36"/>
    </row>
    <row r="140" ht="12.75" customHeight="1">
      <c r="A140" s="36"/>
      <c r="B140" s="36"/>
    </row>
    <row r="141" ht="12.75" customHeight="1">
      <c r="A141" s="36"/>
      <c r="B141" s="36"/>
    </row>
    <row r="142" ht="12.75" customHeight="1">
      <c r="A142" s="36"/>
      <c r="B142" s="36"/>
    </row>
    <row r="143" ht="12.75" customHeight="1">
      <c r="A143" s="36"/>
      <c r="B143" s="36"/>
    </row>
    <row r="144" ht="12.75" customHeight="1">
      <c r="A144" s="36"/>
      <c r="B144" s="36"/>
    </row>
    <row r="145" ht="12.75" customHeight="1">
      <c r="A145" s="36"/>
      <c r="B145" s="36"/>
    </row>
    <row r="146" ht="12.75" customHeight="1">
      <c r="A146" s="36"/>
      <c r="B146" s="36"/>
    </row>
    <row r="147" ht="12.75" customHeight="1">
      <c r="A147" s="36"/>
      <c r="B147" s="36"/>
    </row>
    <row r="148" ht="12.75" customHeight="1">
      <c r="A148" s="36"/>
      <c r="B148" s="36"/>
    </row>
    <row r="149" ht="12.75" customHeight="1">
      <c r="A149" s="36"/>
      <c r="B149" s="36"/>
    </row>
    <row r="150" ht="12.75" customHeight="1">
      <c r="A150" s="36"/>
      <c r="B150" s="36"/>
    </row>
    <row r="151" ht="12.75" customHeight="1">
      <c r="A151" s="36"/>
      <c r="B151" s="36"/>
    </row>
    <row r="152" ht="12.75" customHeight="1">
      <c r="A152" s="36"/>
      <c r="B152" s="36"/>
    </row>
    <row r="153" ht="12.75" customHeight="1">
      <c r="A153" s="36"/>
      <c r="B153" s="36"/>
    </row>
    <row r="154" ht="12.75" customHeight="1">
      <c r="A154" s="36"/>
      <c r="B154" s="36"/>
    </row>
    <row r="155" ht="12.75" customHeight="1">
      <c r="A155" s="36"/>
      <c r="B155" s="36"/>
    </row>
    <row r="156" ht="12.75" customHeight="1">
      <c r="A156" s="36"/>
      <c r="B156" s="36"/>
    </row>
    <row r="157" ht="12.75" customHeight="1">
      <c r="A157" s="36"/>
      <c r="B157" s="36"/>
    </row>
    <row r="158" ht="12.75" customHeight="1">
      <c r="A158" s="36"/>
      <c r="B158" s="36"/>
    </row>
    <row r="159" ht="12.75" customHeight="1">
      <c r="A159" s="36"/>
      <c r="B159" s="36"/>
    </row>
    <row r="160" ht="12.75" customHeight="1">
      <c r="A160" s="36"/>
      <c r="B160" s="36"/>
    </row>
    <row r="161" ht="12.75" customHeight="1">
      <c r="A161" s="36"/>
      <c r="B161" s="36"/>
    </row>
    <row r="162" ht="12.75" customHeight="1">
      <c r="A162" s="36"/>
      <c r="B162" s="36"/>
    </row>
    <row r="163" ht="12.75" customHeight="1">
      <c r="A163" s="36"/>
      <c r="B163" s="36"/>
    </row>
    <row r="164" ht="12.75" customHeight="1">
      <c r="A164" s="36"/>
      <c r="B164" s="36"/>
    </row>
    <row r="165" ht="12.75" customHeight="1">
      <c r="A165" s="36"/>
      <c r="B165" s="36"/>
    </row>
    <row r="166" ht="12.75" customHeight="1">
      <c r="A166" s="36"/>
      <c r="B166" s="36"/>
    </row>
    <row r="167" ht="12.75" customHeight="1">
      <c r="A167" s="36"/>
      <c r="B167" s="36"/>
    </row>
    <row r="168" ht="12.75" customHeight="1">
      <c r="A168" s="36"/>
      <c r="B168" s="36"/>
    </row>
    <row r="169" ht="12.75" customHeight="1">
      <c r="A169" s="36"/>
      <c r="B169" s="36"/>
    </row>
    <row r="170" ht="12.75" customHeight="1">
      <c r="A170" s="36"/>
      <c r="B170" s="36"/>
    </row>
    <row r="171" ht="12.75" customHeight="1">
      <c r="A171" s="36"/>
      <c r="B171" s="36"/>
    </row>
    <row r="172" ht="12.75" customHeight="1">
      <c r="A172" s="36"/>
      <c r="B172" s="36"/>
    </row>
    <row r="173" ht="12.75" customHeight="1">
      <c r="A173" s="36"/>
      <c r="B173" s="36"/>
    </row>
    <row r="174" ht="12.75" customHeight="1">
      <c r="A174" s="36"/>
      <c r="B174" s="36"/>
    </row>
    <row r="175" ht="12.75" customHeight="1">
      <c r="A175" s="36"/>
      <c r="B175" s="36"/>
    </row>
    <row r="176" ht="12.75" customHeight="1">
      <c r="A176" s="36"/>
      <c r="B176" s="36"/>
    </row>
    <row r="177" ht="12.75" customHeight="1">
      <c r="A177" s="36"/>
      <c r="B177" s="36"/>
    </row>
    <row r="178" ht="12.75" customHeight="1">
      <c r="A178" s="36"/>
      <c r="B178" s="36"/>
    </row>
    <row r="179" ht="12.75" customHeight="1">
      <c r="A179" s="36"/>
      <c r="B179" s="36"/>
    </row>
    <row r="180" ht="12.75" customHeight="1">
      <c r="A180" s="36"/>
      <c r="B180" s="36"/>
    </row>
    <row r="181" ht="12.75" customHeight="1">
      <c r="A181" s="36"/>
      <c r="B181" s="36"/>
    </row>
    <row r="182" ht="12.75" customHeight="1">
      <c r="A182" s="36"/>
      <c r="B182" s="36"/>
    </row>
    <row r="183" ht="12.75" customHeight="1">
      <c r="A183" s="36"/>
      <c r="B183" s="36"/>
    </row>
    <row r="184" ht="12.75" customHeight="1">
      <c r="A184" s="36"/>
      <c r="B184" s="36"/>
    </row>
    <row r="185" ht="12.75" customHeight="1">
      <c r="A185" s="36"/>
      <c r="B185" s="36"/>
    </row>
    <row r="186" ht="12.75" customHeight="1">
      <c r="A186" s="36"/>
      <c r="B186" s="36"/>
    </row>
    <row r="187" ht="12.75" customHeight="1">
      <c r="A187" s="36"/>
      <c r="B187" s="36"/>
    </row>
    <row r="188" ht="12.75" customHeight="1">
      <c r="A188" s="36"/>
      <c r="B188" s="36"/>
    </row>
    <row r="189" ht="12.75" customHeight="1">
      <c r="A189" s="36"/>
      <c r="B189" s="36"/>
    </row>
    <row r="190" ht="12.75" customHeight="1">
      <c r="A190" s="36"/>
      <c r="B190" s="36"/>
    </row>
    <row r="191" ht="12.75" customHeight="1">
      <c r="A191" s="36"/>
      <c r="B191" s="36"/>
    </row>
    <row r="192" ht="12.75" customHeight="1">
      <c r="A192" s="36"/>
      <c r="B192" s="36"/>
    </row>
    <row r="193" ht="12.75" customHeight="1">
      <c r="A193" s="36"/>
      <c r="B193" s="36"/>
    </row>
    <row r="194" ht="12.75" customHeight="1">
      <c r="A194" s="36"/>
      <c r="B194" s="36"/>
    </row>
    <row r="195" ht="12.75" customHeight="1">
      <c r="A195" s="36"/>
      <c r="B195" s="36"/>
    </row>
    <row r="196" ht="12.75" customHeight="1">
      <c r="A196" s="36"/>
      <c r="B196" s="36"/>
    </row>
    <row r="197" ht="12.75" customHeight="1">
      <c r="A197" s="36"/>
      <c r="B197" s="36"/>
    </row>
    <row r="198" ht="12.75" customHeight="1">
      <c r="A198" s="36"/>
      <c r="B198" s="36"/>
    </row>
    <row r="199" ht="12.75" customHeight="1">
      <c r="A199" s="36"/>
      <c r="B199" s="36"/>
    </row>
    <row r="200" ht="12.75" customHeight="1">
      <c r="A200" s="36"/>
      <c r="B200" s="36"/>
    </row>
    <row r="201" ht="12.75" customHeight="1">
      <c r="A201" s="36"/>
      <c r="B201" s="36"/>
    </row>
    <row r="202" ht="12.75" customHeight="1">
      <c r="A202" s="36"/>
      <c r="B202" s="36"/>
    </row>
    <row r="203" ht="12.75" customHeight="1">
      <c r="A203" s="36"/>
      <c r="B203" s="36"/>
    </row>
    <row r="204" ht="12.75" customHeight="1">
      <c r="A204" s="36"/>
      <c r="B204" s="36"/>
    </row>
    <row r="205" ht="12.75" customHeight="1">
      <c r="A205" s="36"/>
      <c r="B205" s="36"/>
    </row>
    <row r="206" ht="12.75" customHeight="1">
      <c r="A206" s="36"/>
      <c r="B206" s="36"/>
    </row>
    <row r="207" ht="12.75" customHeight="1">
      <c r="A207" s="36"/>
      <c r="B207" s="36"/>
    </row>
    <row r="208" ht="12.75" customHeight="1">
      <c r="A208" s="36"/>
      <c r="B208" s="36"/>
    </row>
    <row r="209" ht="12.75" customHeight="1">
      <c r="A209" s="36"/>
      <c r="B209" s="36"/>
    </row>
    <row r="210" ht="12.75" customHeight="1">
      <c r="A210" s="36"/>
      <c r="B210" s="36"/>
    </row>
    <row r="211" ht="12.75" customHeight="1">
      <c r="A211" s="36"/>
      <c r="B211" s="36"/>
    </row>
    <row r="212" ht="12.75" customHeight="1">
      <c r="A212" s="36"/>
      <c r="B212" s="36"/>
    </row>
    <row r="213" ht="12.75" customHeight="1">
      <c r="A213" s="36"/>
      <c r="B213" s="36"/>
    </row>
    <row r="214" ht="12.75" customHeight="1">
      <c r="A214" s="36"/>
      <c r="B214" s="36"/>
    </row>
    <row r="215" ht="12.75" customHeight="1">
      <c r="A215" s="36"/>
      <c r="B215" s="36"/>
    </row>
    <row r="216" ht="12.75" customHeight="1">
      <c r="A216" s="36"/>
      <c r="B216" s="36"/>
    </row>
    <row r="217" ht="12.75" customHeight="1">
      <c r="A217" s="36"/>
      <c r="B217" s="36"/>
    </row>
    <row r="218" ht="12.75" customHeight="1">
      <c r="A218" s="36"/>
      <c r="B218" s="36"/>
    </row>
    <row r="219" ht="12.75" customHeight="1">
      <c r="A219" s="36"/>
      <c r="B219" s="36"/>
    </row>
    <row r="220" ht="12.75" customHeight="1">
      <c r="A220" s="36"/>
      <c r="B220" s="36"/>
    </row>
    <row r="221" ht="12.75" customHeight="1">
      <c r="A221" s="36"/>
      <c r="B221" s="36"/>
    </row>
    <row r="222" ht="12.75" customHeight="1">
      <c r="A222" s="36"/>
      <c r="B222" s="36"/>
    </row>
    <row r="223" ht="12.75" customHeight="1">
      <c r="A223" s="36"/>
      <c r="B223" s="36"/>
    </row>
    <row r="224" ht="12.75" customHeight="1">
      <c r="A224" s="36"/>
      <c r="B224" s="36"/>
    </row>
    <row r="225" ht="12.75" customHeight="1">
      <c r="A225" s="36"/>
      <c r="B225" s="36"/>
    </row>
    <row r="226" ht="12.75" customHeight="1">
      <c r="A226" s="36"/>
      <c r="B226" s="36"/>
    </row>
    <row r="227" ht="12.75" customHeight="1">
      <c r="A227" s="36"/>
      <c r="B227" s="36"/>
    </row>
    <row r="228" ht="12.75" customHeight="1">
      <c r="A228" s="36"/>
      <c r="B228" s="36"/>
    </row>
    <row r="229" ht="12.75" customHeight="1">
      <c r="A229" s="36"/>
      <c r="B229" s="36"/>
    </row>
    <row r="230" ht="12.75" customHeight="1">
      <c r="A230" s="36"/>
      <c r="B230" s="36"/>
    </row>
    <row r="231" ht="12.75" customHeight="1">
      <c r="A231" s="36"/>
      <c r="B231" s="36"/>
    </row>
    <row r="232" ht="12.75" customHeight="1">
      <c r="A232" s="36"/>
      <c r="B232" s="36"/>
    </row>
    <row r="233" ht="12.75" customHeight="1">
      <c r="A233" s="36"/>
      <c r="B233" s="36"/>
    </row>
    <row r="234" ht="12.75" customHeight="1">
      <c r="A234" s="36"/>
      <c r="B234" s="36"/>
    </row>
    <row r="235" ht="12.75" customHeight="1">
      <c r="A235" s="36"/>
      <c r="B235" s="36"/>
    </row>
    <row r="236" ht="12.75" customHeight="1">
      <c r="A236" s="36"/>
      <c r="B236" s="36"/>
    </row>
    <row r="237" ht="12.75" customHeight="1">
      <c r="A237" s="36"/>
      <c r="B237" s="36"/>
    </row>
    <row r="238" ht="12.75" customHeight="1">
      <c r="A238" s="36"/>
      <c r="B238" s="36"/>
    </row>
    <row r="239" ht="12.75" customHeight="1">
      <c r="A239" s="36"/>
      <c r="B239" s="36"/>
    </row>
    <row r="240" ht="12.75" customHeight="1">
      <c r="A240" s="36"/>
      <c r="B240" s="36"/>
    </row>
    <row r="241" ht="12.75" customHeight="1">
      <c r="A241" s="36"/>
      <c r="B241" s="36"/>
    </row>
    <row r="242" ht="12.75" customHeight="1">
      <c r="A242" s="36"/>
      <c r="B242" s="36"/>
    </row>
    <row r="243" ht="12.75" customHeight="1">
      <c r="A243" s="36"/>
      <c r="B243" s="36"/>
    </row>
    <row r="244" ht="12.75" customHeight="1">
      <c r="A244" s="36"/>
      <c r="B244" s="36"/>
    </row>
    <row r="245" ht="12.75" customHeight="1">
      <c r="A245" s="36"/>
      <c r="B245" s="36"/>
    </row>
    <row r="246" ht="12.75" customHeight="1">
      <c r="A246" s="36"/>
      <c r="B246" s="36"/>
    </row>
    <row r="247" ht="12.75" customHeight="1">
      <c r="A247" s="36"/>
      <c r="B247" s="36"/>
    </row>
    <row r="248" ht="12.75" customHeight="1">
      <c r="A248" s="36"/>
      <c r="B248" s="36"/>
    </row>
    <row r="249" ht="12.75" customHeight="1">
      <c r="A249" s="36"/>
      <c r="B249" s="36"/>
    </row>
    <row r="250" ht="12.75" customHeight="1">
      <c r="A250" s="36"/>
      <c r="B250" s="36"/>
    </row>
    <row r="251" ht="12.75" customHeight="1">
      <c r="A251" s="36"/>
      <c r="B251" s="36"/>
    </row>
    <row r="252" ht="12.75" customHeight="1">
      <c r="A252" s="36"/>
      <c r="B252" s="36"/>
    </row>
    <row r="253" ht="12.75" customHeight="1">
      <c r="A253" s="36"/>
      <c r="B253" s="36"/>
    </row>
    <row r="254" ht="12.75" customHeight="1">
      <c r="A254" s="36"/>
      <c r="B254" s="36"/>
    </row>
    <row r="255" ht="12.75" customHeight="1">
      <c r="A255" s="36"/>
      <c r="B255" s="36"/>
    </row>
    <row r="256" ht="12.75" customHeight="1">
      <c r="A256" s="36"/>
      <c r="B256" s="36"/>
    </row>
    <row r="257" ht="12.75" customHeight="1">
      <c r="A257" s="36"/>
      <c r="B257" s="36"/>
    </row>
    <row r="258" ht="12.75" customHeight="1">
      <c r="A258" s="36"/>
      <c r="B258" s="36"/>
    </row>
    <row r="259" ht="12.75" customHeight="1">
      <c r="A259" s="36"/>
      <c r="B259" s="36"/>
    </row>
    <row r="260" ht="12.75" customHeight="1">
      <c r="A260" s="36"/>
      <c r="B260" s="36"/>
    </row>
    <row r="261" ht="12.75" customHeight="1">
      <c r="A261" s="36"/>
      <c r="B261" s="36"/>
    </row>
    <row r="262" ht="12.75" customHeight="1">
      <c r="A262" s="36"/>
      <c r="B262" s="36"/>
    </row>
    <row r="263" ht="12.75" customHeight="1">
      <c r="A263" s="36"/>
      <c r="B263" s="36"/>
    </row>
    <row r="264" ht="12.75" customHeight="1">
      <c r="A264" s="36"/>
      <c r="B264" s="36"/>
    </row>
    <row r="265" ht="12.75" customHeight="1">
      <c r="A265" s="36"/>
      <c r="B265" s="36"/>
    </row>
    <row r="266" ht="12.75" customHeight="1">
      <c r="A266" s="36"/>
      <c r="B266" s="36"/>
    </row>
    <row r="267" ht="12.75" customHeight="1">
      <c r="A267" s="36"/>
      <c r="B267" s="36"/>
    </row>
    <row r="268" ht="12.75" customHeight="1">
      <c r="A268" s="36"/>
      <c r="B268" s="36"/>
    </row>
    <row r="269" ht="12.75" customHeight="1">
      <c r="A269" s="36"/>
      <c r="B269" s="36"/>
    </row>
    <row r="270" ht="12.75" customHeight="1">
      <c r="A270" s="36"/>
      <c r="B270" s="36"/>
    </row>
    <row r="271" ht="12.75" customHeight="1">
      <c r="A271" s="36"/>
      <c r="B271" s="36"/>
    </row>
    <row r="272" ht="12.75" customHeight="1">
      <c r="A272" s="36"/>
      <c r="B272" s="36"/>
    </row>
    <row r="273" ht="12.75" customHeight="1">
      <c r="A273" s="36"/>
      <c r="B273" s="36"/>
    </row>
    <row r="274" ht="12.75" customHeight="1">
      <c r="A274" s="36"/>
      <c r="B274" s="36"/>
    </row>
    <row r="275" ht="12.75" customHeight="1">
      <c r="A275" s="36"/>
      <c r="B275" s="36"/>
    </row>
    <row r="276" ht="12.75" customHeight="1">
      <c r="A276" s="36"/>
      <c r="B276" s="36"/>
    </row>
    <row r="277" ht="12.75" customHeight="1">
      <c r="A277" s="36"/>
      <c r="B277" s="36"/>
    </row>
    <row r="278" ht="12.75" customHeight="1">
      <c r="A278" s="36"/>
      <c r="B278" s="36"/>
    </row>
    <row r="279" ht="12.75" customHeight="1">
      <c r="A279" s="36"/>
      <c r="B279" s="36"/>
    </row>
    <row r="280" ht="12.75" customHeight="1">
      <c r="A280" s="36"/>
      <c r="B280" s="36"/>
    </row>
    <row r="281" ht="12.75" customHeight="1">
      <c r="A281" s="36"/>
      <c r="B281" s="36"/>
    </row>
    <row r="282" ht="12.75" customHeight="1">
      <c r="A282" s="36"/>
      <c r="B282" s="36"/>
    </row>
    <row r="283" ht="12.75" customHeight="1">
      <c r="A283" s="36"/>
      <c r="B283" s="36"/>
    </row>
    <row r="284" ht="12.75" customHeight="1">
      <c r="A284" s="36"/>
      <c r="B284" s="36"/>
    </row>
    <row r="285" ht="12.75" customHeight="1">
      <c r="A285" s="36"/>
      <c r="B285" s="36"/>
    </row>
    <row r="286" ht="12.75" customHeight="1">
      <c r="A286" s="36"/>
      <c r="B286" s="36"/>
    </row>
    <row r="287" ht="12.75" customHeight="1">
      <c r="A287" s="36"/>
      <c r="B287" s="36"/>
    </row>
    <row r="288" ht="12.75" customHeight="1">
      <c r="A288" s="36"/>
      <c r="B288" s="36"/>
    </row>
    <row r="289" ht="12.75" customHeight="1">
      <c r="A289" s="36"/>
      <c r="B289" s="36"/>
    </row>
    <row r="290" ht="12.75" customHeight="1">
      <c r="A290" s="36"/>
      <c r="B290" s="36"/>
    </row>
    <row r="291" ht="12.75" customHeight="1">
      <c r="A291" s="36"/>
      <c r="B291" s="36"/>
    </row>
    <row r="292" ht="12.75" customHeight="1">
      <c r="A292" s="36"/>
      <c r="B292" s="36"/>
    </row>
    <row r="293" ht="12.75" customHeight="1">
      <c r="A293" s="36"/>
      <c r="B293" s="36"/>
    </row>
    <row r="294" ht="12.75" customHeight="1">
      <c r="A294" s="36"/>
      <c r="B294" s="36"/>
    </row>
    <row r="295" ht="12.75" customHeight="1">
      <c r="A295" s="36"/>
      <c r="B295" s="36"/>
    </row>
    <row r="296" ht="12.75" customHeight="1">
      <c r="A296" s="36"/>
      <c r="B296" s="36"/>
    </row>
    <row r="297" ht="12.75" customHeight="1">
      <c r="A297" s="36"/>
      <c r="B297" s="36"/>
    </row>
    <row r="298" ht="12.75" customHeight="1">
      <c r="A298" s="36"/>
      <c r="B298" s="36"/>
    </row>
    <row r="299" ht="12.75" customHeight="1">
      <c r="A299" s="36"/>
      <c r="B299" s="36"/>
    </row>
    <row r="300" ht="12.75" customHeight="1">
      <c r="A300" s="36"/>
      <c r="B300" s="36"/>
    </row>
    <row r="301" ht="12.75" customHeight="1">
      <c r="A301" s="36"/>
      <c r="B301" s="36"/>
    </row>
    <row r="302" ht="12.75" customHeight="1">
      <c r="A302" s="36"/>
      <c r="B302" s="36"/>
    </row>
    <row r="303" ht="12.75" customHeight="1">
      <c r="A303" s="36"/>
      <c r="B303" s="36"/>
    </row>
    <row r="304" ht="12.75" customHeight="1">
      <c r="A304" s="36"/>
      <c r="B304" s="36"/>
    </row>
    <row r="305" ht="12.75" customHeight="1">
      <c r="A305" s="36"/>
      <c r="B305" s="36"/>
    </row>
    <row r="306" ht="12.75" customHeight="1">
      <c r="A306" s="36"/>
      <c r="B306" s="36"/>
    </row>
    <row r="307" ht="12.75" customHeight="1">
      <c r="A307" s="36"/>
      <c r="B307" s="36"/>
    </row>
    <row r="308" ht="12.75" customHeight="1">
      <c r="A308" s="36"/>
      <c r="B308" s="36"/>
    </row>
    <row r="309" ht="12.75" customHeight="1">
      <c r="A309" s="36"/>
      <c r="B309" s="36"/>
    </row>
    <row r="310" ht="12.75" customHeight="1">
      <c r="A310" s="36"/>
      <c r="B310" s="36"/>
    </row>
    <row r="311" ht="12.75" customHeight="1">
      <c r="A311" s="36"/>
      <c r="B311" s="36"/>
    </row>
    <row r="312" ht="12.75" customHeight="1">
      <c r="A312" s="36"/>
      <c r="B312" s="36"/>
    </row>
    <row r="313" ht="12.75" customHeight="1">
      <c r="A313" s="36"/>
      <c r="B313" s="36"/>
    </row>
    <row r="314" ht="12.75" customHeight="1">
      <c r="A314" s="36"/>
      <c r="B314" s="36"/>
    </row>
    <row r="315" ht="12.75" customHeight="1">
      <c r="A315" s="36"/>
      <c r="B315" s="36"/>
    </row>
    <row r="316" ht="12.75" customHeight="1">
      <c r="A316" s="36"/>
      <c r="B316" s="36"/>
    </row>
    <row r="317" ht="12.75" customHeight="1">
      <c r="A317" s="36"/>
      <c r="B317" s="36"/>
    </row>
    <row r="318" ht="12.75" customHeight="1">
      <c r="A318" s="36"/>
      <c r="B318" s="36"/>
    </row>
    <row r="319" ht="12.75" customHeight="1">
      <c r="A319" s="36"/>
      <c r="B319" s="36"/>
    </row>
    <row r="320" ht="12.75" customHeight="1">
      <c r="A320" s="36"/>
      <c r="B320" s="36"/>
    </row>
    <row r="321" ht="12.75" customHeight="1">
      <c r="A321" s="36"/>
      <c r="B321" s="36"/>
    </row>
    <row r="322" ht="12.75" customHeight="1">
      <c r="A322" s="36"/>
      <c r="B322" s="36"/>
    </row>
    <row r="323" ht="12.75" customHeight="1">
      <c r="A323" s="36"/>
      <c r="B323" s="36"/>
    </row>
    <row r="324" ht="12.75" customHeight="1">
      <c r="A324" s="36"/>
      <c r="B324" s="36"/>
    </row>
    <row r="325" ht="12.75" customHeight="1">
      <c r="A325" s="36"/>
      <c r="B325" s="36"/>
    </row>
    <row r="326" ht="12.75" customHeight="1">
      <c r="A326" s="36"/>
      <c r="B326" s="36"/>
    </row>
    <row r="327" ht="12.75" customHeight="1">
      <c r="A327" s="36"/>
      <c r="B327" s="36"/>
    </row>
    <row r="328" ht="12.75" customHeight="1">
      <c r="A328" s="36"/>
      <c r="B328" s="36"/>
    </row>
    <row r="329" ht="12.75" customHeight="1">
      <c r="A329" s="36"/>
      <c r="B329" s="36"/>
    </row>
    <row r="330" ht="12.75" customHeight="1">
      <c r="A330" s="36"/>
      <c r="B330" s="36"/>
    </row>
    <row r="331" ht="12.75" customHeight="1">
      <c r="A331" s="36"/>
      <c r="B331" s="36"/>
    </row>
    <row r="332" ht="12.75" customHeight="1">
      <c r="A332" s="36"/>
      <c r="B332" s="36"/>
    </row>
    <row r="333" ht="12.75" customHeight="1">
      <c r="A333" s="36"/>
      <c r="B333" s="36"/>
    </row>
    <row r="334" ht="12.75" customHeight="1">
      <c r="A334" s="36"/>
      <c r="B334" s="36"/>
    </row>
    <row r="335" ht="12.75" customHeight="1">
      <c r="A335" s="36"/>
      <c r="B335" s="36"/>
    </row>
    <row r="336" ht="12.75" customHeight="1">
      <c r="A336" s="36"/>
      <c r="B336" s="36"/>
    </row>
    <row r="337" ht="12.75" customHeight="1">
      <c r="A337" s="36"/>
      <c r="B337" s="36"/>
    </row>
    <row r="338" ht="12.75" customHeight="1">
      <c r="A338" s="36"/>
      <c r="B338" s="36"/>
    </row>
    <row r="339" ht="12.75" customHeight="1">
      <c r="A339" s="36"/>
      <c r="B339" s="36"/>
    </row>
    <row r="340" ht="12.75" customHeight="1">
      <c r="A340" s="36"/>
      <c r="B340" s="36"/>
    </row>
    <row r="341" ht="12.75" customHeight="1">
      <c r="A341" s="36"/>
      <c r="B341" s="36"/>
    </row>
    <row r="342" ht="12.75" customHeight="1">
      <c r="A342" s="36"/>
      <c r="B342" s="36"/>
    </row>
    <row r="343" ht="12.75" customHeight="1">
      <c r="A343" s="36"/>
      <c r="B343" s="36"/>
    </row>
    <row r="344" ht="12.75" customHeight="1">
      <c r="A344" s="36"/>
      <c r="B344" s="36"/>
    </row>
    <row r="345" ht="12.75" customHeight="1">
      <c r="A345" s="36"/>
      <c r="B345" s="36"/>
    </row>
    <row r="346" ht="12.75" customHeight="1">
      <c r="A346" s="36"/>
      <c r="B346" s="36"/>
    </row>
    <row r="347" ht="12.75" customHeight="1">
      <c r="A347" s="36"/>
      <c r="B347" s="36"/>
    </row>
    <row r="348" ht="12.75" customHeight="1">
      <c r="A348" s="36"/>
      <c r="B348" s="36"/>
    </row>
    <row r="349" ht="12.75" customHeight="1">
      <c r="A349" s="36"/>
      <c r="B349" s="36"/>
    </row>
    <row r="350" ht="12.75" customHeight="1">
      <c r="A350" s="36"/>
      <c r="B350" s="36"/>
    </row>
    <row r="351" ht="12.75" customHeight="1">
      <c r="A351" s="36"/>
      <c r="B351" s="36"/>
    </row>
    <row r="352" ht="12.75" customHeight="1">
      <c r="A352" s="36"/>
      <c r="B352" s="36"/>
    </row>
    <row r="353" ht="12.75" customHeight="1">
      <c r="A353" s="36"/>
      <c r="B353" s="36"/>
    </row>
    <row r="354" ht="12.75" customHeight="1">
      <c r="A354" s="36"/>
      <c r="B354" s="36"/>
    </row>
    <row r="355" ht="12.75" customHeight="1">
      <c r="A355" s="36"/>
      <c r="B355" s="36"/>
    </row>
    <row r="356" ht="12.75" customHeight="1">
      <c r="A356" s="36"/>
      <c r="B356" s="36"/>
    </row>
    <row r="357" ht="12.75" customHeight="1">
      <c r="A357" s="36"/>
      <c r="B357" s="36"/>
    </row>
    <row r="358" ht="12.75" customHeight="1">
      <c r="A358" s="36"/>
      <c r="B358" s="36"/>
    </row>
    <row r="359" ht="12.75" customHeight="1">
      <c r="A359" s="36"/>
      <c r="B359" s="36"/>
    </row>
    <row r="360" ht="12.75" customHeight="1">
      <c r="A360" s="36"/>
      <c r="B360" s="36"/>
    </row>
    <row r="361" ht="12.75" customHeight="1">
      <c r="A361" s="36"/>
      <c r="B361" s="36"/>
    </row>
    <row r="362" ht="12.75" customHeight="1">
      <c r="A362" s="36"/>
      <c r="B362" s="36"/>
    </row>
    <row r="363" ht="12.75" customHeight="1">
      <c r="A363" s="36"/>
      <c r="B363" s="36"/>
    </row>
    <row r="364" ht="12.75" customHeight="1">
      <c r="A364" s="36"/>
      <c r="B364" s="36"/>
    </row>
    <row r="365" ht="12.75" customHeight="1">
      <c r="A365" s="36"/>
      <c r="B365" s="36"/>
    </row>
    <row r="366" ht="12.75" customHeight="1">
      <c r="A366" s="36"/>
      <c r="B366" s="36"/>
    </row>
    <row r="367" ht="12.75" customHeight="1">
      <c r="A367" s="36"/>
      <c r="B367" s="36"/>
    </row>
    <row r="368" ht="12.75" customHeight="1">
      <c r="A368" s="36"/>
      <c r="B368" s="36"/>
    </row>
    <row r="369" ht="12.75" customHeight="1">
      <c r="A369" s="36"/>
      <c r="B369" s="36"/>
    </row>
    <row r="370" ht="12.75" customHeight="1">
      <c r="A370" s="36"/>
      <c r="B370" s="36"/>
    </row>
    <row r="371" ht="12.75" customHeight="1">
      <c r="A371" s="36"/>
      <c r="B371" s="36"/>
    </row>
    <row r="372" ht="12.75" customHeight="1">
      <c r="A372" s="36"/>
      <c r="B372" s="36"/>
    </row>
    <row r="373" ht="12.75" customHeight="1">
      <c r="A373" s="36"/>
      <c r="B373" s="36"/>
    </row>
    <row r="374" ht="12.75" customHeight="1">
      <c r="A374" s="36"/>
      <c r="B374" s="36"/>
    </row>
    <row r="375" ht="12.75" customHeight="1">
      <c r="A375" s="36"/>
      <c r="B375" s="36"/>
    </row>
    <row r="376" ht="12.75" customHeight="1">
      <c r="A376" s="36"/>
      <c r="B376" s="36"/>
    </row>
    <row r="377" ht="12.75" customHeight="1">
      <c r="A377" s="36"/>
      <c r="B377" s="36"/>
    </row>
    <row r="378" ht="12.75" customHeight="1">
      <c r="A378" s="36"/>
      <c r="B378" s="36"/>
    </row>
    <row r="379" ht="12.75" customHeight="1">
      <c r="A379" s="36"/>
      <c r="B379" s="36"/>
    </row>
    <row r="380" ht="12.75" customHeight="1">
      <c r="A380" s="36"/>
      <c r="B380" s="36"/>
    </row>
    <row r="381" ht="12.75" customHeight="1">
      <c r="A381" s="36"/>
      <c r="B381" s="36"/>
    </row>
    <row r="382" ht="12.75" customHeight="1">
      <c r="A382" s="36"/>
      <c r="B382" s="36"/>
    </row>
    <row r="383" ht="12.75" customHeight="1">
      <c r="A383" s="36"/>
      <c r="B383" s="36"/>
    </row>
    <row r="384" ht="12.75" customHeight="1">
      <c r="A384" s="36"/>
      <c r="B384" s="36"/>
    </row>
    <row r="385" ht="12.75" customHeight="1">
      <c r="A385" s="36"/>
      <c r="B385" s="36"/>
    </row>
    <row r="386" ht="12.75" customHeight="1">
      <c r="A386" s="36"/>
      <c r="B386" s="36"/>
    </row>
    <row r="387" ht="12.75" customHeight="1">
      <c r="A387" s="36"/>
      <c r="B387" s="36"/>
    </row>
    <row r="388" ht="12.75" customHeight="1">
      <c r="A388" s="36"/>
      <c r="B388" s="36"/>
    </row>
    <row r="389" ht="12.75" customHeight="1">
      <c r="A389" s="36"/>
      <c r="B389" s="36"/>
    </row>
    <row r="390" ht="12.75" customHeight="1">
      <c r="A390" s="36"/>
      <c r="B390" s="36"/>
    </row>
    <row r="391" ht="12.75" customHeight="1">
      <c r="A391" s="36"/>
      <c r="B391" s="36"/>
    </row>
    <row r="392" ht="12.75" customHeight="1">
      <c r="A392" s="36"/>
      <c r="B392" s="36"/>
    </row>
    <row r="393" ht="12.75" customHeight="1">
      <c r="A393" s="36"/>
      <c r="B393" s="36"/>
    </row>
    <row r="394" ht="12.75" customHeight="1">
      <c r="A394" s="36"/>
      <c r="B394" s="36"/>
    </row>
    <row r="395" ht="12.75" customHeight="1">
      <c r="A395" s="36"/>
      <c r="B395" s="36"/>
    </row>
    <row r="396" ht="12.75" customHeight="1">
      <c r="A396" s="36"/>
      <c r="B396" s="36"/>
    </row>
    <row r="397" ht="12.75" customHeight="1">
      <c r="A397" s="36"/>
      <c r="B397" s="36"/>
    </row>
    <row r="398" ht="12.75" customHeight="1">
      <c r="A398" s="36"/>
      <c r="B398" s="36"/>
    </row>
    <row r="399" ht="12.75" customHeight="1">
      <c r="A399" s="36"/>
      <c r="B399" s="36"/>
    </row>
    <row r="400" ht="12.75" customHeight="1">
      <c r="A400" s="36"/>
      <c r="B400" s="36"/>
    </row>
    <row r="401" ht="12.75" customHeight="1">
      <c r="A401" s="36"/>
      <c r="B401" s="36"/>
    </row>
    <row r="402" ht="12.75" customHeight="1">
      <c r="A402" s="36"/>
      <c r="B402" s="36"/>
    </row>
    <row r="403" ht="12.75" customHeight="1">
      <c r="A403" s="36"/>
      <c r="B403" s="36"/>
    </row>
    <row r="404" ht="12.75" customHeight="1">
      <c r="A404" s="36"/>
      <c r="B404" s="36"/>
    </row>
    <row r="405" ht="12.75" customHeight="1">
      <c r="A405" s="36"/>
      <c r="B405" s="36"/>
    </row>
    <row r="406" ht="12.75" customHeight="1">
      <c r="A406" s="36"/>
      <c r="B406" s="36"/>
    </row>
    <row r="407" ht="12.75" customHeight="1">
      <c r="A407" s="36"/>
      <c r="B407" s="36"/>
    </row>
    <row r="408" ht="12.75" customHeight="1">
      <c r="A408" s="36"/>
      <c r="B408" s="36"/>
    </row>
    <row r="409" ht="12.75" customHeight="1">
      <c r="A409" s="36"/>
      <c r="B409" s="36"/>
    </row>
    <row r="410" ht="12.75" customHeight="1">
      <c r="A410" s="36"/>
      <c r="B410" s="36"/>
    </row>
    <row r="411" ht="12.75" customHeight="1">
      <c r="A411" s="36"/>
      <c r="B411" s="36"/>
    </row>
    <row r="412" ht="12.75" customHeight="1">
      <c r="A412" s="36"/>
      <c r="B412" s="36"/>
    </row>
    <row r="413" ht="12.75" customHeight="1">
      <c r="A413" s="36"/>
      <c r="B413" s="36"/>
    </row>
    <row r="414" ht="12.75" customHeight="1">
      <c r="A414" s="36"/>
      <c r="B414" s="36"/>
    </row>
    <row r="415" ht="12.75" customHeight="1">
      <c r="A415" s="36"/>
      <c r="B415" s="36"/>
    </row>
    <row r="416" ht="12.75" customHeight="1">
      <c r="A416" s="36"/>
      <c r="B416" s="36"/>
    </row>
    <row r="417" ht="12.75" customHeight="1">
      <c r="A417" s="36"/>
      <c r="B417" s="36"/>
    </row>
    <row r="418" ht="12.75" customHeight="1">
      <c r="A418" s="36"/>
      <c r="B418" s="36"/>
    </row>
    <row r="419" ht="12.75" customHeight="1">
      <c r="A419" s="36"/>
      <c r="B419" s="36"/>
    </row>
    <row r="420" ht="12.75" customHeight="1">
      <c r="A420" s="36"/>
      <c r="B420" s="36"/>
    </row>
    <row r="421" ht="12.75" customHeight="1">
      <c r="A421" s="36"/>
      <c r="B421" s="36"/>
    </row>
    <row r="422" ht="12.75" customHeight="1">
      <c r="A422" s="36"/>
      <c r="B422" s="36"/>
    </row>
    <row r="423" ht="12.75" customHeight="1">
      <c r="A423" s="36"/>
      <c r="B423" s="36"/>
    </row>
    <row r="424" ht="12.75" customHeight="1">
      <c r="A424" s="36"/>
      <c r="B424" s="36"/>
    </row>
    <row r="425" ht="12.75" customHeight="1">
      <c r="A425" s="36"/>
      <c r="B425" s="36"/>
    </row>
    <row r="426" ht="12.75" customHeight="1">
      <c r="A426" s="36"/>
      <c r="B426" s="36"/>
    </row>
    <row r="427" ht="12.75" customHeight="1">
      <c r="A427" s="36"/>
      <c r="B427" s="36"/>
    </row>
    <row r="428" ht="12.75" customHeight="1">
      <c r="A428" s="36"/>
      <c r="B428" s="36"/>
    </row>
    <row r="429" ht="12.75" customHeight="1">
      <c r="A429" s="36"/>
      <c r="B429" s="36"/>
    </row>
    <row r="430" ht="12.75" customHeight="1">
      <c r="A430" s="36"/>
      <c r="B430" s="36"/>
    </row>
    <row r="431" ht="12.75" customHeight="1">
      <c r="A431" s="36"/>
      <c r="B431" s="36"/>
    </row>
    <row r="432" ht="12.75" customHeight="1">
      <c r="A432" s="36"/>
      <c r="B432" s="36"/>
    </row>
    <row r="433" ht="12.75" customHeight="1">
      <c r="A433" s="36"/>
      <c r="B433" s="36"/>
    </row>
    <row r="434" ht="12.75" customHeight="1">
      <c r="A434" s="36"/>
      <c r="B434" s="36"/>
    </row>
    <row r="435" ht="12.75" customHeight="1">
      <c r="A435" s="36"/>
      <c r="B435" s="36"/>
    </row>
    <row r="436" ht="12.75" customHeight="1">
      <c r="A436" s="36"/>
      <c r="B436" s="36"/>
    </row>
    <row r="437" ht="12.75" customHeight="1">
      <c r="A437" s="36"/>
      <c r="B437" s="36"/>
    </row>
    <row r="438" ht="12.75" customHeight="1">
      <c r="A438" s="36"/>
      <c r="B438" s="36"/>
    </row>
    <row r="439" ht="12.75" customHeight="1">
      <c r="A439" s="36"/>
      <c r="B439" s="36"/>
    </row>
    <row r="440" ht="12.75" customHeight="1">
      <c r="A440" s="36"/>
      <c r="B440" s="36"/>
    </row>
    <row r="441" ht="12.75" customHeight="1">
      <c r="A441" s="36"/>
      <c r="B441" s="36"/>
    </row>
    <row r="442" ht="12.75" customHeight="1">
      <c r="A442" s="36"/>
      <c r="B442" s="36"/>
    </row>
    <row r="443" ht="12.75" customHeight="1">
      <c r="A443" s="36"/>
      <c r="B443" s="36"/>
    </row>
    <row r="444" ht="12.75" customHeight="1">
      <c r="A444" s="36"/>
      <c r="B444" s="36"/>
    </row>
    <row r="445" ht="12.75" customHeight="1">
      <c r="A445" s="36"/>
      <c r="B445" s="36"/>
    </row>
    <row r="446" ht="12.75" customHeight="1">
      <c r="A446" s="36"/>
      <c r="B446" s="36"/>
    </row>
    <row r="447" ht="12.75" customHeight="1">
      <c r="A447" s="36"/>
      <c r="B447" s="36"/>
    </row>
    <row r="448" ht="12.75" customHeight="1">
      <c r="A448" s="36"/>
      <c r="B448" s="36"/>
    </row>
    <row r="449" ht="12.75" customHeight="1">
      <c r="A449" s="36"/>
      <c r="B449" s="36"/>
    </row>
    <row r="450" ht="12.75" customHeight="1">
      <c r="A450" s="36"/>
      <c r="B450" s="36"/>
    </row>
    <row r="451" ht="12.75" customHeight="1">
      <c r="A451" s="36"/>
      <c r="B451" s="36"/>
    </row>
    <row r="452" ht="12.75" customHeight="1">
      <c r="A452" s="36"/>
      <c r="B452" s="36"/>
    </row>
    <row r="453" ht="12.75" customHeight="1">
      <c r="A453" s="36"/>
      <c r="B453" s="36"/>
    </row>
    <row r="454" ht="12.75" customHeight="1">
      <c r="A454" s="36"/>
      <c r="B454" s="36"/>
    </row>
    <row r="455" ht="12.75" customHeight="1">
      <c r="A455" s="36"/>
      <c r="B455" s="36"/>
    </row>
    <row r="456" ht="12.75" customHeight="1">
      <c r="A456" s="36"/>
      <c r="B456" s="36"/>
    </row>
    <row r="457" ht="12.75" customHeight="1">
      <c r="A457" s="36"/>
      <c r="B457" s="36"/>
    </row>
    <row r="458" ht="12.75" customHeight="1">
      <c r="A458" s="36"/>
      <c r="B458" s="36"/>
    </row>
    <row r="459" ht="12.75" customHeight="1">
      <c r="A459" s="36"/>
      <c r="B459" s="36"/>
    </row>
    <row r="460" ht="12.75" customHeight="1">
      <c r="A460" s="36"/>
      <c r="B460" s="36"/>
    </row>
    <row r="461" ht="12.75" customHeight="1">
      <c r="A461" s="36"/>
      <c r="B461" s="36"/>
    </row>
    <row r="462" ht="12.75" customHeight="1">
      <c r="A462" s="36"/>
      <c r="B462" s="36"/>
    </row>
    <row r="463" ht="12.75" customHeight="1">
      <c r="A463" s="36"/>
      <c r="B463" s="36"/>
    </row>
    <row r="464" ht="12.75" customHeight="1">
      <c r="A464" s="36"/>
      <c r="B464" s="36"/>
    </row>
    <row r="465" ht="12.75" customHeight="1">
      <c r="A465" s="36"/>
      <c r="B465" s="36"/>
    </row>
    <row r="466" ht="12.75" customHeight="1">
      <c r="A466" s="36"/>
      <c r="B466" s="36"/>
    </row>
    <row r="467" ht="12.75" customHeight="1">
      <c r="A467" s="36"/>
      <c r="B467" s="36"/>
    </row>
    <row r="468" ht="12.75" customHeight="1">
      <c r="A468" s="36"/>
      <c r="B468" s="36"/>
    </row>
    <row r="469" ht="12.75" customHeight="1">
      <c r="A469" s="36"/>
      <c r="B469" s="36"/>
    </row>
    <row r="470" ht="12.75" customHeight="1">
      <c r="A470" s="36"/>
      <c r="B470" s="36"/>
    </row>
    <row r="471" ht="12.75" customHeight="1">
      <c r="A471" s="36"/>
      <c r="B471" s="36"/>
    </row>
    <row r="472" ht="12.75" customHeight="1">
      <c r="A472" s="36"/>
      <c r="B472" s="36"/>
    </row>
    <row r="473" ht="12.75" customHeight="1">
      <c r="A473" s="36"/>
      <c r="B473" s="36"/>
    </row>
    <row r="474" ht="12.75" customHeight="1">
      <c r="A474" s="36"/>
      <c r="B474" s="36"/>
    </row>
    <row r="475" ht="12.75" customHeight="1">
      <c r="A475" s="36"/>
      <c r="B475" s="36"/>
    </row>
    <row r="476" ht="12.75" customHeight="1">
      <c r="A476" s="36"/>
      <c r="B476" s="36"/>
    </row>
    <row r="477" ht="12.75" customHeight="1">
      <c r="A477" s="36"/>
      <c r="B477" s="36"/>
    </row>
    <row r="478" ht="12.75" customHeight="1">
      <c r="A478" s="36"/>
      <c r="B478" s="36"/>
    </row>
    <row r="479" ht="12.75" customHeight="1">
      <c r="A479" s="36"/>
      <c r="B479" s="36"/>
    </row>
    <row r="480" ht="12.75" customHeight="1">
      <c r="A480" s="36"/>
      <c r="B480" s="36"/>
    </row>
    <row r="481" ht="12.75" customHeight="1">
      <c r="A481" s="36"/>
      <c r="B481" s="36"/>
    </row>
    <row r="482" ht="12.75" customHeight="1">
      <c r="A482" s="36"/>
      <c r="B482" s="36"/>
    </row>
    <row r="483" ht="12.75" customHeight="1">
      <c r="A483" s="36"/>
      <c r="B483" s="36"/>
    </row>
    <row r="484" ht="12.75" customHeight="1">
      <c r="A484" s="36"/>
      <c r="B484" s="36"/>
    </row>
    <row r="485" ht="12.75" customHeight="1">
      <c r="A485" s="36"/>
      <c r="B485" s="36"/>
    </row>
    <row r="486" ht="12.75" customHeight="1">
      <c r="A486" s="36"/>
      <c r="B486" s="36"/>
    </row>
    <row r="487" ht="12.75" customHeight="1">
      <c r="A487" s="36"/>
      <c r="B487" s="36"/>
    </row>
    <row r="488" ht="12.75" customHeight="1">
      <c r="A488" s="36"/>
      <c r="B488" s="36"/>
    </row>
    <row r="489" ht="12.75" customHeight="1">
      <c r="A489" s="36"/>
      <c r="B489" s="36"/>
    </row>
    <row r="490" ht="12.75" customHeight="1">
      <c r="A490" s="36"/>
      <c r="B490" s="36"/>
    </row>
    <row r="491" ht="12.75" customHeight="1">
      <c r="A491" s="36"/>
      <c r="B491" s="36"/>
    </row>
    <row r="492" ht="12.75" customHeight="1">
      <c r="A492" s="36"/>
      <c r="B492" s="36"/>
    </row>
    <row r="493" ht="12.75" customHeight="1">
      <c r="A493" s="36"/>
      <c r="B493" s="36"/>
    </row>
    <row r="494" ht="12.75" customHeight="1">
      <c r="A494" s="36"/>
      <c r="B494" s="36"/>
    </row>
    <row r="495" ht="12.75" customHeight="1">
      <c r="A495" s="36"/>
      <c r="B495" s="36"/>
    </row>
    <row r="496" ht="12.75" customHeight="1">
      <c r="A496" s="36"/>
      <c r="B496" s="36"/>
    </row>
    <row r="497" ht="12.75" customHeight="1">
      <c r="A497" s="36"/>
      <c r="B497" s="36"/>
    </row>
    <row r="498" ht="12.75" customHeight="1">
      <c r="A498" s="36"/>
      <c r="B498" s="36"/>
    </row>
    <row r="499" ht="12.75" customHeight="1">
      <c r="A499" s="36"/>
      <c r="B499" s="36"/>
    </row>
    <row r="500" ht="12.75" customHeight="1">
      <c r="A500" s="36"/>
      <c r="B500" s="36"/>
    </row>
    <row r="501" ht="12.75" customHeight="1">
      <c r="A501" s="36"/>
      <c r="B501" s="36"/>
    </row>
    <row r="502" ht="12.75" customHeight="1">
      <c r="A502" s="36"/>
      <c r="B502" s="36"/>
    </row>
    <row r="503" ht="12.75" customHeight="1">
      <c r="A503" s="36"/>
      <c r="B503" s="36"/>
    </row>
    <row r="504" ht="12.75" customHeight="1">
      <c r="A504" s="36"/>
      <c r="B504" s="36"/>
    </row>
    <row r="505" ht="12.75" customHeight="1">
      <c r="A505" s="36"/>
      <c r="B505" s="36"/>
    </row>
    <row r="506" ht="12.75" customHeight="1">
      <c r="A506" s="36"/>
      <c r="B506" s="36"/>
    </row>
    <row r="507" ht="12.75" customHeight="1">
      <c r="A507" s="36"/>
      <c r="B507" s="36"/>
    </row>
    <row r="508" ht="12.75" customHeight="1">
      <c r="A508" s="36"/>
      <c r="B508" s="36"/>
    </row>
    <row r="509" ht="12.75" customHeight="1">
      <c r="A509" s="36"/>
      <c r="B509" s="36"/>
    </row>
    <row r="510" ht="12.75" customHeight="1">
      <c r="A510" s="36"/>
      <c r="B510" s="36"/>
    </row>
    <row r="511" ht="12.75" customHeight="1">
      <c r="A511" s="36"/>
      <c r="B511" s="36"/>
    </row>
    <row r="512" ht="12.75" customHeight="1">
      <c r="A512" s="36"/>
      <c r="B512" s="36"/>
    </row>
    <row r="513" ht="12.75" customHeight="1">
      <c r="A513" s="36"/>
      <c r="B513" s="36"/>
    </row>
    <row r="514" ht="12.75" customHeight="1">
      <c r="A514" s="36"/>
      <c r="B514" s="36"/>
    </row>
    <row r="515" ht="12.75" customHeight="1">
      <c r="A515" s="36"/>
      <c r="B515" s="36"/>
    </row>
    <row r="516" ht="12.75" customHeight="1">
      <c r="A516" s="36"/>
      <c r="B516" s="36"/>
    </row>
    <row r="517" ht="12.75" customHeight="1">
      <c r="A517" s="36"/>
      <c r="B517" s="36"/>
    </row>
    <row r="518" ht="12.75" customHeight="1">
      <c r="A518" s="36"/>
      <c r="B518" s="36"/>
    </row>
    <row r="519" ht="12.75" customHeight="1">
      <c r="A519" s="36"/>
      <c r="B519" s="36"/>
    </row>
    <row r="520" ht="12.75" customHeight="1">
      <c r="A520" s="36"/>
      <c r="B520" s="36"/>
    </row>
    <row r="521" ht="12.75" customHeight="1">
      <c r="A521" s="36"/>
      <c r="B521" s="36"/>
    </row>
    <row r="522" ht="12.75" customHeight="1">
      <c r="A522" s="36"/>
      <c r="B522" s="36"/>
    </row>
    <row r="523" ht="12.75" customHeight="1">
      <c r="A523" s="36"/>
      <c r="B523" s="36"/>
    </row>
    <row r="524" ht="12.75" customHeight="1">
      <c r="A524" s="36"/>
      <c r="B524" s="36"/>
    </row>
    <row r="525" ht="12.75" customHeight="1">
      <c r="A525" s="36"/>
      <c r="B525" s="36"/>
    </row>
    <row r="526" ht="12.75" customHeight="1">
      <c r="A526" s="36"/>
      <c r="B526" s="36"/>
    </row>
    <row r="527" ht="12.75" customHeight="1">
      <c r="A527" s="36"/>
      <c r="B527" s="36"/>
    </row>
    <row r="528" ht="12.75" customHeight="1">
      <c r="A528" s="36"/>
      <c r="B528" s="36"/>
    </row>
    <row r="529" ht="12.75" customHeight="1">
      <c r="A529" s="36"/>
      <c r="B529" s="36"/>
    </row>
    <row r="530" ht="12.75" customHeight="1">
      <c r="A530" s="36"/>
      <c r="B530" s="36"/>
    </row>
    <row r="531" ht="12.75" customHeight="1">
      <c r="A531" s="36"/>
      <c r="B531" s="36"/>
    </row>
    <row r="532" ht="12.75" customHeight="1">
      <c r="A532" s="36"/>
      <c r="B532" s="36"/>
    </row>
    <row r="533" ht="12.75" customHeight="1">
      <c r="A533" s="36"/>
      <c r="B533" s="36"/>
    </row>
    <row r="534" ht="12.75" customHeight="1">
      <c r="A534" s="36"/>
      <c r="B534" s="36"/>
    </row>
    <row r="535" ht="12.75" customHeight="1">
      <c r="A535" s="36"/>
      <c r="B535" s="36"/>
    </row>
    <row r="536" ht="12.75" customHeight="1">
      <c r="A536" s="36"/>
      <c r="B536" s="36"/>
    </row>
    <row r="537" ht="12.75" customHeight="1">
      <c r="A537" s="36"/>
      <c r="B537" s="36"/>
    </row>
    <row r="538" ht="12.75" customHeight="1">
      <c r="A538" s="36"/>
      <c r="B538" s="36"/>
    </row>
    <row r="539" ht="12.75" customHeight="1">
      <c r="A539" s="36"/>
      <c r="B539" s="36"/>
    </row>
    <row r="540" ht="12.75" customHeight="1">
      <c r="A540" s="36"/>
      <c r="B540" s="36"/>
    </row>
    <row r="541" ht="12.75" customHeight="1">
      <c r="A541" s="36"/>
      <c r="B541" s="36"/>
    </row>
    <row r="542" ht="12.75" customHeight="1">
      <c r="A542" s="36"/>
      <c r="B542" s="36"/>
    </row>
    <row r="543" ht="12.75" customHeight="1">
      <c r="A543" s="36"/>
      <c r="B543" s="36"/>
    </row>
    <row r="544" ht="12.75" customHeight="1">
      <c r="A544" s="36"/>
      <c r="B544" s="36"/>
    </row>
    <row r="545" ht="12.75" customHeight="1">
      <c r="A545" s="36"/>
      <c r="B545" s="36"/>
    </row>
    <row r="546" ht="12.75" customHeight="1">
      <c r="A546" s="36"/>
      <c r="B546" s="36"/>
    </row>
    <row r="547" ht="12.75" customHeight="1">
      <c r="A547" s="36"/>
      <c r="B547" s="36"/>
    </row>
    <row r="548" ht="12.75" customHeight="1">
      <c r="A548" s="36"/>
      <c r="B548" s="36"/>
    </row>
    <row r="549" ht="12.75" customHeight="1">
      <c r="A549" s="36"/>
      <c r="B549" s="36"/>
    </row>
    <row r="550" ht="12.75" customHeight="1">
      <c r="A550" s="36"/>
      <c r="B550" s="36"/>
    </row>
    <row r="551" ht="12.75" customHeight="1">
      <c r="A551" s="36"/>
      <c r="B551" s="36"/>
    </row>
    <row r="552" ht="12.75" customHeight="1">
      <c r="A552" s="36"/>
      <c r="B552" s="36"/>
    </row>
    <row r="553" ht="12.75" customHeight="1">
      <c r="A553" s="36"/>
      <c r="B553" s="36"/>
    </row>
    <row r="554" ht="12.75" customHeight="1">
      <c r="A554" s="36"/>
      <c r="B554" s="36"/>
    </row>
    <row r="555" ht="12.75" customHeight="1">
      <c r="A555" s="36"/>
      <c r="B555" s="36"/>
    </row>
    <row r="556" ht="12.75" customHeight="1">
      <c r="A556" s="36"/>
      <c r="B556" s="36"/>
    </row>
    <row r="557" ht="12.75" customHeight="1">
      <c r="A557" s="36"/>
      <c r="B557" s="36"/>
    </row>
    <row r="558" ht="12.75" customHeight="1">
      <c r="A558" s="36"/>
      <c r="B558" s="36"/>
    </row>
    <row r="559" ht="12.75" customHeight="1">
      <c r="A559" s="36"/>
      <c r="B559" s="36"/>
    </row>
    <row r="560" ht="12.75" customHeight="1">
      <c r="A560" s="36"/>
      <c r="B560" s="36"/>
    </row>
    <row r="561" ht="12.75" customHeight="1">
      <c r="A561" s="36"/>
      <c r="B561" s="36"/>
    </row>
    <row r="562" ht="12.75" customHeight="1">
      <c r="A562" s="36"/>
      <c r="B562" s="36"/>
    </row>
    <row r="563" ht="12.75" customHeight="1">
      <c r="A563" s="36"/>
      <c r="B563" s="36"/>
    </row>
    <row r="564" ht="12.75" customHeight="1">
      <c r="A564" s="36"/>
      <c r="B564" s="36"/>
    </row>
    <row r="565" ht="12.75" customHeight="1">
      <c r="A565" s="36"/>
      <c r="B565" s="36"/>
    </row>
    <row r="566" ht="12.75" customHeight="1">
      <c r="A566" s="36"/>
      <c r="B566" s="36"/>
    </row>
    <row r="567" ht="12.75" customHeight="1">
      <c r="A567" s="36"/>
      <c r="B567" s="36"/>
    </row>
    <row r="568" ht="12.75" customHeight="1">
      <c r="A568" s="36"/>
      <c r="B568" s="36"/>
    </row>
    <row r="569" ht="12.75" customHeight="1">
      <c r="A569" s="36"/>
      <c r="B569" s="36"/>
    </row>
    <row r="570" ht="12.75" customHeight="1">
      <c r="A570" s="36"/>
      <c r="B570" s="36"/>
    </row>
    <row r="571" ht="12.75" customHeight="1">
      <c r="A571" s="36"/>
      <c r="B571" s="36"/>
    </row>
    <row r="572" ht="12.75" customHeight="1">
      <c r="A572" s="36"/>
      <c r="B572" s="36"/>
    </row>
    <row r="573" ht="12.75" customHeight="1">
      <c r="A573" s="36"/>
      <c r="B573" s="36"/>
    </row>
    <row r="574" ht="12.75" customHeight="1">
      <c r="A574" s="36"/>
      <c r="B574" s="36"/>
    </row>
    <row r="575" ht="12.75" customHeight="1">
      <c r="A575" s="36"/>
      <c r="B575" s="36"/>
    </row>
    <row r="576" ht="12.75" customHeight="1">
      <c r="A576" s="36"/>
      <c r="B576" s="36"/>
    </row>
    <row r="577" ht="12.75" customHeight="1">
      <c r="A577" s="36"/>
      <c r="B577" s="36"/>
    </row>
    <row r="578" ht="12.75" customHeight="1">
      <c r="A578" s="36"/>
      <c r="B578" s="36"/>
    </row>
    <row r="579" ht="12.75" customHeight="1">
      <c r="A579" s="36"/>
      <c r="B579" s="36"/>
    </row>
    <row r="580" ht="12.75" customHeight="1">
      <c r="A580" s="36"/>
      <c r="B580" s="36"/>
    </row>
    <row r="581" ht="12.75" customHeight="1">
      <c r="A581" s="36"/>
      <c r="B581" s="36"/>
    </row>
    <row r="582" ht="12.75" customHeight="1">
      <c r="A582" s="36"/>
      <c r="B582" s="36"/>
    </row>
    <row r="583" ht="12.75" customHeight="1">
      <c r="A583" s="36"/>
      <c r="B583" s="36"/>
    </row>
    <row r="584" ht="12.75" customHeight="1">
      <c r="A584" s="36"/>
      <c r="B584" s="36"/>
    </row>
    <row r="585" ht="12.75" customHeight="1">
      <c r="A585" s="36"/>
      <c r="B585" s="36"/>
    </row>
    <row r="586" ht="12.75" customHeight="1">
      <c r="A586" s="36"/>
      <c r="B586" s="36"/>
    </row>
    <row r="587" ht="12.75" customHeight="1">
      <c r="A587" s="36"/>
      <c r="B587" s="36"/>
    </row>
    <row r="588" ht="12.75" customHeight="1">
      <c r="A588" s="36"/>
      <c r="B588" s="36"/>
    </row>
    <row r="589" ht="12.75" customHeight="1">
      <c r="A589" s="36"/>
      <c r="B589" s="36"/>
    </row>
    <row r="590" ht="12.75" customHeight="1">
      <c r="A590" s="36"/>
      <c r="B590" s="36"/>
    </row>
    <row r="591" ht="12.75" customHeight="1">
      <c r="A591" s="36"/>
      <c r="B591" s="36"/>
    </row>
    <row r="592" ht="12.75" customHeight="1">
      <c r="A592" s="36"/>
      <c r="B592" s="36"/>
    </row>
    <row r="593" ht="12.75" customHeight="1">
      <c r="A593" s="36"/>
      <c r="B593" s="36"/>
    </row>
    <row r="594" ht="12.75" customHeight="1">
      <c r="A594" s="36"/>
      <c r="B594" s="36"/>
    </row>
    <row r="595" ht="12.75" customHeight="1">
      <c r="A595" s="36"/>
      <c r="B595" s="36"/>
    </row>
    <row r="596" ht="12.75" customHeight="1">
      <c r="A596" s="36"/>
      <c r="B596" s="36"/>
    </row>
    <row r="597" ht="12.75" customHeight="1">
      <c r="A597" s="36"/>
      <c r="B597" s="36"/>
    </row>
    <row r="598" ht="12.75" customHeight="1">
      <c r="A598" s="36"/>
      <c r="B598" s="36"/>
    </row>
    <row r="599" ht="12.75" customHeight="1">
      <c r="A599" s="36"/>
      <c r="B599" s="36"/>
    </row>
    <row r="600" ht="12.75" customHeight="1">
      <c r="A600" s="36"/>
      <c r="B600" s="36"/>
    </row>
    <row r="601" ht="12.75" customHeight="1">
      <c r="A601" s="36"/>
      <c r="B601" s="36"/>
    </row>
    <row r="602" ht="12.75" customHeight="1">
      <c r="A602" s="36"/>
      <c r="B602" s="36"/>
    </row>
    <row r="603" ht="12.75" customHeight="1">
      <c r="A603" s="36"/>
      <c r="B603" s="36"/>
    </row>
    <row r="604" ht="12.75" customHeight="1">
      <c r="A604" s="36"/>
      <c r="B604" s="36"/>
    </row>
    <row r="605" ht="12.75" customHeight="1">
      <c r="A605" s="36"/>
      <c r="B605" s="36"/>
    </row>
    <row r="606" ht="12.75" customHeight="1">
      <c r="A606" s="36"/>
      <c r="B606" s="36"/>
    </row>
    <row r="607" ht="12.75" customHeight="1">
      <c r="A607" s="36"/>
      <c r="B607" s="36"/>
    </row>
    <row r="608" ht="12.75" customHeight="1">
      <c r="A608" s="36"/>
      <c r="B608" s="36"/>
    </row>
    <row r="609" ht="12.75" customHeight="1">
      <c r="A609" s="36"/>
      <c r="B609" s="36"/>
    </row>
    <row r="610" ht="12.75" customHeight="1">
      <c r="A610" s="36"/>
      <c r="B610" s="36"/>
    </row>
    <row r="611" ht="12.75" customHeight="1">
      <c r="A611" s="36"/>
      <c r="B611" s="36"/>
    </row>
    <row r="612" ht="12.75" customHeight="1">
      <c r="A612" s="36"/>
      <c r="B612" s="36"/>
    </row>
    <row r="613" ht="12.75" customHeight="1">
      <c r="A613" s="36"/>
      <c r="B613" s="36"/>
    </row>
    <row r="614" ht="12.75" customHeight="1">
      <c r="A614" s="36"/>
      <c r="B614" s="36"/>
    </row>
    <row r="615" ht="12.75" customHeight="1">
      <c r="A615" s="36"/>
      <c r="B615" s="36"/>
    </row>
    <row r="616" ht="12.75" customHeight="1">
      <c r="A616" s="36"/>
      <c r="B616" s="36"/>
    </row>
    <row r="617" ht="12.75" customHeight="1">
      <c r="A617" s="36"/>
      <c r="B617" s="36"/>
    </row>
    <row r="618" ht="12.75" customHeight="1">
      <c r="A618" s="36"/>
      <c r="B618" s="36"/>
    </row>
    <row r="619" ht="12.75" customHeight="1">
      <c r="A619" s="36"/>
      <c r="B619" s="36"/>
    </row>
    <row r="620" ht="12.75" customHeight="1">
      <c r="A620" s="36"/>
      <c r="B620" s="36"/>
    </row>
    <row r="621" ht="12.75" customHeight="1">
      <c r="A621" s="36"/>
      <c r="B621" s="36"/>
    </row>
    <row r="622" ht="12.75" customHeight="1">
      <c r="A622" s="36"/>
      <c r="B622" s="36"/>
    </row>
    <row r="623" ht="12.75" customHeight="1">
      <c r="A623" s="36"/>
      <c r="B623" s="36"/>
    </row>
    <row r="624" ht="12.75" customHeight="1">
      <c r="A624" s="36"/>
      <c r="B624" s="36"/>
    </row>
    <row r="625" ht="12.75" customHeight="1">
      <c r="A625" s="36"/>
      <c r="B625" s="36"/>
    </row>
    <row r="626" ht="12.75" customHeight="1">
      <c r="A626" s="36"/>
      <c r="B626" s="36"/>
    </row>
    <row r="627" ht="12.75" customHeight="1">
      <c r="A627" s="36"/>
      <c r="B627" s="36"/>
    </row>
    <row r="628" ht="12.75" customHeight="1">
      <c r="A628" s="36"/>
      <c r="B628" s="36"/>
    </row>
    <row r="629" ht="12.75" customHeight="1">
      <c r="A629" s="36"/>
      <c r="B629" s="36"/>
    </row>
    <row r="630" ht="12.75" customHeight="1">
      <c r="A630" s="36"/>
      <c r="B630" s="36"/>
    </row>
    <row r="631" ht="12.75" customHeight="1">
      <c r="A631" s="36"/>
      <c r="B631" s="36"/>
    </row>
    <row r="632" ht="12.75" customHeight="1">
      <c r="A632" s="36"/>
      <c r="B632" s="36"/>
    </row>
    <row r="633" ht="12.75" customHeight="1">
      <c r="A633" s="36"/>
      <c r="B633" s="36"/>
    </row>
    <row r="634" ht="12.75" customHeight="1">
      <c r="A634" s="36"/>
      <c r="B634" s="36"/>
    </row>
    <row r="635" ht="12.75" customHeight="1">
      <c r="A635" s="36"/>
      <c r="B635" s="36"/>
    </row>
    <row r="636" ht="12.75" customHeight="1">
      <c r="A636" s="36"/>
      <c r="B636" s="36"/>
    </row>
    <row r="637" ht="12.75" customHeight="1">
      <c r="A637" s="36"/>
      <c r="B637" s="36"/>
    </row>
    <row r="638" ht="12.75" customHeight="1">
      <c r="A638" s="36"/>
      <c r="B638" s="36"/>
    </row>
    <row r="639" ht="12.75" customHeight="1">
      <c r="A639" s="36"/>
      <c r="B639" s="36"/>
    </row>
    <row r="640" ht="12.75" customHeight="1">
      <c r="A640" s="36"/>
      <c r="B640" s="36"/>
    </row>
    <row r="641" ht="12.75" customHeight="1">
      <c r="A641" s="36"/>
      <c r="B641" s="36"/>
    </row>
    <row r="642" ht="12.75" customHeight="1">
      <c r="A642" s="36"/>
      <c r="B642" s="36"/>
    </row>
    <row r="643" ht="12.75" customHeight="1">
      <c r="A643" s="36"/>
      <c r="B643" s="36"/>
    </row>
    <row r="644" ht="12.75" customHeight="1">
      <c r="A644" s="36"/>
      <c r="B644" s="36"/>
    </row>
    <row r="645" ht="12.75" customHeight="1">
      <c r="A645" s="36"/>
      <c r="B645" s="36"/>
    </row>
    <row r="646" ht="12.75" customHeight="1">
      <c r="A646" s="36"/>
      <c r="B646" s="36"/>
    </row>
    <row r="647" ht="12.75" customHeight="1">
      <c r="A647" s="36"/>
      <c r="B647" s="36"/>
    </row>
    <row r="648" ht="12.75" customHeight="1">
      <c r="A648" s="36"/>
      <c r="B648" s="36"/>
    </row>
    <row r="649" ht="12.75" customHeight="1">
      <c r="A649" s="36"/>
      <c r="B649" s="36"/>
    </row>
    <row r="650" ht="12.75" customHeight="1">
      <c r="A650" s="36"/>
      <c r="B650" s="36"/>
    </row>
    <row r="651" ht="12.75" customHeight="1">
      <c r="A651" s="36"/>
      <c r="B651" s="36"/>
    </row>
    <row r="652" ht="12.75" customHeight="1">
      <c r="A652" s="36"/>
      <c r="B652" s="36"/>
    </row>
    <row r="653" ht="12.75" customHeight="1">
      <c r="A653" s="36"/>
      <c r="B653" s="36"/>
    </row>
    <row r="654" ht="12.75" customHeight="1">
      <c r="A654" s="36"/>
      <c r="B654" s="36"/>
    </row>
    <row r="655" ht="12.75" customHeight="1">
      <c r="A655" s="36"/>
      <c r="B655" s="36"/>
    </row>
    <row r="656" ht="12.75" customHeight="1">
      <c r="A656" s="36"/>
      <c r="B656" s="36"/>
    </row>
    <row r="657" ht="12.75" customHeight="1">
      <c r="A657" s="36"/>
      <c r="B657" s="36"/>
    </row>
    <row r="658" ht="12.75" customHeight="1">
      <c r="A658" s="36"/>
      <c r="B658" s="36"/>
    </row>
    <row r="659" ht="12.75" customHeight="1">
      <c r="A659" s="36"/>
      <c r="B659" s="36"/>
    </row>
    <row r="660" ht="12.75" customHeight="1">
      <c r="A660" s="36"/>
      <c r="B660" s="36"/>
    </row>
    <row r="661" ht="12.75" customHeight="1">
      <c r="A661" s="36"/>
      <c r="B661" s="36"/>
    </row>
    <row r="662" ht="12.75" customHeight="1">
      <c r="A662" s="36"/>
      <c r="B662" s="36"/>
    </row>
    <row r="663" ht="12.75" customHeight="1">
      <c r="A663" s="36"/>
      <c r="B663" s="36"/>
    </row>
    <row r="664" ht="12.75" customHeight="1">
      <c r="A664" s="36"/>
      <c r="B664" s="36"/>
    </row>
    <row r="665" ht="12.75" customHeight="1">
      <c r="A665" s="36"/>
      <c r="B665" s="36"/>
    </row>
    <row r="666" ht="12.75" customHeight="1">
      <c r="A666" s="36"/>
      <c r="B666" s="36"/>
    </row>
    <row r="667" ht="12.75" customHeight="1">
      <c r="A667" s="36"/>
      <c r="B667" s="36"/>
    </row>
    <row r="668" ht="12.75" customHeight="1">
      <c r="A668" s="36"/>
      <c r="B668" s="36"/>
    </row>
    <row r="669" ht="12.75" customHeight="1">
      <c r="A669" s="36"/>
      <c r="B669" s="36"/>
    </row>
    <row r="670" ht="12.75" customHeight="1">
      <c r="A670" s="36"/>
      <c r="B670" s="36"/>
    </row>
    <row r="671" ht="12.75" customHeight="1">
      <c r="A671" s="36"/>
      <c r="B671" s="36"/>
    </row>
    <row r="672" ht="12.75" customHeight="1">
      <c r="A672" s="36"/>
      <c r="B672" s="36"/>
    </row>
    <row r="673" ht="12.75" customHeight="1">
      <c r="A673" s="36"/>
      <c r="B673" s="36"/>
    </row>
    <row r="674" ht="12.75" customHeight="1">
      <c r="A674" s="36"/>
      <c r="B674" s="36"/>
    </row>
    <row r="675" ht="12.75" customHeight="1">
      <c r="A675" s="36"/>
      <c r="B675" s="36"/>
    </row>
    <row r="676" ht="12.75" customHeight="1">
      <c r="A676" s="36"/>
      <c r="B676" s="36"/>
    </row>
    <row r="677" ht="12.75" customHeight="1">
      <c r="A677" s="36"/>
      <c r="B677" s="36"/>
    </row>
    <row r="678" ht="12.75" customHeight="1">
      <c r="A678" s="36"/>
      <c r="B678" s="36"/>
    </row>
    <row r="679" ht="12.75" customHeight="1">
      <c r="A679" s="36"/>
      <c r="B679" s="36"/>
    </row>
    <row r="680" ht="12.75" customHeight="1">
      <c r="A680" s="36"/>
      <c r="B680" s="36"/>
    </row>
    <row r="681" ht="12.75" customHeight="1">
      <c r="A681" s="36"/>
      <c r="B681" s="36"/>
    </row>
    <row r="682" ht="12.75" customHeight="1">
      <c r="A682" s="36"/>
      <c r="B682" s="36"/>
    </row>
    <row r="683" ht="12.75" customHeight="1">
      <c r="A683" s="36"/>
      <c r="B683" s="36"/>
    </row>
    <row r="684" ht="12.75" customHeight="1">
      <c r="A684" s="36"/>
      <c r="B684" s="36"/>
    </row>
    <row r="685" ht="12.75" customHeight="1">
      <c r="A685" s="36"/>
      <c r="B685" s="36"/>
    </row>
    <row r="686" ht="12.75" customHeight="1">
      <c r="A686" s="36"/>
      <c r="B686" s="36"/>
    </row>
    <row r="687" ht="12.75" customHeight="1">
      <c r="A687" s="36"/>
      <c r="B687" s="36"/>
    </row>
    <row r="688" ht="12.75" customHeight="1">
      <c r="A688" s="36"/>
      <c r="B688" s="36"/>
    </row>
    <row r="689" ht="12.75" customHeight="1">
      <c r="A689" s="36"/>
      <c r="B689" s="36"/>
    </row>
    <row r="690" ht="12.75" customHeight="1">
      <c r="A690" s="36"/>
      <c r="B690" s="36"/>
    </row>
    <row r="691" ht="12.75" customHeight="1">
      <c r="A691" s="36"/>
      <c r="B691" s="36"/>
    </row>
    <row r="692" ht="12.75" customHeight="1">
      <c r="A692" s="36"/>
      <c r="B692" s="36"/>
    </row>
    <row r="693" ht="12.75" customHeight="1">
      <c r="A693" s="36"/>
      <c r="B693" s="36"/>
    </row>
    <row r="694" ht="12.75" customHeight="1">
      <c r="A694" s="36"/>
      <c r="B694" s="36"/>
    </row>
    <row r="695" ht="12.75" customHeight="1">
      <c r="A695" s="36"/>
      <c r="B695" s="36"/>
    </row>
    <row r="696" ht="12.75" customHeight="1">
      <c r="A696" s="36"/>
      <c r="B696" s="36"/>
    </row>
    <row r="697" ht="12.75" customHeight="1">
      <c r="A697" s="36"/>
      <c r="B697" s="36"/>
    </row>
    <row r="698" ht="12.75" customHeight="1">
      <c r="A698" s="36"/>
      <c r="B698" s="36"/>
    </row>
    <row r="699" ht="12.75" customHeight="1">
      <c r="A699" s="36"/>
      <c r="B699" s="36"/>
    </row>
    <row r="700" ht="12.75" customHeight="1">
      <c r="A700" s="36"/>
      <c r="B700" s="36"/>
    </row>
    <row r="701" ht="12.75" customHeight="1">
      <c r="A701" s="36"/>
      <c r="B701" s="36"/>
    </row>
    <row r="702" ht="12.75" customHeight="1">
      <c r="A702" s="36"/>
      <c r="B702" s="36"/>
    </row>
    <row r="703" ht="12.75" customHeight="1">
      <c r="A703" s="36"/>
      <c r="B703" s="36"/>
    </row>
    <row r="704" ht="12.75" customHeight="1">
      <c r="A704" s="36"/>
      <c r="B704" s="36"/>
    </row>
    <row r="705" ht="12.75" customHeight="1">
      <c r="A705" s="36"/>
      <c r="B705" s="36"/>
    </row>
    <row r="706" ht="12.75" customHeight="1">
      <c r="A706" s="36"/>
      <c r="B706" s="36"/>
    </row>
    <row r="707" ht="12.75" customHeight="1">
      <c r="A707" s="36"/>
      <c r="B707" s="36"/>
    </row>
    <row r="708" ht="12.75" customHeight="1">
      <c r="A708" s="36"/>
      <c r="B708" s="36"/>
    </row>
    <row r="709" ht="12.75" customHeight="1">
      <c r="A709" s="36"/>
      <c r="B709" s="36"/>
    </row>
    <row r="710" ht="12.75" customHeight="1">
      <c r="A710" s="36"/>
      <c r="B710" s="36"/>
    </row>
    <row r="711" ht="12.75" customHeight="1">
      <c r="A711" s="36"/>
      <c r="B711" s="36"/>
    </row>
    <row r="712" ht="12.75" customHeight="1">
      <c r="A712" s="36"/>
      <c r="B712" s="36"/>
    </row>
    <row r="713" ht="12.75" customHeight="1">
      <c r="A713" s="36"/>
      <c r="B713" s="36"/>
    </row>
    <row r="714" ht="12.75" customHeight="1">
      <c r="A714" s="36"/>
      <c r="B714" s="36"/>
    </row>
    <row r="715" ht="12.75" customHeight="1">
      <c r="A715" s="36"/>
      <c r="B715" s="36"/>
    </row>
    <row r="716" ht="12.75" customHeight="1">
      <c r="A716" s="36"/>
      <c r="B716" s="36"/>
    </row>
    <row r="717" ht="12.75" customHeight="1">
      <c r="A717" s="36"/>
      <c r="B717" s="36"/>
    </row>
    <row r="718" ht="12.75" customHeight="1">
      <c r="A718" s="36"/>
      <c r="B718" s="36"/>
    </row>
    <row r="719" ht="12.75" customHeight="1">
      <c r="A719" s="36"/>
      <c r="B719" s="36"/>
    </row>
    <row r="720" ht="12.75" customHeight="1">
      <c r="A720" s="36"/>
      <c r="B720" s="36"/>
    </row>
    <row r="721" ht="12.75" customHeight="1">
      <c r="A721" s="36"/>
      <c r="B721" s="36"/>
    </row>
    <row r="722" ht="12.75" customHeight="1">
      <c r="A722" s="36"/>
      <c r="B722" s="36"/>
    </row>
    <row r="723" ht="12.75" customHeight="1">
      <c r="A723" s="36"/>
      <c r="B723" s="36"/>
    </row>
    <row r="724" ht="12.75" customHeight="1">
      <c r="A724" s="36"/>
      <c r="B724" s="36"/>
    </row>
    <row r="725" ht="12.75" customHeight="1">
      <c r="A725" s="36"/>
      <c r="B725" s="36"/>
    </row>
    <row r="726" ht="12.75" customHeight="1">
      <c r="A726" s="36"/>
      <c r="B726" s="36"/>
    </row>
    <row r="727" ht="12.75" customHeight="1">
      <c r="A727" s="36"/>
      <c r="B727" s="36"/>
    </row>
    <row r="728" ht="12.75" customHeight="1">
      <c r="A728" s="36"/>
      <c r="B728" s="36"/>
    </row>
    <row r="729" ht="12.75" customHeight="1">
      <c r="A729" s="36"/>
      <c r="B729" s="36"/>
    </row>
    <row r="730" ht="12.75" customHeight="1">
      <c r="A730" s="36"/>
      <c r="B730" s="36"/>
    </row>
    <row r="731" ht="12.75" customHeight="1">
      <c r="A731" s="36"/>
      <c r="B731" s="36"/>
    </row>
    <row r="732" ht="12.75" customHeight="1">
      <c r="A732" s="36"/>
      <c r="B732" s="36"/>
    </row>
    <row r="733" ht="12.75" customHeight="1">
      <c r="A733" s="36"/>
      <c r="B733" s="36"/>
    </row>
    <row r="734" ht="12.75" customHeight="1">
      <c r="A734" s="36"/>
      <c r="B734" s="36"/>
    </row>
    <row r="735" ht="12.75" customHeight="1">
      <c r="A735" s="36"/>
      <c r="B735" s="36"/>
    </row>
    <row r="736" ht="12.75" customHeight="1">
      <c r="A736" s="36"/>
      <c r="B736" s="36"/>
    </row>
    <row r="737" ht="12.75" customHeight="1">
      <c r="A737" s="36"/>
      <c r="B737" s="36"/>
    </row>
    <row r="738" ht="12.75" customHeight="1">
      <c r="A738" s="36"/>
      <c r="B738" s="36"/>
    </row>
    <row r="739" ht="12.75" customHeight="1">
      <c r="A739" s="36"/>
      <c r="B739" s="36"/>
    </row>
    <row r="740" ht="12.75" customHeight="1">
      <c r="A740" s="36"/>
      <c r="B740" s="36"/>
    </row>
    <row r="741" ht="12.75" customHeight="1">
      <c r="A741" s="36"/>
      <c r="B741" s="36"/>
    </row>
    <row r="742" ht="12.75" customHeight="1">
      <c r="A742" s="36"/>
      <c r="B742" s="36"/>
    </row>
    <row r="743" ht="12.75" customHeight="1">
      <c r="A743" s="36"/>
      <c r="B743" s="36"/>
    </row>
    <row r="744" ht="12.75" customHeight="1">
      <c r="A744" s="36"/>
      <c r="B744" s="36"/>
    </row>
    <row r="745" ht="12.75" customHeight="1">
      <c r="A745" s="36"/>
      <c r="B745" s="36"/>
    </row>
    <row r="746" ht="12.75" customHeight="1">
      <c r="A746" s="36"/>
      <c r="B746" s="36"/>
    </row>
    <row r="747" ht="12.75" customHeight="1">
      <c r="A747" s="36"/>
      <c r="B747" s="36"/>
    </row>
    <row r="748" ht="12.75" customHeight="1">
      <c r="A748" s="36"/>
      <c r="B748" s="36"/>
    </row>
    <row r="749" ht="12.75" customHeight="1">
      <c r="A749" s="36"/>
      <c r="B749" s="36"/>
    </row>
    <row r="750" ht="12.75" customHeight="1">
      <c r="A750" s="36"/>
      <c r="B750" s="36"/>
    </row>
    <row r="751" ht="12.75" customHeight="1">
      <c r="A751" s="36"/>
      <c r="B751" s="36"/>
    </row>
    <row r="752" ht="12.75" customHeight="1">
      <c r="A752" s="36"/>
      <c r="B752" s="36"/>
    </row>
    <row r="753" ht="12.75" customHeight="1">
      <c r="A753" s="36"/>
      <c r="B753" s="36"/>
    </row>
    <row r="754" ht="12.75" customHeight="1">
      <c r="A754" s="36"/>
      <c r="B754" s="36"/>
    </row>
    <row r="755" ht="12.75" customHeight="1">
      <c r="A755" s="36"/>
      <c r="B755" s="36"/>
    </row>
    <row r="756" ht="12.75" customHeight="1">
      <c r="A756" s="36"/>
      <c r="B756" s="36"/>
    </row>
    <row r="757" ht="12.75" customHeight="1">
      <c r="A757" s="36"/>
      <c r="B757" s="36"/>
    </row>
    <row r="758" ht="12.75" customHeight="1">
      <c r="A758" s="36"/>
      <c r="B758" s="36"/>
    </row>
    <row r="759" ht="12.75" customHeight="1">
      <c r="A759" s="36"/>
      <c r="B759" s="36"/>
    </row>
    <row r="760" ht="12.75" customHeight="1">
      <c r="A760" s="36"/>
      <c r="B760" s="36"/>
    </row>
    <row r="761" ht="12.75" customHeight="1">
      <c r="A761" s="36"/>
      <c r="B761" s="36"/>
    </row>
    <row r="762" ht="12.75" customHeight="1">
      <c r="A762" s="36"/>
      <c r="B762" s="36"/>
    </row>
    <row r="763" ht="12.75" customHeight="1">
      <c r="A763" s="36"/>
      <c r="B763" s="36"/>
    </row>
    <row r="764" ht="12.75" customHeight="1">
      <c r="A764" s="36"/>
      <c r="B764" s="36"/>
    </row>
    <row r="765" ht="12.75" customHeight="1">
      <c r="A765" s="36"/>
      <c r="B765" s="36"/>
    </row>
    <row r="766" ht="12.75" customHeight="1">
      <c r="A766" s="36"/>
      <c r="B766" s="36"/>
    </row>
    <row r="767" ht="12.75" customHeight="1">
      <c r="A767" s="36"/>
      <c r="B767" s="36"/>
    </row>
    <row r="768" ht="12.75" customHeight="1">
      <c r="A768" s="36"/>
      <c r="B768" s="36"/>
    </row>
    <row r="769" ht="12.75" customHeight="1">
      <c r="A769" s="36"/>
      <c r="B769" s="36"/>
    </row>
    <row r="770" ht="12.75" customHeight="1">
      <c r="A770" s="36"/>
      <c r="B770" s="36"/>
    </row>
    <row r="771" ht="12.75" customHeight="1">
      <c r="A771" s="36"/>
      <c r="B771" s="36"/>
    </row>
    <row r="772" ht="12.75" customHeight="1">
      <c r="A772" s="36"/>
      <c r="B772" s="36"/>
    </row>
    <row r="773" ht="12.75" customHeight="1">
      <c r="A773" s="36"/>
      <c r="B773" s="36"/>
    </row>
    <row r="774" ht="12.75" customHeight="1">
      <c r="A774" s="36"/>
      <c r="B774" s="36"/>
    </row>
    <row r="775" ht="12.75" customHeight="1">
      <c r="A775" s="36"/>
      <c r="B775" s="36"/>
    </row>
    <row r="776" ht="12.75" customHeight="1">
      <c r="A776" s="36"/>
      <c r="B776" s="36"/>
    </row>
    <row r="777" ht="12.75" customHeight="1">
      <c r="A777" s="36"/>
      <c r="B777" s="36"/>
    </row>
    <row r="778" ht="12.75" customHeight="1">
      <c r="A778" s="36"/>
      <c r="B778" s="36"/>
    </row>
    <row r="779" ht="12.75" customHeight="1">
      <c r="A779" s="36"/>
      <c r="B779" s="36"/>
    </row>
    <row r="780" ht="12.75" customHeight="1">
      <c r="A780" s="36"/>
      <c r="B780" s="36"/>
    </row>
    <row r="781" ht="12.75" customHeight="1">
      <c r="A781" s="36"/>
      <c r="B781" s="36"/>
    </row>
    <row r="782" ht="12.75" customHeight="1">
      <c r="A782" s="36"/>
      <c r="B782" s="36"/>
    </row>
    <row r="783" ht="12.75" customHeight="1">
      <c r="A783" s="36"/>
      <c r="B783" s="36"/>
    </row>
    <row r="784" ht="12.75" customHeight="1">
      <c r="A784" s="36"/>
      <c r="B784" s="36"/>
    </row>
    <row r="785" ht="12.75" customHeight="1">
      <c r="A785" s="36"/>
      <c r="B785" s="36"/>
    </row>
    <row r="786" ht="12.75" customHeight="1">
      <c r="A786" s="36"/>
      <c r="B786" s="36"/>
    </row>
    <row r="787" ht="12.75" customHeight="1">
      <c r="A787" s="36"/>
      <c r="B787" s="36"/>
    </row>
    <row r="788" ht="12.75" customHeight="1">
      <c r="A788" s="36"/>
      <c r="B788" s="36"/>
    </row>
    <row r="789" ht="12.75" customHeight="1">
      <c r="A789" s="36"/>
      <c r="B789" s="36"/>
    </row>
    <row r="790" ht="12.75" customHeight="1">
      <c r="A790" s="36"/>
      <c r="B790" s="36"/>
    </row>
    <row r="791" ht="12.75" customHeight="1">
      <c r="A791" s="36"/>
      <c r="B791" s="36"/>
    </row>
    <row r="792" ht="12.75" customHeight="1">
      <c r="A792" s="36"/>
      <c r="B792" s="36"/>
    </row>
    <row r="793" ht="12.75" customHeight="1">
      <c r="A793" s="36"/>
      <c r="B793" s="36"/>
    </row>
    <row r="794" ht="12.75" customHeight="1">
      <c r="A794" s="36"/>
      <c r="B794" s="36"/>
    </row>
    <row r="795" ht="12.75" customHeight="1">
      <c r="A795" s="36"/>
      <c r="B795" s="36"/>
    </row>
    <row r="796" ht="12.75" customHeight="1">
      <c r="A796" s="36"/>
      <c r="B796" s="36"/>
    </row>
    <row r="797" ht="12.75" customHeight="1">
      <c r="A797" s="36"/>
      <c r="B797" s="36"/>
    </row>
    <row r="798" ht="12.75" customHeight="1">
      <c r="A798" s="36"/>
      <c r="B798" s="36"/>
    </row>
    <row r="799" ht="12.75" customHeight="1">
      <c r="A799" s="36"/>
      <c r="B799" s="36"/>
    </row>
    <row r="800" ht="12.75" customHeight="1">
      <c r="A800" s="36"/>
      <c r="B800" s="36"/>
    </row>
    <row r="801" ht="12.75" customHeight="1">
      <c r="A801" s="36"/>
      <c r="B801" s="36"/>
    </row>
    <row r="802" ht="12.75" customHeight="1">
      <c r="A802" s="36"/>
      <c r="B802" s="36"/>
    </row>
    <row r="803" ht="12.75" customHeight="1">
      <c r="A803" s="36"/>
      <c r="B803" s="36"/>
    </row>
    <row r="804" ht="12.75" customHeight="1">
      <c r="A804" s="36"/>
      <c r="B804" s="36"/>
    </row>
    <row r="805" ht="12.75" customHeight="1">
      <c r="A805" s="36"/>
      <c r="B805" s="36"/>
    </row>
    <row r="806" ht="12.75" customHeight="1">
      <c r="A806" s="36"/>
      <c r="B806" s="36"/>
    </row>
    <row r="807" ht="12.75" customHeight="1">
      <c r="A807" s="36"/>
      <c r="B807" s="36"/>
    </row>
    <row r="808" ht="12.75" customHeight="1">
      <c r="A808" s="36"/>
      <c r="B808" s="36"/>
    </row>
    <row r="809" ht="12.75" customHeight="1">
      <c r="A809" s="36"/>
      <c r="B809" s="36"/>
    </row>
    <row r="810" ht="12.75" customHeight="1">
      <c r="A810" s="36"/>
      <c r="B810" s="36"/>
    </row>
    <row r="811" ht="12.75" customHeight="1">
      <c r="A811" s="36"/>
      <c r="B811" s="36"/>
    </row>
    <row r="812" ht="12.75" customHeight="1">
      <c r="A812" s="36"/>
      <c r="B812" s="36"/>
    </row>
    <row r="813" ht="12.75" customHeight="1">
      <c r="A813" s="36"/>
      <c r="B813" s="36"/>
    </row>
    <row r="814" ht="12.75" customHeight="1">
      <c r="A814" s="36"/>
      <c r="B814" s="36"/>
    </row>
    <row r="815" ht="12.75" customHeight="1">
      <c r="A815" s="36"/>
      <c r="B815" s="36"/>
    </row>
    <row r="816" ht="12.75" customHeight="1">
      <c r="A816" s="36"/>
      <c r="B816" s="36"/>
    </row>
    <row r="817" ht="12.75" customHeight="1">
      <c r="A817" s="36"/>
      <c r="B817" s="36"/>
    </row>
    <row r="818" ht="12.75" customHeight="1">
      <c r="A818" s="36"/>
      <c r="B818" s="36"/>
    </row>
    <row r="819" ht="12.75" customHeight="1">
      <c r="A819" s="36"/>
      <c r="B819" s="36"/>
    </row>
    <row r="820" ht="12.75" customHeight="1">
      <c r="A820" s="36"/>
      <c r="B820" s="36"/>
    </row>
    <row r="821" ht="12.75" customHeight="1">
      <c r="A821" s="36"/>
      <c r="B821" s="36"/>
    </row>
    <row r="822" ht="12.75" customHeight="1">
      <c r="A822" s="36"/>
      <c r="B822" s="36"/>
    </row>
    <row r="823" ht="12.75" customHeight="1">
      <c r="A823" s="36"/>
      <c r="B823" s="36"/>
    </row>
    <row r="824" ht="12.75" customHeight="1">
      <c r="A824" s="36"/>
      <c r="B824" s="36"/>
    </row>
    <row r="825" ht="12.75" customHeight="1">
      <c r="A825" s="36"/>
      <c r="B825" s="36"/>
    </row>
    <row r="826" ht="12.75" customHeight="1">
      <c r="A826" s="36"/>
      <c r="B826" s="36"/>
    </row>
    <row r="827" ht="12.75" customHeight="1">
      <c r="A827" s="36"/>
      <c r="B827" s="36"/>
    </row>
    <row r="828" ht="12.75" customHeight="1">
      <c r="A828" s="36"/>
      <c r="B828" s="36"/>
    </row>
    <row r="829" ht="12.75" customHeight="1">
      <c r="A829" s="36"/>
      <c r="B829" s="36"/>
    </row>
    <row r="830" ht="12.75" customHeight="1">
      <c r="A830" s="36"/>
      <c r="B830" s="36"/>
    </row>
    <row r="831" ht="12.75" customHeight="1">
      <c r="A831" s="36"/>
      <c r="B831" s="36"/>
    </row>
    <row r="832" ht="12.75" customHeight="1">
      <c r="A832" s="36"/>
      <c r="B832" s="36"/>
    </row>
    <row r="833" ht="12.75" customHeight="1">
      <c r="A833" s="36"/>
      <c r="B833" s="36"/>
    </row>
    <row r="834" ht="12.75" customHeight="1">
      <c r="A834" s="36"/>
      <c r="B834" s="36"/>
    </row>
    <row r="835" ht="12.75" customHeight="1">
      <c r="A835" s="36"/>
      <c r="B835" s="36"/>
    </row>
    <row r="836" ht="12.75" customHeight="1">
      <c r="A836" s="36"/>
      <c r="B836" s="36"/>
    </row>
    <row r="837" ht="12.75" customHeight="1">
      <c r="A837" s="36"/>
      <c r="B837" s="36"/>
    </row>
    <row r="838" ht="12.75" customHeight="1">
      <c r="A838" s="36"/>
      <c r="B838" s="36"/>
    </row>
    <row r="839" ht="12.75" customHeight="1">
      <c r="A839" s="36"/>
      <c r="B839" s="36"/>
    </row>
    <row r="840" ht="12.75" customHeight="1">
      <c r="A840" s="36"/>
      <c r="B840" s="36"/>
    </row>
    <row r="841" ht="12.75" customHeight="1">
      <c r="A841" s="36"/>
      <c r="B841" s="36"/>
    </row>
    <row r="842" ht="12.75" customHeight="1">
      <c r="A842" s="36"/>
      <c r="B842" s="36"/>
    </row>
    <row r="843" ht="12.75" customHeight="1">
      <c r="A843" s="36"/>
      <c r="B843" s="36"/>
    </row>
    <row r="844" ht="12.75" customHeight="1">
      <c r="A844" s="36"/>
      <c r="B844" s="36"/>
    </row>
    <row r="845" ht="12.75" customHeight="1">
      <c r="A845" s="36"/>
      <c r="B845" s="36"/>
    </row>
    <row r="846" ht="12.75" customHeight="1">
      <c r="A846" s="36"/>
      <c r="B846" s="36"/>
    </row>
    <row r="847" ht="12.75" customHeight="1">
      <c r="A847" s="36"/>
      <c r="B847" s="36"/>
    </row>
    <row r="848" ht="12.75" customHeight="1">
      <c r="A848" s="36"/>
      <c r="B848" s="36"/>
    </row>
    <row r="849" ht="12.75" customHeight="1">
      <c r="A849" s="36"/>
      <c r="B849" s="36"/>
    </row>
    <row r="850" ht="12.75" customHeight="1">
      <c r="A850" s="36"/>
      <c r="B850" s="36"/>
    </row>
    <row r="851" ht="12.75" customHeight="1">
      <c r="A851" s="36"/>
      <c r="B851" s="36"/>
    </row>
    <row r="852" ht="12.75" customHeight="1">
      <c r="A852" s="36"/>
      <c r="B852" s="36"/>
    </row>
    <row r="853" ht="12.75" customHeight="1">
      <c r="A853" s="36"/>
      <c r="B853" s="36"/>
    </row>
    <row r="854" ht="12.75" customHeight="1">
      <c r="A854" s="36"/>
      <c r="B854" s="36"/>
    </row>
    <row r="855" ht="12.75" customHeight="1">
      <c r="A855" s="36"/>
      <c r="B855" s="36"/>
    </row>
    <row r="856" ht="12.75" customHeight="1">
      <c r="A856" s="36"/>
      <c r="B856" s="36"/>
    </row>
    <row r="857" ht="12.75" customHeight="1">
      <c r="A857" s="36"/>
      <c r="B857" s="36"/>
    </row>
    <row r="858" ht="12.75" customHeight="1">
      <c r="A858" s="36"/>
      <c r="B858" s="36"/>
    </row>
    <row r="859" ht="12.75" customHeight="1">
      <c r="A859" s="36"/>
      <c r="B859" s="36"/>
    </row>
    <row r="860" ht="12.75" customHeight="1">
      <c r="A860" s="36"/>
      <c r="B860" s="36"/>
    </row>
    <row r="861" ht="12.75" customHeight="1">
      <c r="A861" s="36"/>
      <c r="B861" s="36"/>
    </row>
    <row r="862" ht="12.75" customHeight="1">
      <c r="A862" s="36"/>
      <c r="B862" s="36"/>
    </row>
    <row r="863" ht="12.75" customHeight="1">
      <c r="A863" s="36"/>
      <c r="B863" s="36"/>
    </row>
    <row r="864" ht="12.75" customHeight="1">
      <c r="A864" s="36"/>
      <c r="B864" s="36"/>
    </row>
    <row r="865" ht="12.75" customHeight="1">
      <c r="A865" s="36"/>
      <c r="B865" s="36"/>
    </row>
    <row r="866" ht="12.75" customHeight="1">
      <c r="A866" s="36"/>
      <c r="B866" s="36"/>
    </row>
    <row r="867" ht="12.75" customHeight="1">
      <c r="A867" s="36"/>
      <c r="B867" s="36"/>
    </row>
    <row r="868" ht="12.75" customHeight="1">
      <c r="A868" s="36"/>
      <c r="B868" s="36"/>
    </row>
    <row r="869" ht="12.75" customHeight="1">
      <c r="A869" s="36"/>
      <c r="B869" s="36"/>
    </row>
    <row r="870" ht="12.75" customHeight="1">
      <c r="A870" s="36"/>
      <c r="B870" s="36"/>
    </row>
    <row r="871" ht="12.75" customHeight="1">
      <c r="A871" s="36"/>
      <c r="B871" s="36"/>
    </row>
    <row r="872" ht="12.75" customHeight="1">
      <c r="A872" s="36"/>
      <c r="B872" s="36"/>
    </row>
    <row r="873" ht="12.75" customHeight="1">
      <c r="A873" s="36"/>
      <c r="B873" s="36"/>
    </row>
    <row r="874" ht="12.75" customHeight="1">
      <c r="A874" s="36"/>
      <c r="B874" s="36"/>
    </row>
    <row r="875" ht="12.75" customHeight="1">
      <c r="A875" s="36"/>
      <c r="B875" s="36"/>
    </row>
    <row r="876" ht="12.75" customHeight="1">
      <c r="A876" s="36"/>
      <c r="B876" s="36"/>
    </row>
    <row r="877" ht="12.75" customHeight="1">
      <c r="A877" s="36"/>
      <c r="B877" s="36"/>
    </row>
    <row r="878" ht="12.75" customHeight="1">
      <c r="A878" s="36"/>
      <c r="B878" s="36"/>
    </row>
    <row r="879" ht="12.75" customHeight="1">
      <c r="A879" s="36"/>
      <c r="B879" s="36"/>
    </row>
    <row r="880" ht="12.75" customHeight="1">
      <c r="A880" s="36"/>
      <c r="B880" s="36"/>
    </row>
    <row r="881" ht="12.75" customHeight="1">
      <c r="A881" s="36"/>
      <c r="B881" s="36"/>
    </row>
    <row r="882" ht="12.75" customHeight="1">
      <c r="A882" s="36"/>
      <c r="B882" s="36"/>
    </row>
    <row r="883" ht="12.75" customHeight="1">
      <c r="A883" s="36"/>
      <c r="B883" s="36"/>
    </row>
    <row r="884" ht="12.75" customHeight="1">
      <c r="A884" s="36"/>
      <c r="B884" s="36"/>
    </row>
    <row r="885" ht="12.75" customHeight="1">
      <c r="A885" s="36"/>
      <c r="B885" s="36"/>
    </row>
    <row r="886" ht="12.75" customHeight="1">
      <c r="A886" s="36"/>
      <c r="B886" s="36"/>
    </row>
    <row r="887" ht="12.75" customHeight="1">
      <c r="A887" s="36"/>
      <c r="B887" s="36"/>
    </row>
    <row r="888" ht="12.75" customHeight="1">
      <c r="A888" s="36"/>
      <c r="B888" s="36"/>
    </row>
    <row r="889" ht="12.75" customHeight="1">
      <c r="A889" s="36"/>
      <c r="B889" s="36"/>
    </row>
    <row r="890" ht="12.75" customHeight="1">
      <c r="A890" s="36"/>
      <c r="B890" s="36"/>
    </row>
    <row r="891" ht="12.75" customHeight="1">
      <c r="A891" s="36"/>
      <c r="B891" s="36"/>
    </row>
    <row r="892" ht="12.75" customHeight="1">
      <c r="A892" s="36"/>
      <c r="B892" s="36"/>
    </row>
    <row r="893" ht="12.75" customHeight="1">
      <c r="A893" s="36"/>
      <c r="B893" s="36"/>
    </row>
    <row r="894" ht="12.75" customHeight="1">
      <c r="A894" s="36"/>
      <c r="B894" s="36"/>
    </row>
    <row r="895" ht="12.75" customHeight="1">
      <c r="A895" s="36"/>
      <c r="B895" s="36"/>
    </row>
    <row r="896" ht="12.75" customHeight="1">
      <c r="A896" s="36"/>
      <c r="B896" s="36"/>
    </row>
    <row r="897" ht="12.75" customHeight="1">
      <c r="A897" s="36"/>
      <c r="B897" s="36"/>
    </row>
    <row r="898" ht="12.75" customHeight="1">
      <c r="A898" s="36"/>
      <c r="B898" s="36"/>
    </row>
    <row r="899" ht="12.75" customHeight="1">
      <c r="A899" s="36"/>
      <c r="B899" s="36"/>
    </row>
    <row r="900" ht="12.75" customHeight="1">
      <c r="A900" s="36"/>
      <c r="B900" s="36"/>
    </row>
    <row r="901" ht="12.75" customHeight="1">
      <c r="A901" s="36"/>
      <c r="B901" s="36"/>
    </row>
    <row r="902" ht="12.75" customHeight="1">
      <c r="A902" s="36"/>
      <c r="B902" s="36"/>
    </row>
    <row r="903" ht="12.75" customHeight="1">
      <c r="A903" s="36"/>
      <c r="B903" s="36"/>
    </row>
    <row r="904" ht="12.75" customHeight="1">
      <c r="A904" s="36"/>
      <c r="B904" s="36"/>
    </row>
    <row r="905" ht="12.75" customHeight="1">
      <c r="A905" s="36"/>
      <c r="B905" s="36"/>
    </row>
    <row r="906" ht="12.75" customHeight="1">
      <c r="A906" s="36"/>
      <c r="B906" s="36"/>
    </row>
    <row r="907" ht="12.75" customHeight="1">
      <c r="A907" s="36"/>
      <c r="B907" s="36"/>
    </row>
    <row r="908" ht="12.75" customHeight="1">
      <c r="A908" s="36"/>
      <c r="B908" s="36"/>
    </row>
    <row r="909" ht="12.75" customHeight="1">
      <c r="A909" s="36"/>
      <c r="B909" s="36"/>
    </row>
    <row r="910" ht="12.75" customHeight="1">
      <c r="A910" s="36"/>
      <c r="B910" s="36"/>
    </row>
    <row r="911" ht="12.75" customHeight="1">
      <c r="A911" s="36"/>
      <c r="B911" s="36"/>
    </row>
    <row r="912" ht="12.75" customHeight="1">
      <c r="A912" s="36"/>
      <c r="B912" s="36"/>
    </row>
    <row r="913" ht="12.75" customHeight="1">
      <c r="A913" s="36"/>
      <c r="B913" s="36"/>
    </row>
    <row r="914" ht="12.75" customHeight="1">
      <c r="A914" s="36"/>
      <c r="B914" s="36"/>
    </row>
    <row r="915" ht="12.75" customHeight="1">
      <c r="A915" s="36"/>
      <c r="B915" s="36"/>
    </row>
    <row r="916" ht="12.75" customHeight="1">
      <c r="A916" s="36"/>
      <c r="B916" s="36"/>
    </row>
    <row r="917" ht="12.75" customHeight="1">
      <c r="A917" s="36"/>
      <c r="B917" s="36"/>
    </row>
    <row r="918" ht="12.75" customHeight="1">
      <c r="A918" s="36"/>
      <c r="B918" s="36"/>
    </row>
    <row r="919" ht="12.75" customHeight="1">
      <c r="A919" s="36"/>
      <c r="B919" s="36"/>
    </row>
    <row r="920" ht="12.75" customHeight="1">
      <c r="A920" s="36"/>
      <c r="B920" s="36"/>
    </row>
    <row r="921" ht="12.75" customHeight="1">
      <c r="A921" s="36"/>
      <c r="B921" s="36"/>
    </row>
    <row r="922" ht="12.75" customHeight="1">
      <c r="A922" s="36"/>
      <c r="B922" s="36"/>
    </row>
    <row r="923" ht="12.75" customHeight="1">
      <c r="A923" s="36"/>
      <c r="B923" s="36"/>
    </row>
    <row r="924" ht="12.75" customHeight="1">
      <c r="A924" s="36"/>
      <c r="B924" s="36"/>
    </row>
    <row r="925" ht="12.75" customHeight="1">
      <c r="A925" s="36"/>
      <c r="B925" s="36"/>
    </row>
    <row r="926" ht="12.75" customHeight="1">
      <c r="A926" s="36"/>
      <c r="B926" s="36"/>
    </row>
    <row r="927" ht="12.75" customHeight="1">
      <c r="A927" s="36"/>
      <c r="B927" s="36"/>
    </row>
    <row r="928" ht="12.75" customHeight="1">
      <c r="A928" s="36"/>
      <c r="B928" s="36"/>
    </row>
    <row r="929" ht="12.75" customHeight="1">
      <c r="A929" s="36"/>
      <c r="B929" s="36"/>
    </row>
    <row r="930" ht="12.75" customHeight="1">
      <c r="A930" s="36"/>
      <c r="B930" s="36"/>
    </row>
    <row r="931" ht="12.75" customHeight="1">
      <c r="A931" s="36"/>
      <c r="B931" s="36"/>
    </row>
    <row r="932" ht="12.75" customHeight="1">
      <c r="A932" s="36"/>
      <c r="B932" s="36"/>
    </row>
    <row r="933" ht="12.75" customHeight="1">
      <c r="A933" s="36"/>
      <c r="B933" s="36"/>
    </row>
    <row r="934" ht="12.75" customHeight="1">
      <c r="A934" s="36"/>
      <c r="B934" s="36"/>
    </row>
    <row r="935" ht="12.75" customHeight="1">
      <c r="A935" s="36"/>
      <c r="B935" s="36"/>
    </row>
    <row r="936" ht="12.75" customHeight="1">
      <c r="A936" s="36"/>
      <c r="B936" s="36"/>
    </row>
    <row r="937" ht="12.75" customHeight="1">
      <c r="A937" s="36"/>
      <c r="B937" s="36"/>
    </row>
    <row r="938" ht="12.75" customHeight="1">
      <c r="A938" s="36"/>
      <c r="B938" s="36"/>
    </row>
    <row r="939" ht="12.75" customHeight="1">
      <c r="A939" s="36"/>
      <c r="B939" s="36"/>
    </row>
    <row r="940" ht="12.75" customHeight="1">
      <c r="A940" s="36"/>
      <c r="B940" s="36"/>
    </row>
    <row r="941" ht="12.75" customHeight="1">
      <c r="A941" s="36"/>
      <c r="B941" s="36"/>
    </row>
    <row r="942" ht="12.75" customHeight="1">
      <c r="A942" s="36"/>
      <c r="B942" s="36"/>
    </row>
    <row r="943" ht="12.75" customHeight="1">
      <c r="A943" s="36"/>
      <c r="B943" s="36"/>
    </row>
    <row r="944" ht="12.75" customHeight="1">
      <c r="A944" s="36"/>
      <c r="B944" s="36"/>
    </row>
    <row r="945" ht="12.75" customHeight="1">
      <c r="A945" s="36"/>
      <c r="B945" s="36"/>
    </row>
    <row r="946" ht="12.75" customHeight="1">
      <c r="A946" s="36"/>
      <c r="B946" s="36"/>
    </row>
    <row r="947" ht="12.75" customHeight="1">
      <c r="A947" s="36"/>
      <c r="B947" s="36"/>
    </row>
    <row r="948" ht="12.75" customHeight="1">
      <c r="A948" s="36"/>
      <c r="B948" s="36"/>
    </row>
    <row r="949" ht="12.75" customHeight="1">
      <c r="A949" s="36"/>
      <c r="B949" s="36"/>
    </row>
    <row r="950" ht="12.75" customHeight="1">
      <c r="A950" s="36"/>
      <c r="B950" s="36"/>
    </row>
    <row r="951" ht="12.75" customHeight="1">
      <c r="A951" s="36"/>
      <c r="B951" s="36"/>
    </row>
    <row r="952" ht="12.75" customHeight="1">
      <c r="A952" s="36"/>
      <c r="B952" s="36"/>
    </row>
    <row r="953" ht="12.75" customHeight="1">
      <c r="A953" s="36"/>
      <c r="B953" s="36"/>
    </row>
    <row r="954" ht="12.75" customHeight="1">
      <c r="A954" s="36"/>
      <c r="B954" s="36"/>
    </row>
    <row r="955" ht="12.75" customHeight="1">
      <c r="A955" s="36"/>
      <c r="B955" s="36"/>
    </row>
    <row r="956" ht="12.75" customHeight="1">
      <c r="A956" s="36"/>
      <c r="B956" s="36"/>
    </row>
    <row r="957" ht="12.75" customHeight="1">
      <c r="A957" s="36"/>
      <c r="B957" s="36"/>
    </row>
    <row r="958" ht="12.75" customHeight="1">
      <c r="A958" s="36"/>
      <c r="B958" s="36"/>
    </row>
    <row r="959" ht="12.75" customHeight="1">
      <c r="A959" s="36"/>
      <c r="B959" s="36"/>
    </row>
    <row r="960" ht="12.75" customHeight="1">
      <c r="A960" s="36"/>
      <c r="B960" s="36"/>
    </row>
    <row r="961" ht="12.75" customHeight="1">
      <c r="A961" s="36"/>
      <c r="B961" s="36"/>
    </row>
    <row r="962" ht="12.75" customHeight="1">
      <c r="A962" s="36"/>
      <c r="B962" s="36"/>
    </row>
    <row r="963" ht="12.75" customHeight="1">
      <c r="A963" s="36"/>
      <c r="B963" s="36"/>
    </row>
    <row r="964" ht="12.75" customHeight="1">
      <c r="A964" s="36"/>
      <c r="B964" s="36"/>
    </row>
    <row r="965" ht="12.75" customHeight="1">
      <c r="A965" s="36"/>
      <c r="B965" s="36"/>
    </row>
    <row r="966" ht="12.75" customHeight="1">
      <c r="A966" s="36"/>
      <c r="B966" s="36"/>
    </row>
    <row r="967" ht="12.75" customHeight="1">
      <c r="A967" s="36"/>
      <c r="B967" s="36"/>
    </row>
    <row r="968" ht="12.75" customHeight="1">
      <c r="A968" s="36"/>
      <c r="B968" s="36"/>
    </row>
    <row r="969" ht="12.75" customHeight="1">
      <c r="A969" s="36"/>
      <c r="B969" s="36"/>
    </row>
    <row r="970" ht="12.75" customHeight="1">
      <c r="A970" s="36"/>
      <c r="B970" s="36"/>
    </row>
    <row r="971" ht="12.75" customHeight="1">
      <c r="A971" s="36"/>
      <c r="B971" s="36"/>
    </row>
    <row r="972" ht="12.75" customHeight="1">
      <c r="A972" s="36"/>
      <c r="B972" s="36"/>
    </row>
    <row r="973" ht="12.75" customHeight="1">
      <c r="A973" s="36"/>
      <c r="B973" s="36"/>
    </row>
    <row r="974" ht="12.75" customHeight="1">
      <c r="A974" s="36"/>
      <c r="B974" s="36"/>
    </row>
    <row r="975" ht="12.75" customHeight="1">
      <c r="A975" s="36"/>
      <c r="B975" s="36"/>
    </row>
    <row r="976" ht="12.75" customHeight="1">
      <c r="A976" s="36"/>
      <c r="B976" s="36"/>
    </row>
    <row r="977" ht="12.75" customHeight="1">
      <c r="A977" s="36"/>
      <c r="B977" s="36"/>
    </row>
    <row r="978" ht="12.75" customHeight="1">
      <c r="A978" s="36"/>
      <c r="B978" s="36"/>
    </row>
    <row r="979" ht="12.75" customHeight="1">
      <c r="A979" s="36"/>
      <c r="B979" s="36"/>
    </row>
    <row r="980" ht="12.75" customHeight="1">
      <c r="A980" s="36"/>
      <c r="B980" s="36"/>
    </row>
    <row r="981" ht="12.75" customHeight="1">
      <c r="A981" s="36"/>
      <c r="B981" s="36"/>
    </row>
    <row r="982" ht="12.75" customHeight="1">
      <c r="A982" s="36"/>
      <c r="B982" s="36"/>
    </row>
    <row r="983" ht="12.75" customHeight="1">
      <c r="A983" s="36"/>
      <c r="B983" s="36"/>
    </row>
    <row r="984" ht="12.75" customHeight="1">
      <c r="A984" s="36"/>
      <c r="B984" s="36"/>
    </row>
    <row r="985" ht="12.75" customHeight="1">
      <c r="A985" s="36"/>
      <c r="B985" s="36"/>
    </row>
    <row r="986" ht="12.75" customHeight="1">
      <c r="A986" s="36"/>
      <c r="B986" s="36"/>
    </row>
    <row r="987" ht="12.75" customHeight="1">
      <c r="A987" s="36"/>
      <c r="B987" s="36"/>
    </row>
    <row r="988" ht="12.75" customHeight="1">
      <c r="A988" s="36"/>
      <c r="B988" s="36"/>
    </row>
    <row r="989" ht="12.75" customHeight="1">
      <c r="A989" s="36"/>
      <c r="B989" s="36"/>
    </row>
    <row r="990" ht="12.75" customHeight="1">
      <c r="A990" s="36"/>
      <c r="B990" s="36"/>
    </row>
    <row r="991" ht="12.75" customHeight="1">
      <c r="A991" s="36"/>
      <c r="B991" s="36"/>
    </row>
    <row r="992" ht="12.75" customHeight="1">
      <c r="A992" s="36"/>
      <c r="B992" s="36"/>
    </row>
    <row r="993" ht="12.75" customHeight="1">
      <c r="A993" s="36"/>
      <c r="B993" s="36"/>
    </row>
    <row r="994" ht="12.75" customHeight="1">
      <c r="A994" s="36"/>
      <c r="B994" s="36"/>
    </row>
    <row r="995" ht="12.75" customHeight="1">
      <c r="A995" s="36"/>
      <c r="B995" s="36"/>
    </row>
    <row r="996" ht="12.75" customHeight="1">
      <c r="A996" s="36"/>
      <c r="B996" s="36"/>
    </row>
    <row r="997" ht="12.75" customHeight="1">
      <c r="A997" s="36"/>
      <c r="B997" s="36"/>
    </row>
    <row r="998" ht="12.75" customHeight="1">
      <c r="A998" s="36"/>
      <c r="B998" s="36"/>
    </row>
    <row r="999" ht="12.75" customHeight="1">
      <c r="A999" s="36"/>
      <c r="B999" s="36"/>
    </row>
    <row r="1000" ht="12.75" customHeight="1">
      <c r="A1000" s="36"/>
      <c r="B1000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0.0"/>
    <col customWidth="1" min="5" max="26" width="10.0"/>
  </cols>
  <sheetData>
    <row r="1" ht="12.75" customHeight="1">
      <c r="A1" s="31" t="s">
        <v>1761</v>
      </c>
      <c r="B1" s="31" t="s">
        <v>1762</v>
      </c>
      <c r="D1" s="32" t="s">
        <v>1780</v>
      </c>
    </row>
    <row r="2" ht="12.75" customHeight="1">
      <c r="A2" s="33" t="s">
        <v>1781</v>
      </c>
      <c r="B2" s="23"/>
    </row>
    <row r="3" ht="12.75" customHeight="1">
      <c r="A3" s="33" t="s">
        <v>23</v>
      </c>
      <c r="B3" s="23" t="s">
        <v>1782</v>
      </c>
    </row>
    <row r="4" ht="12.75" customHeight="1">
      <c r="A4" s="33" t="s">
        <v>38</v>
      </c>
      <c r="B4" s="23" t="s">
        <v>1783</v>
      </c>
    </row>
    <row r="5" ht="12.75" customHeight="1">
      <c r="A5" s="33" t="s">
        <v>54</v>
      </c>
      <c r="B5" s="23" t="s">
        <v>56</v>
      </c>
    </row>
    <row r="6" ht="12.75" customHeight="1">
      <c r="A6" s="33" t="s">
        <v>69</v>
      </c>
      <c r="B6" s="23" t="s">
        <v>1784</v>
      </c>
    </row>
    <row r="7" ht="12.75" customHeight="1">
      <c r="A7" s="33" t="s">
        <v>74</v>
      </c>
      <c r="B7" s="23" t="s">
        <v>1785</v>
      </c>
    </row>
    <row r="8" ht="12.75" customHeight="1">
      <c r="A8" s="33" t="s">
        <v>81</v>
      </c>
      <c r="B8" s="23" t="s">
        <v>1786</v>
      </c>
    </row>
    <row r="9" ht="12.75" customHeight="1">
      <c r="A9" s="33" t="s">
        <v>91</v>
      </c>
      <c r="B9" s="23" t="s">
        <v>1787</v>
      </c>
    </row>
    <row r="10" ht="12.75" customHeight="1">
      <c r="A10" s="33" t="s">
        <v>101</v>
      </c>
      <c r="B10" s="23" t="s">
        <v>1788</v>
      </c>
    </row>
    <row r="11" ht="12.75" customHeight="1">
      <c r="A11" s="33" t="s">
        <v>111</v>
      </c>
      <c r="B11" s="23" t="s">
        <v>1789</v>
      </c>
    </row>
    <row r="12" ht="12.75" customHeight="1">
      <c r="A12" s="33" t="s">
        <v>116</v>
      </c>
      <c r="B12" s="23" t="s">
        <v>1790</v>
      </c>
    </row>
    <row r="13" ht="12.75" customHeight="1">
      <c r="A13" s="33" t="s">
        <v>131</v>
      </c>
      <c r="B13" s="23" t="s">
        <v>1791</v>
      </c>
    </row>
    <row r="14" ht="12.75" customHeight="1">
      <c r="A14" s="33" t="s">
        <v>139</v>
      </c>
      <c r="B14" s="23" t="s">
        <v>1792</v>
      </c>
    </row>
    <row r="15" ht="12.75" customHeight="1">
      <c r="A15" s="33" t="s">
        <v>142</v>
      </c>
      <c r="B15" s="23" t="s">
        <v>1793</v>
      </c>
    </row>
    <row r="16" ht="12.75" customHeight="1">
      <c r="A16" s="33" t="s">
        <v>206</v>
      </c>
      <c r="B16" s="23" t="s">
        <v>1794</v>
      </c>
    </row>
    <row r="17" ht="12.75" customHeight="1">
      <c r="A17" s="33" t="s">
        <v>211</v>
      </c>
      <c r="B17" s="23" t="s">
        <v>1795</v>
      </c>
    </row>
    <row r="18" ht="12.75" customHeight="1">
      <c r="A18" s="33" t="s">
        <v>251</v>
      </c>
      <c r="B18" s="23" t="s">
        <v>1796</v>
      </c>
    </row>
    <row r="19" ht="12.75" customHeight="1">
      <c r="A19" s="33" t="s">
        <v>267</v>
      </c>
      <c r="B19" s="23" t="s">
        <v>1797</v>
      </c>
    </row>
    <row r="20" ht="12.75" customHeight="1">
      <c r="A20" s="33" t="s">
        <v>282</v>
      </c>
      <c r="B20" s="23" t="s">
        <v>1798</v>
      </c>
    </row>
    <row r="21" ht="12.75" customHeight="1">
      <c r="A21" s="37" t="s">
        <v>301</v>
      </c>
      <c r="B21" s="23" t="s">
        <v>1799</v>
      </c>
    </row>
    <row r="22" ht="12.75" customHeight="1">
      <c r="A22" s="37" t="s">
        <v>308</v>
      </c>
      <c r="B22" s="23" t="s">
        <v>1800</v>
      </c>
    </row>
    <row r="23" ht="12.75" customHeight="1">
      <c r="A23" s="37" t="s">
        <v>317</v>
      </c>
      <c r="B23" s="23" t="s">
        <v>1801</v>
      </c>
    </row>
    <row r="24" ht="12.75" customHeight="1">
      <c r="A24" s="37" t="s">
        <v>321</v>
      </c>
      <c r="B24" s="23" t="s">
        <v>1802</v>
      </c>
    </row>
    <row r="25" ht="12.75" customHeight="1">
      <c r="A25" s="37" t="s">
        <v>326</v>
      </c>
      <c r="B25" s="23" t="s">
        <v>1803</v>
      </c>
    </row>
    <row r="26" ht="12.75" customHeight="1">
      <c r="A26" s="37" t="s">
        <v>339</v>
      </c>
      <c r="B26" s="23" t="s">
        <v>340</v>
      </c>
    </row>
    <row r="27" ht="12.75" customHeight="1">
      <c r="A27" s="37" t="s">
        <v>356</v>
      </c>
      <c r="B27" s="23" t="s">
        <v>1804</v>
      </c>
    </row>
    <row r="28" ht="12.75" customHeight="1">
      <c r="A28" s="37" t="s">
        <v>360</v>
      </c>
      <c r="B28" s="23" t="s">
        <v>361</v>
      </c>
    </row>
    <row r="29" ht="12.75" customHeight="1">
      <c r="A29" s="37" t="s">
        <v>363</v>
      </c>
      <c r="B29" s="23" t="s">
        <v>1805</v>
      </c>
    </row>
    <row r="30" ht="12.75" customHeight="1">
      <c r="A30" s="37" t="s">
        <v>371</v>
      </c>
      <c r="B30" s="23" t="s">
        <v>1806</v>
      </c>
    </row>
    <row r="31" ht="12.75" customHeight="1">
      <c r="A31" s="37" t="s">
        <v>415</v>
      </c>
      <c r="B31" s="23" t="s">
        <v>1807</v>
      </c>
    </row>
    <row r="32" ht="12.75" customHeight="1">
      <c r="A32" s="37" t="s">
        <v>644</v>
      </c>
      <c r="B32" s="23" t="s">
        <v>1808</v>
      </c>
    </row>
    <row r="33" ht="12.75" customHeight="1">
      <c r="A33" s="37" t="s">
        <v>677</v>
      </c>
      <c r="B33" s="23" t="s">
        <v>1809</v>
      </c>
    </row>
    <row r="34" ht="12.75" customHeight="1">
      <c r="A34" s="37" t="s">
        <v>749</v>
      </c>
      <c r="B34" s="23" t="s">
        <v>1810</v>
      </c>
    </row>
    <row r="35" ht="12.75" customHeight="1">
      <c r="A35" s="37" t="s">
        <v>744</v>
      </c>
      <c r="B35" s="23" t="s">
        <v>1811</v>
      </c>
    </row>
    <row r="36" ht="12.75" customHeight="1">
      <c r="A36" s="37" t="s">
        <v>916</v>
      </c>
      <c r="B36" s="23" t="s">
        <v>1812</v>
      </c>
    </row>
    <row r="37" ht="12.75" customHeight="1">
      <c r="A37" s="37" t="s">
        <v>1058</v>
      </c>
      <c r="B37" s="38" t="s">
        <v>1813</v>
      </c>
    </row>
    <row r="38" ht="12.75" customHeight="1">
      <c r="A38" s="37" t="s">
        <v>1111</v>
      </c>
      <c r="B38" s="23" t="s">
        <v>1814</v>
      </c>
    </row>
    <row r="39" ht="12.75" customHeight="1">
      <c r="A39" s="37" t="s">
        <v>1139</v>
      </c>
      <c r="B39" s="23" t="s">
        <v>1815</v>
      </c>
    </row>
    <row r="40" ht="12.75" customHeight="1">
      <c r="A40" s="37" t="s">
        <v>1169</v>
      </c>
      <c r="B40" s="23" t="s">
        <v>1816</v>
      </c>
    </row>
    <row r="41" ht="12.75" customHeight="1">
      <c r="A41" s="37" t="s">
        <v>1184</v>
      </c>
      <c r="B41" s="23" t="s">
        <v>1817</v>
      </c>
    </row>
    <row r="42" ht="12.75" customHeight="1">
      <c r="A42" s="37" t="s">
        <v>1219</v>
      </c>
      <c r="B42" s="23" t="s">
        <v>1818</v>
      </c>
    </row>
    <row r="43" ht="12.75" customHeight="1">
      <c r="A43" s="37" t="s">
        <v>1261</v>
      </c>
      <c r="B43" s="23" t="s">
        <v>1819</v>
      </c>
    </row>
    <row r="44" ht="12.75" customHeight="1">
      <c r="A44" s="37" t="s">
        <v>1820</v>
      </c>
    </row>
    <row r="45" ht="12.75" customHeight="1">
      <c r="A45" s="37" t="s">
        <v>1821</v>
      </c>
    </row>
    <row r="46" ht="12.75" customHeight="1">
      <c r="A46" s="37" t="s">
        <v>1822</v>
      </c>
    </row>
    <row r="47" ht="12.75" customHeight="1">
      <c r="A47" s="37" t="s">
        <v>1823</v>
      </c>
    </row>
    <row r="48" ht="12.75" customHeight="1">
      <c r="A48" s="37" t="s">
        <v>1824</v>
      </c>
    </row>
    <row r="49" ht="12.75" customHeight="1">
      <c r="A49" s="37" t="s">
        <v>1825</v>
      </c>
    </row>
    <row r="50" ht="12.75" customHeight="1">
      <c r="A50" s="37" t="s">
        <v>1826</v>
      </c>
    </row>
    <row r="51" ht="12.75" customHeight="1">
      <c r="A51" s="37" t="s">
        <v>1827</v>
      </c>
    </row>
    <row r="52" ht="12.75" customHeight="1">
      <c r="A52" s="37" t="s">
        <v>1828</v>
      </c>
    </row>
    <row r="53" ht="12.75" customHeight="1">
      <c r="A53" s="37" t="s">
        <v>1829</v>
      </c>
    </row>
    <row r="54" ht="12.75" customHeight="1">
      <c r="A54" s="37" t="s">
        <v>1830</v>
      </c>
    </row>
    <row r="55" ht="12.75" customHeight="1">
      <c r="A55" s="37" t="s">
        <v>1831</v>
      </c>
    </row>
    <row r="56" ht="12.75" customHeight="1">
      <c r="A56" s="37" t="s">
        <v>1832</v>
      </c>
    </row>
    <row r="57" ht="12.75" customHeight="1">
      <c r="A57" s="37" t="s">
        <v>1833</v>
      </c>
    </row>
    <row r="58" ht="12.75" customHeight="1">
      <c r="A58" s="36"/>
      <c r="B58" s="36"/>
    </row>
    <row r="59" ht="12.75" customHeight="1">
      <c r="A59" s="36"/>
      <c r="B59" s="36"/>
    </row>
    <row r="60" ht="12.75" customHeight="1">
      <c r="A60" s="36"/>
      <c r="B60" s="36"/>
    </row>
    <row r="61" ht="12.75" customHeight="1">
      <c r="A61" s="36"/>
      <c r="B61" s="36"/>
    </row>
    <row r="62" ht="12.75" customHeight="1">
      <c r="A62" s="36"/>
      <c r="B62" s="36"/>
    </row>
    <row r="63" ht="12.75" customHeight="1">
      <c r="A63" s="36"/>
      <c r="B63" s="36"/>
    </row>
    <row r="64" ht="12.75" customHeight="1">
      <c r="A64" s="36"/>
      <c r="B64" s="36"/>
    </row>
    <row r="65" ht="12.75" customHeight="1">
      <c r="A65" s="36"/>
      <c r="B65" s="36"/>
    </row>
    <row r="66" ht="12.75" customHeight="1">
      <c r="A66" s="36"/>
      <c r="B66" s="36"/>
    </row>
    <row r="67" ht="12.75" customHeight="1">
      <c r="A67" s="36"/>
      <c r="B67" s="36"/>
    </row>
    <row r="68" ht="12.75" customHeight="1">
      <c r="A68" s="36"/>
      <c r="B68" s="36"/>
    </row>
    <row r="69" ht="12.75" customHeight="1">
      <c r="A69" s="36"/>
      <c r="B69" s="36"/>
    </row>
    <row r="70" ht="12.75" customHeight="1">
      <c r="A70" s="36"/>
      <c r="B70" s="36"/>
    </row>
    <row r="71" ht="12.75" customHeight="1">
      <c r="A71" s="36"/>
      <c r="B71" s="36"/>
    </row>
    <row r="72" ht="12.75" customHeight="1">
      <c r="A72" s="36"/>
      <c r="B72" s="36"/>
    </row>
    <row r="73" ht="12.75" customHeight="1">
      <c r="A73" s="36"/>
      <c r="B73" s="36"/>
    </row>
    <row r="74" ht="12.75" customHeight="1">
      <c r="A74" s="36"/>
      <c r="B74" s="36"/>
    </row>
    <row r="75" ht="12.75" customHeight="1">
      <c r="A75" s="36"/>
      <c r="B75" s="36"/>
    </row>
    <row r="76" ht="12.75" customHeight="1">
      <c r="A76" s="36"/>
      <c r="B76" s="36"/>
    </row>
    <row r="77" ht="12.75" customHeight="1">
      <c r="A77" s="36"/>
      <c r="B77" s="36"/>
    </row>
    <row r="78" ht="12.75" customHeight="1">
      <c r="A78" s="36"/>
      <c r="B78" s="36"/>
    </row>
    <row r="79" ht="12.75" customHeight="1">
      <c r="A79" s="36"/>
      <c r="B79" s="36"/>
    </row>
    <row r="80" ht="12.75" customHeight="1">
      <c r="A80" s="36"/>
      <c r="B80" s="36"/>
    </row>
    <row r="81" ht="12.75" customHeight="1">
      <c r="A81" s="36"/>
      <c r="B81" s="36"/>
    </row>
    <row r="82" ht="12.75" customHeight="1">
      <c r="A82" s="36"/>
      <c r="B82" s="36"/>
    </row>
    <row r="83" ht="12.75" customHeight="1">
      <c r="A83" s="36"/>
      <c r="B83" s="36"/>
    </row>
    <row r="84" ht="12.75" customHeight="1">
      <c r="A84" s="36"/>
      <c r="B84" s="36"/>
    </row>
    <row r="85" ht="12.75" customHeight="1">
      <c r="A85" s="36"/>
      <c r="B85" s="36"/>
    </row>
    <row r="86" ht="12.75" customHeight="1">
      <c r="A86" s="36"/>
      <c r="B86" s="36"/>
    </row>
    <row r="87" ht="12.75" customHeight="1">
      <c r="A87" s="36"/>
      <c r="B87" s="36"/>
    </row>
    <row r="88" ht="12.75" customHeight="1">
      <c r="A88" s="36"/>
      <c r="B88" s="36"/>
    </row>
    <row r="89" ht="12.75" customHeight="1">
      <c r="A89" s="36"/>
      <c r="B89" s="36"/>
    </row>
    <row r="90" ht="12.75" customHeight="1">
      <c r="A90" s="36"/>
      <c r="B90" s="36"/>
    </row>
    <row r="91" ht="12.75" customHeight="1">
      <c r="A91" s="36"/>
      <c r="B91" s="36"/>
    </row>
    <row r="92" ht="12.75" customHeight="1">
      <c r="A92" s="36"/>
      <c r="B92" s="36"/>
    </row>
    <row r="93" ht="12.75" customHeight="1">
      <c r="A93" s="36"/>
      <c r="B93" s="36"/>
    </row>
    <row r="94" ht="12.75" customHeight="1">
      <c r="A94" s="36"/>
      <c r="B94" s="36"/>
    </row>
    <row r="95" ht="12.75" customHeight="1">
      <c r="A95" s="36"/>
      <c r="B95" s="36"/>
    </row>
    <row r="96" ht="12.75" customHeight="1">
      <c r="A96" s="36"/>
      <c r="B96" s="36"/>
    </row>
    <row r="97" ht="12.75" customHeight="1">
      <c r="A97" s="36"/>
      <c r="B97" s="36"/>
    </row>
    <row r="98" ht="12.75" customHeight="1">
      <c r="A98" s="36"/>
      <c r="B98" s="36"/>
    </row>
    <row r="99" ht="12.75" customHeight="1">
      <c r="A99" s="36"/>
      <c r="B99" s="36"/>
    </row>
    <row r="100" ht="12.75" customHeight="1">
      <c r="A100" s="36"/>
      <c r="B100" s="36"/>
    </row>
    <row r="101" ht="12.75" customHeight="1">
      <c r="A101" s="36"/>
      <c r="B101" s="36"/>
    </row>
    <row r="102" ht="12.75" customHeight="1">
      <c r="A102" s="36"/>
      <c r="B102" s="36"/>
    </row>
    <row r="103" ht="12.75" customHeight="1">
      <c r="A103" s="36"/>
      <c r="B103" s="36"/>
    </row>
    <row r="104" ht="12.75" customHeight="1">
      <c r="A104" s="36"/>
      <c r="B104" s="36"/>
    </row>
    <row r="105" ht="12.75" customHeight="1">
      <c r="A105" s="36"/>
      <c r="B105" s="36"/>
    </row>
    <row r="106" ht="12.75" customHeight="1">
      <c r="A106" s="36"/>
      <c r="B106" s="36"/>
    </row>
    <row r="107" ht="12.75" customHeight="1">
      <c r="A107" s="36"/>
      <c r="B107" s="36"/>
    </row>
    <row r="108" ht="12.75" customHeight="1">
      <c r="A108" s="36"/>
      <c r="B108" s="36"/>
    </row>
    <row r="109" ht="12.75" customHeight="1">
      <c r="A109" s="36"/>
      <c r="B109" s="36"/>
    </row>
    <row r="110" ht="12.75" customHeight="1">
      <c r="A110" s="36"/>
      <c r="B110" s="36"/>
    </row>
    <row r="111" ht="12.75" customHeight="1">
      <c r="A111" s="36"/>
      <c r="B111" s="36"/>
    </row>
    <row r="112" ht="12.75" customHeight="1">
      <c r="A112" s="36"/>
      <c r="B112" s="36"/>
    </row>
    <row r="113" ht="12.75" customHeight="1">
      <c r="A113" s="36"/>
      <c r="B113" s="36"/>
    </row>
    <row r="114" ht="12.75" customHeight="1">
      <c r="A114" s="36"/>
      <c r="B114" s="36"/>
    </row>
    <row r="115" ht="12.75" customHeight="1">
      <c r="A115" s="36"/>
      <c r="B115" s="36"/>
    </row>
    <row r="116" ht="12.75" customHeight="1">
      <c r="A116" s="36"/>
      <c r="B116" s="36"/>
    </row>
    <row r="117" ht="12.75" customHeight="1">
      <c r="A117" s="36"/>
      <c r="B117" s="36"/>
    </row>
    <row r="118" ht="12.75" customHeight="1">
      <c r="A118" s="36"/>
      <c r="B118" s="36"/>
    </row>
    <row r="119" ht="12.75" customHeight="1">
      <c r="A119" s="36"/>
      <c r="B119" s="36"/>
    </row>
    <row r="120" ht="12.75" customHeight="1">
      <c r="A120" s="36"/>
      <c r="B120" s="36"/>
    </row>
    <row r="121" ht="12.75" customHeight="1">
      <c r="A121" s="36"/>
      <c r="B121" s="36"/>
    </row>
    <row r="122" ht="12.75" customHeight="1">
      <c r="A122" s="36"/>
      <c r="B122" s="36"/>
    </row>
    <row r="123" ht="12.75" customHeight="1">
      <c r="A123" s="36"/>
      <c r="B123" s="36"/>
    </row>
    <row r="124" ht="12.75" customHeight="1">
      <c r="A124" s="36"/>
      <c r="B124" s="36"/>
    </row>
    <row r="125" ht="12.75" customHeight="1">
      <c r="A125" s="36"/>
      <c r="B125" s="36"/>
    </row>
    <row r="126" ht="12.75" customHeight="1">
      <c r="A126" s="36"/>
      <c r="B126" s="36"/>
    </row>
    <row r="127" ht="12.75" customHeight="1">
      <c r="A127" s="36"/>
      <c r="B127" s="36"/>
    </row>
    <row r="128" ht="12.75" customHeight="1">
      <c r="A128" s="36"/>
      <c r="B128" s="36"/>
    </row>
    <row r="129" ht="12.75" customHeight="1">
      <c r="A129" s="36"/>
      <c r="B129" s="36"/>
    </row>
    <row r="130" ht="12.75" customHeight="1">
      <c r="A130" s="36"/>
      <c r="B130" s="36"/>
    </row>
    <row r="131" ht="12.75" customHeight="1">
      <c r="A131" s="36"/>
      <c r="B131" s="36"/>
    </row>
    <row r="132" ht="12.75" customHeight="1">
      <c r="A132" s="36"/>
      <c r="B132" s="36"/>
    </row>
    <row r="133" ht="12.75" customHeight="1">
      <c r="A133" s="36"/>
      <c r="B133" s="36"/>
    </row>
    <row r="134" ht="12.75" customHeight="1">
      <c r="A134" s="36"/>
      <c r="B134" s="36"/>
    </row>
    <row r="135" ht="12.75" customHeight="1">
      <c r="A135" s="36"/>
      <c r="B135" s="36"/>
    </row>
    <row r="136" ht="12.75" customHeight="1">
      <c r="A136" s="36"/>
      <c r="B136" s="36"/>
    </row>
    <row r="137" ht="12.75" customHeight="1">
      <c r="A137" s="36"/>
      <c r="B137" s="36"/>
    </row>
    <row r="138" ht="12.75" customHeight="1">
      <c r="A138" s="36"/>
      <c r="B138" s="36"/>
    </row>
    <row r="139" ht="12.75" customHeight="1">
      <c r="A139" s="36"/>
      <c r="B139" s="36"/>
    </row>
    <row r="140" ht="12.75" customHeight="1">
      <c r="A140" s="36"/>
      <c r="B140" s="36"/>
    </row>
    <row r="141" ht="12.75" customHeight="1">
      <c r="A141" s="36"/>
      <c r="B141" s="36"/>
    </row>
    <row r="142" ht="12.75" customHeight="1">
      <c r="A142" s="36"/>
      <c r="B142" s="36"/>
    </row>
    <row r="143" ht="12.75" customHeight="1">
      <c r="A143" s="36"/>
      <c r="B143" s="36"/>
    </row>
    <row r="144" ht="12.75" customHeight="1">
      <c r="A144" s="36"/>
      <c r="B144" s="36"/>
    </row>
    <row r="145" ht="12.75" customHeight="1">
      <c r="A145" s="36"/>
      <c r="B145" s="36"/>
    </row>
    <row r="146" ht="12.75" customHeight="1">
      <c r="A146" s="36"/>
      <c r="B146" s="36"/>
    </row>
    <row r="147" ht="12.75" customHeight="1">
      <c r="A147" s="36"/>
      <c r="B147" s="36"/>
    </row>
    <row r="148" ht="12.75" customHeight="1">
      <c r="A148" s="36"/>
      <c r="B148" s="36"/>
    </row>
    <row r="149" ht="12.75" customHeight="1">
      <c r="A149" s="36"/>
      <c r="B149" s="36"/>
    </row>
    <row r="150" ht="12.75" customHeight="1">
      <c r="A150" s="36"/>
      <c r="B150" s="36"/>
    </row>
    <row r="151" ht="12.75" customHeight="1">
      <c r="A151" s="36"/>
      <c r="B151" s="36"/>
    </row>
    <row r="152" ht="12.75" customHeight="1">
      <c r="A152" s="36"/>
      <c r="B152" s="36"/>
    </row>
    <row r="153" ht="12.75" customHeight="1">
      <c r="A153" s="36"/>
      <c r="B153" s="36"/>
    </row>
    <row r="154" ht="12.75" customHeight="1">
      <c r="A154" s="36"/>
      <c r="B154" s="36"/>
    </row>
    <row r="155" ht="12.75" customHeight="1">
      <c r="A155" s="36"/>
      <c r="B155" s="36"/>
    </row>
    <row r="156" ht="12.75" customHeight="1">
      <c r="A156" s="36"/>
      <c r="B156" s="36"/>
    </row>
    <row r="157" ht="12.75" customHeight="1">
      <c r="A157" s="36"/>
      <c r="B157" s="36"/>
    </row>
    <row r="158" ht="12.75" customHeight="1">
      <c r="A158" s="36"/>
      <c r="B158" s="36"/>
    </row>
    <row r="159" ht="12.75" customHeight="1">
      <c r="A159" s="36"/>
      <c r="B159" s="36"/>
    </row>
    <row r="160" ht="12.75" customHeight="1">
      <c r="A160" s="36"/>
      <c r="B160" s="36"/>
    </row>
    <row r="161" ht="12.75" customHeight="1">
      <c r="A161" s="36"/>
      <c r="B161" s="36"/>
    </row>
    <row r="162" ht="12.75" customHeight="1">
      <c r="A162" s="36"/>
      <c r="B162" s="36"/>
    </row>
    <row r="163" ht="12.75" customHeight="1">
      <c r="A163" s="36"/>
      <c r="B163" s="36"/>
    </row>
    <row r="164" ht="12.75" customHeight="1">
      <c r="A164" s="36"/>
      <c r="B164" s="36"/>
    </row>
    <row r="165" ht="12.75" customHeight="1">
      <c r="A165" s="36"/>
      <c r="B165" s="36"/>
    </row>
    <row r="166" ht="12.75" customHeight="1">
      <c r="A166" s="36"/>
      <c r="B166" s="36"/>
    </row>
    <row r="167" ht="12.75" customHeight="1">
      <c r="A167" s="36"/>
      <c r="B167" s="36"/>
    </row>
    <row r="168" ht="12.75" customHeight="1">
      <c r="A168" s="36"/>
      <c r="B168" s="36"/>
    </row>
    <row r="169" ht="12.75" customHeight="1">
      <c r="A169" s="36"/>
      <c r="B169" s="36"/>
    </row>
    <row r="170" ht="12.75" customHeight="1">
      <c r="A170" s="36"/>
      <c r="B170" s="36"/>
    </row>
    <row r="171" ht="12.75" customHeight="1">
      <c r="A171" s="36"/>
      <c r="B171" s="36"/>
    </row>
    <row r="172" ht="12.75" customHeight="1">
      <c r="A172" s="36"/>
      <c r="B172" s="36"/>
    </row>
    <row r="173" ht="12.75" customHeight="1">
      <c r="A173" s="36"/>
      <c r="B173" s="36"/>
    </row>
    <row r="174" ht="12.75" customHeight="1">
      <c r="A174" s="36"/>
      <c r="B174" s="36"/>
    </row>
    <row r="175" ht="12.75" customHeight="1">
      <c r="A175" s="36"/>
      <c r="B175" s="36"/>
    </row>
    <row r="176" ht="12.75" customHeight="1">
      <c r="A176" s="36"/>
      <c r="B176" s="36"/>
    </row>
    <row r="177" ht="12.75" customHeight="1">
      <c r="A177" s="36"/>
      <c r="B177" s="36"/>
    </row>
    <row r="178" ht="12.75" customHeight="1">
      <c r="A178" s="36"/>
      <c r="B178" s="36"/>
    </row>
    <row r="179" ht="12.75" customHeight="1">
      <c r="A179" s="36"/>
      <c r="B179" s="36"/>
    </row>
    <row r="180" ht="12.75" customHeight="1">
      <c r="A180" s="36"/>
      <c r="B180" s="36"/>
    </row>
    <row r="181" ht="12.75" customHeight="1">
      <c r="A181" s="36"/>
      <c r="B181" s="36"/>
    </row>
    <row r="182" ht="12.75" customHeight="1">
      <c r="A182" s="36"/>
      <c r="B182" s="36"/>
    </row>
    <row r="183" ht="12.75" customHeight="1">
      <c r="A183" s="36"/>
      <c r="B183" s="36"/>
    </row>
    <row r="184" ht="12.75" customHeight="1">
      <c r="A184" s="36"/>
      <c r="B184" s="36"/>
    </row>
    <row r="185" ht="12.75" customHeight="1">
      <c r="A185" s="36"/>
      <c r="B185" s="36"/>
    </row>
    <row r="186" ht="12.75" customHeight="1">
      <c r="A186" s="36"/>
      <c r="B186" s="36"/>
    </row>
    <row r="187" ht="12.75" customHeight="1">
      <c r="A187" s="36"/>
      <c r="B187" s="36"/>
    </row>
    <row r="188" ht="12.75" customHeight="1">
      <c r="A188" s="36"/>
      <c r="B188" s="36"/>
    </row>
    <row r="189" ht="12.75" customHeight="1">
      <c r="A189" s="36"/>
      <c r="B189" s="36"/>
    </row>
    <row r="190" ht="12.75" customHeight="1">
      <c r="A190" s="36"/>
      <c r="B190" s="36"/>
    </row>
    <row r="191" ht="12.75" customHeight="1">
      <c r="A191" s="36"/>
      <c r="B191" s="36"/>
    </row>
    <row r="192" ht="12.75" customHeight="1">
      <c r="A192" s="36"/>
      <c r="B192" s="36"/>
    </row>
    <row r="193" ht="12.75" customHeight="1">
      <c r="A193" s="36"/>
      <c r="B193" s="36"/>
    </row>
    <row r="194" ht="12.75" customHeight="1">
      <c r="A194" s="36"/>
      <c r="B194" s="36"/>
    </row>
    <row r="195" ht="12.75" customHeight="1">
      <c r="A195" s="36"/>
      <c r="B195" s="36"/>
    </row>
    <row r="196" ht="12.75" customHeight="1">
      <c r="A196" s="36"/>
      <c r="B196" s="36"/>
    </row>
    <row r="197" ht="12.75" customHeight="1">
      <c r="A197" s="36"/>
      <c r="B197" s="36"/>
    </row>
    <row r="198" ht="12.75" customHeight="1">
      <c r="A198" s="36"/>
      <c r="B198" s="36"/>
    </row>
    <row r="199" ht="12.75" customHeight="1">
      <c r="A199" s="36"/>
      <c r="B199" s="36"/>
    </row>
    <row r="200" ht="12.75" customHeight="1">
      <c r="A200" s="36"/>
      <c r="B200" s="36"/>
    </row>
    <row r="201" ht="12.75" customHeight="1">
      <c r="A201" s="36"/>
      <c r="B201" s="36"/>
    </row>
    <row r="202" ht="12.75" customHeight="1">
      <c r="A202" s="36"/>
      <c r="B202" s="36"/>
    </row>
    <row r="203" ht="12.75" customHeight="1">
      <c r="A203" s="36"/>
      <c r="B203" s="36"/>
    </row>
    <row r="204" ht="12.75" customHeight="1">
      <c r="A204" s="36"/>
      <c r="B204" s="36"/>
    </row>
    <row r="205" ht="12.75" customHeight="1">
      <c r="A205" s="36"/>
      <c r="B205" s="36"/>
    </row>
    <row r="206" ht="12.75" customHeight="1">
      <c r="A206" s="36"/>
      <c r="B206" s="36"/>
    </row>
    <row r="207" ht="12.75" customHeight="1">
      <c r="A207" s="36"/>
      <c r="B207" s="36"/>
    </row>
    <row r="208" ht="12.75" customHeight="1">
      <c r="A208" s="36"/>
      <c r="B208" s="36"/>
    </row>
    <row r="209" ht="12.75" customHeight="1">
      <c r="A209" s="36"/>
      <c r="B209" s="36"/>
    </row>
    <row r="210" ht="12.75" customHeight="1">
      <c r="A210" s="36"/>
      <c r="B210" s="36"/>
    </row>
    <row r="211" ht="12.75" customHeight="1">
      <c r="A211" s="36"/>
      <c r="B211" s="36"/>
    </row>
    <row r="212" ht="12.75" customHeight="1">
      <c r="A212" s="36"/>
      <c r="B212" s="36"/>
    </row>
    <row r="213" ht="12.75" customHeight="1">
      <c r="A213" s="36"/>
      <c r="B213" s="36"/>
    </row>
    <row r="214" ht="12.75" customHeight="1">
      <c r="A214" s="36"/>
      <c r="B214" s="36"/>
    </row>
    <row r="215" ht="12.75" customHeight="1">
      <c r="A215" s="36"/>
      <c r="B215" s="36"/>
    </row>
    <row r="216" ht="12.75" customHeight="1">
      <c r="A216" s="36"/>
      <c r="B216" s="36"/>
    </row>
    <row r="217" ht="12.75" customHeight="1">
      <c r="A217" s="36"/>
      <c r="B217" s="36"/>
    </row>
    <row r="218" ht="12.75" customHeight="1">
      <c r="A218" s="36"/>
      <c r="B218" s="36"/>
    </row>
    <row r="219" ht="12.75" customHeight="1">
      <c r="A219" s="36"/>
      <c r="B219" s="36"/>
    </row>
    <row r="220" ht="12.75" customHeight="1">
      <c r="A220" s="36"/>
      <c r="B220" s="36"/>
    </row>
    <row r="221" ht="12.75" customHeight="1">
      <c r="A221" s="36"/>
      <c r="B221" s="36"/>
    </row>
    <row r="222" ht="12.75" customHeight="1">
      <c r="A222" s="36"/>
      <c r="B222" s="36"/>
    </row>
    <row r="223" ht="12.75" customHeight="1">
      <c r="A223" s="36"/>
      <c r="B223" s="36"/>
    </row>
    <row r="224" ht="12.75" customHeight="1">
      <c r="A224" s="36"/>
      <c r="B224" s="36"/>
    </row>
    <row r="225" ht="12.75" customHeight="1">
      <c r="A225" s="36"/>
      <c r="B225" s="36"/>
    </row>
    <row r="226" ht="12.75" customHeight="1">
      <c r="A226" s="36"/>
      <c r="B226" s="36"/>
    </row>
    <row r="227" ht="12.75" customHeight="1">
      <c r="A227" s="36"/>
      <c r="B227" s="36"/>
    </row>
    <row r="228" ht="12.75" customHeight="1">
      <c r="A228" s="36"/>
      <c r="B228" s="36"/>
    </row>
    <row r="229" ht="12.75" customHeight="1">
      <c r="A229" s="36"/>
      <c r="B229" s="36"/>
    </row>
    <row r="230" ht="12.75" customHeight="1">
      <c r="A230" s="36"/>
      <c r="B230" s="36"/>
    </row>
    <row r="231" ht="12.75" customHeight="1">
      <c r="A231" s="36"/>
      <c r="B231" s="36"/>
    </row>
    <row r="232" ht="12.75" customHeight="1">
      <c r="A232" s="36"/>
      <c r="B232" s="36"/>
    </row>
    <row r="233" ht="12.75" customHeight="1">
      <c r="A233" s="36"/>
      <c r="B233" s="36"/>
    </row>
    <row r="234" ht="12.75" customHeight="1">
      <c r="A234" s="36"/>
      <c r="B234" s="36"/>
    </row>
    <row r="235" ht="12.75" customHeight="1">
      <c r="A235" s="36"/>
      <c r="B235" s="36"/>
    </row>
    <row r="236" ht="12.75" customHeight="1">
      <c r="A236" s="36"/>
      <c r="B236" s="36"/>
    </row>
    <row r="237" ht="12.75" customHeight="1">
      <c r="A237" s="36"/>
      <c r="B237" s="36"/>
    </row>
    <row r="238" ht="12.75" customHeight="1">
      <c r="A238" s="36"/>
      <c r="B238" s="36"/>
    </row>
    <row r="239" ht="12.75" customHeight="1">
      <c r="A239" s="36"/>
      <c r="B239" s="36"/>
    </row>
    <row r="240" ht="12.75" customHeight="1">
      <c r="A240" s="36"/>
      <c r="B240" s="36"/>
    </row>
    <row r="241" ht="12.75" customHeight="1">
      <c r="A241" s="36"/>
      <c r="B241" s="36"/>
    </row>
    <row r="242" ht="12.75" customHeight="1">
      <c r="A242" s="36"/>
      <c r="B242" s="36"/>
    </row>
    <row r="243" ht="12.75" customHeight="1">
      <c r="A243" s="36"/>
      <c r="B243" s="36"/>
    </row>
    <row r="244" ht="12.75" customHeight="1">
      <c r="A244" s="36"/>
      <c r="B244" s="36"/>
    </row>
    <row r="245" ht="12.75" customHeight="1">
      <c r="A245" s="36"/>
      <c r="B245" s="36"/>
    </row>
    <row r="246" ht="12.75" customHeight="1">
      <c r="A246" s="36"/>
      <c r="B246" s="36"/>
    </row>
    <row r="247" ht="12.75" customHeight="1">
      <c r="A247" s="36"/>
      <c r="B247" s="36"/>
    </row>
    <row r="248" ht="12.75" customHeight="1">
      <c r="A248" s="36"/>
      <c r="B248" s="36"/>
    </row>
    <row r="249" ht="12.75" customHeight="1">
      <c r="A249" s="36"/>
      <c r="B249" s="36"/>
    </row>
    <row r="250" ht="12.75" customHeight="1">
      <c r="A250" s="36"/>
      <c r="B250" s="36"/>
    </row>
    <row r="251" ht="12.75" customHeight="1">
      <c r="A251" s="36"/>
      <c r="B251" s="36"/>
    </row>
    <row r="252" ht="12.75" customHeight="1">
      <c r="A252" s="36"/>
      <c r="B252" s="36"/>
    </row>
    <row r="253" ht="12.75" customHeight="1">
      <c r="A253" s="36"/>
      <c r="B253" s="36"/>
    </row>
    <row r="254" ht="12.75" customHeight="1">
      <c r="A254" s="36"/>
      <c r="B254" s="36"/>
    </row>
    <row r="255" ht="12.75" customHeight="1">
      <c r="A255" s="36"/>
      <c r="B255" s="36"/>
    </row>
    <row r="256" ht="12.75" customHeight="1">
      <c r="A256" s="36"/>
      <c r="B256" s="36"/>
    </row>
    <row r="257" ht="12.75" customHeight="1">
      <c r="A257" s="36"/>
      <c r="B257" s="36"/>
    </row>
    <row r="258" ht="12.75" customHeight="1">
      <c r="A258" s="36"/>
      <c r="B258" s="36"/>
    </row>
    <row r="259" ht="12.75" customHeight="1">
      <c r="A259" s="36"/>
      <c r="B259" s="36"/>
    </row>
    <row r="260" ht="12.75" customHeight="1">
      <c r="A260" s="36"/>
      <c r="B260" s="36"/>
    </row>
    <row r="261" ht="12.75" customHeight="1">
      <c r="A261" s="36"/>
      <c r="B261" s="36"/>
    </row>
    <row r="262" ht="12.75" customHeight="1">
      <c r="A262" s="36"/>
      <c r="B262" s="36"/>
    </row>
    <row r="263" ht="12.75" customHeight="1">
      <c r="A263" s="36"/>
      <c r="B263" s="36"/>
    </row>
    <row r="264" ht="12.75" customHeight="1">
      <c r="A264" s="36"/>
      <c r="B264" s="36"/>
    </row>
    <row r="265" ht="12.75" customHeight="1">
      <c r="A265" s="36"/>
      <c r="B265" s="36"/>
    </row>
    <row r="266" ht="12.75" customHeight="1">
      <c r="A266" s="36"/>
      <c r="B266" s="36"/>
    </row>
    <row r="267" ht="12.75" customHeight="1">
      <c r="A267" s="36"/>
      <c r="B267" s="36"/>
    </row>
    <row r="268" ht="12.75" customHeight="1">
      <c r="A268" s="36"/>
      <c r="B268" s="36"/>
    </row>
    <row r="269" ht="12.75" customHeight="1">
      <c r="A269" s="36"/>
      <c r="B269" s="36"/>
    </row>
    <row r="270" ht="12.75" customHeight="1">
      <c r="A270" s="36"/>
      <c r="B270" s="36"/>
    </row>
    <row r="271" ht="12.75" customHeight="1">
      <c r="A271" s="36"/>
      <c r="B271" s="36"/>
    </row>
    <row r="272" ht="12.75" customHeight="1">
      <c r="A272" s="36"/>
      <c r="B272" s="36"/>
    </row>
    <row r="273" ht="12.75" customHeight="1">
      <c r="A273" s="36"/>
      <c r="B273" s="36"/>
    </row>
    <row r="274" ht="12.75" customHeight="1">
      <c r="A274" s="36"/>
      <c r="B274" s="36"/>
    </row>
    <row r="275" ht="12.75" customHeight="1">
      <c r="A275" s="36"/>
      <c r="B275" s="36"/>
    </row>
    <row r="276" ht="12.75" customHeight="1">
      <c r="A276" s="36"/>
      <c r="B276" s="36"/>
    </row>
    <row r="277" ht="12.75" customHeight="1">
      <c r="A277" s="36"/>
      <c r="B277" s="36"/>
    </row>
    <row r="278" ht="12.75" customHeight="1">
      <c r="A278" s="36"/>
      <c r="B278" s="36"/>
    </row>
    <row r="279" ht="12.75" customHeight="1">
      <c r="A279" s="36"/>
      <c r="B279" s="36"/>
    </row>
    <row r="280" ht="12.75" customHeight="1">
      <c r="A280" s="36"/>
      <c r="B280" s="36"/>
    </row>
    <row r="281" ht="12.75" customHeight="1">
      <c r="A281" s="36"/>
      <c r="B281" s="36"/>
    </row>
    <row r="282" ht="12.75" customHeight="1">
      <c r="A282" s="36"/>
      <c r="B282" s="36"/>
    </row>
    <row r="283" ht="12.75" customHeight="1">
      <c r="A283" s="36"/>
      <c r="B283" s="36"/>
    </row>
    <row r="284" ht="12.75" customHeight="1">
      <c r="A284" s="36"/>
      <c r="B284" s="36"/>
    </row>
    <row r="285" ht="12.75" customHeight="1">
      <c r="A285" s="36"/>
      <c r="B285" s="36"/>
    </row>
    <row r="286" ht="12.75" customHeight="1">
      <c r="A286" s="36"/>
      <c r="B286" s="36"/>
    </row>
    <row r="287" ht="12.75" customHeight="1">
      <c r="A287" s="36"/>
      <c r="B287" s="36"/>
    </row>
    <row r="288" ht="12.75" customHeight="1">
      <c r="A288" s="36"/>
      <c r="B288" s="36"/>
    </row>
    <row r="289" ht="12.75" customHeight="1">
      <c r="A289" s="36"/>
      <c r="B289" s="36"/>
    </row>
    <row r="290" ht="12.75" customHeight="1">
      <c r="A290" s="36"/>
      <c r="B290" s="36"/>
    </row>
    <row r="291" ht="12.75" customHeight="1">
      <c r="A291" s="36"/>
      <c r="B291" s="36"/>
    </row>
    <row r="292" ht="12.75" customHeight="1">
      <c r="A292" s="36"/>
      <c r="B292" s="36"/>
    </row>
    <row r="293" ht="12.75" customHeight="1">
      <c r="A293" s="36"/>
      <c r="B293" s="36"/>
    </row>
    <row r="294" ht="12.75" customHeight="1">
      <c r="A294" s="36"/>
      <c r="B294" s="36"/>
    </row>
    <row r="295" ht="12.75" customHeight="1">
      <c r="A295" s="36"/>
      <c r="B295" s="36"/>
    </row>
    <row r="296" ht="12.75" customHeight="1">
      <c r="A296" s="36"/>
      <c r="B296" s="36"/>
    </row>
    <row r="297" ht="12.75" customHeight="1">
      <c r="A297" s="36"/>
      <c r="B297" s="36"/>
    </row>
    <row r="298" ht="12.75" customHeight="1">
      <c r="A298" s="36"/>
      <c r="B298" s="36"/>
    </row>
    <row r="299" ht="12.75" customHeight="1">
      <c r="A299" s="36"/>
      <c r="B299" s="36"/>
    </row>
    <row r="300" ht="12.75" customHeight="1">
      <c r="A300" s="36"/>
      <c r="B300" s="36"/>
    </row>
    <row r="301" ht="12.75" customHeight="1">
      <c r="A301" s="36"/>
      <c r="B301" s="36"/>
    </row>
    <row r="302" ht="12.75" customHeight="1">
      <c r="A302" s="36"/>
      <c r="B302" s="36"/>
    </row>
    <row r="303" ht="12.75" customHeight="1">
      <c r="A303" s="36"/>
      <c r="B303" s="36"/>
    </row>
    <row r="304" ht="12.75" customHeight="1">
      <c r="A304" s="36"/>
      <c r="B304" s="36"/>
    </row>
    <row r="305" ht="12.75" customHeight="1">
      <c r="A305" s="36"/>
      <c r="B305" s="36"/>
    </row>
    <row r="306" ht="12.75" customHeight="1">
      <c r="A306" s="36"/>
      <c r="B306" s="36"/>
    </row>
    <row r="307" ht="12.75" customHeight="1">
      <c r="A307" s="36"/>
      <c r="B307" s="36"/>
    </row>
    <row r="308" ht="12.75" customHeight="1">
      <c r="A308" s="36"/>
      <c r="B308" s="36"/>
    </row>
    <row r="309" ht="12.75" customHeight="1">
      <c r="A309" s="36"/>
      <c r="B309" s="36"/>
    </row>
    <row r="310" ht="12.75" customHeight="1">
      <c r="A310" s="36"/>
      <c r="B310" s="36"/>
    </row>
    <row r="311" ht="12.75" customHeight="1">
      <c r="A311" s="36"/>
      <c r="B311" s="36"/>
    </row>
    <row r="312" ht="12.75" customHeight="1">
      <c r="A312" s="36"/>
      <c r="B312" s="36"/>
    </row>
    <row r="313" ht="12.75" customHeight="1">
      <c r="A313" s="36"/>
      <c r="B313" s="36"/>
    </row>
    <row r="314" ht="12.75" customHeight="1">
      <c r="A314" s="36"/>
      <c r="B314" s="36"/>
    </row>
    <row r="315" ht="12.75" customHeight="1">
      <c r="A315" s="36"/>
      <c r="B315" s="36"/>
    </row>
    <row r="316" ht="12.75" customHeight="1">
      <c r="A316" s="36"/>
      <c r="B316" s="36"/>
    </row>
    <row r="317" ht="12.75" customHeight="1">
      <c r="A317" s="36"/>
      <c r="B317" s="36"/>
    </row>
    <row r="318" ht="12.75" customHeight="1">
      <c r="A318" s="36"/>
      <c r="B318" s="36"/>
    </row>
    <row r="319" ht="12.75" customHeight="1">
      <c r="A319" s="36"/>
      <c r="B319" s="36"/>
    </row>
    <row r="320" ht="12.75" customHeight="1">
      <c r="A320" s="36"/>
      <c r="B320" s="36"/>
    </row>
    <row r="321" ht="12.75" customHeight="1">
      <c r="A321" s="36"/>
      <c r="B321" s="36"/>
    </row>
    <row r="322" ht="12.75" customHeight="1">
      <c r="A322" s="36"/>
      <c r="B322" s="36"/>
    </row>
    <row r="323" ht="12.75" customHeight="1">
      <c r="A323" s="36"/>
      <c r="B323" s="36"/>
    </row>
    <row r="324" ht="12.75" customHeight="1">
      <c r="A324" s="36"/>
      <c r="B324" s="36"/>
    </row>
    <row r="325" ht="12.75" customHeight="1">
      <c r="A325" s="36"/>
      <c r="B325" s="36"/>
    </row>
    <row r="326" ht="12.75" customHeight="1">
      <c r="A326" s="36"/>
      <c r="B326" s="36"/>
    </row>
    <row r="327" ht="12.75" customHeight="1">
      <c r="A327" s="36"/>
      <c r="B327" s="36"/>
    </row>
    <row r="328" ht="12.75" customHeight="1">
      <c r="A328" s="36"/>
      <c r="B328" s="36"/>
    </row>
    <row r="329" ht="12.75" customHeight="1">
      <c r="A329" s="36"/>
      <c r="B329" s="36"/>
    </row>
    <row r="330" ht="12.75" customHeight="1">
      <c r="A330" s="36"/>
      <c r="B330" s="36"/>
    </row>
    <row r="331" ht="12.75" customHeight="1">
      <c r="A331" s="36"/>
      <c r="B331" s="36"/>
    </row>
    <row r="332" ht="12.75" customHeight="1">
      <c r="A332" s="36"/>
      <c r="B332" s="36"/>
    </row>
    <row r="333" ht="12.75" customHeight="1">
      <c r="A333" s="36"/>
      <c r="B333" s="36"/>
    </row>
    <row r="334" ht="12.75" customHeight="1">
      <c r="A334" s="36"/>
      <c r="B334" s="36"/>
    </row>
    <row r="335" ht="12.75" customHeight="1">
      <c r="A335" s="36"/>
      <c r="B335" s="36"/>
    </row>
    <row r="336" ht="12.75" customHeight="1">
      <c r="A336" s="36"/>
      <c r="B336" s="36"/>
    </row>
    <row r="337" ht="12.75" customHeight="1">
      <c r="A337" s="36"/>
      <c r="B337" s="36"/>
    </row>
    <row r="338" ht="12.75" customHeight="1">
      <c r="A338" s="36"/>
      <c r="B338" s="36"/>
    </row>
    <row r="339" ht="12.75" customHeight="1">
      <c r="A339" s="36"/>
      <c r="B339" s="36"/>
    </row>
    <row r="340" ht="12.75" customHeight="1">
      <c r="A340" s="36"/>
      <c r="B340" s="36"/>
    </row>
    <row r="341" ht="12.75" customHeight="1">
      <c r="A341" s="36"/>
      <c r="B341" s="36"/>
    </row>
    <row r="342" ht="12.75" customHeight="1">
      <c r="A342" s="36"/>
      <c r="B342" s="36"/>
    </row>
    <row r="343" ht="12.75" customHeight="1">
      <c r="A343" s="36"/>
      <c r="B343" s="36"/>
    </row>
    <row r="344" ht="12.75" customHeight="1">
      <c r="A344" s="36"/>
      <c r="B344" s="36"/>
    </row>
    <row r="345" ht="12.75" customHeight="1">
      <c r="A345" s="36"/>
      <c r="B345" s="36"/>
    </row>
    <row r="346" ht="12.75" customHeight="1">
      <c r="A346" s="36"/>
      <c r="B346" s="36"/>
    </row>
    <row r="347" ht="12.75" customHeight="1">
      <c r="A347" s="36"/>
      <c r="B347" s="36"/>
    </row>
    <row r="348" ht="12.75" customHeight="1">
      <c r="A348" s="36"/>
      <c r="B348" s="36"/>
    </row>
    <row r="349" ht="12.75" customHeight="1">
      <c r="A349" s="36"/>
      <c r="B349" s="36"/>
    </row>
    <row r="350" ht="12.75" customHeight="1">
      <c r="A350" s="36"/>
      <c r="B350" s="36"/>
    </row>
    <row r="351" ht="12.75" customHeight="1">
      <c r="A351" s="36"/>
      <c r="B351" s="36"/>
    </row>
    <row r="352" ht="12.75" customHeight="1">
      <c r="A352" s="36"/>
      <c r="B352" s="36"/>
    </row>
    <row r="353" ht="12.75" customHeight="1">
      <c r="A353" s="36"/>
      <c r="B353" s="36"/>
    </row>
    <row r="354" ht="12.75" customHeight="1">
      <c r="A354" s="36"/>
      <c r="B354" s="36"/>
    </row>
    <row r="355" ht="12.75" customHeight="1">
      <c r="A355" s="36"/>
      <c r="B355" s="36"/>
    </row>
    <row r="356" ht="12.75" customHeight="1">
      <c r="A356" s="36"/>
      <c r="B356" s="36"/>
    </row>
    <row r="357" ht="12.75" customHeight="1">
      <c r="A357" s="36"/>
      <c r="B357" s="36"/>
    </row>
    <row r="358" ht="12.75" customHeight="1">
      <c r="A358" s="36"/>
      <c r="B358" s="36"/>
    </row>
    <row r="359" ht="12.75" customHeight="1">
      <c r="A359" s="36"/>
      <c r="B359" s="36"/>
    </row>
    <row r="360" ht="12.75" customHeight="1">
      <c r="A360" s="36"/>
      <c r="B360" s="36"/>
    </row>
    <row r="361" ht="12.75" customHeight="1">
      <c r="A361" s="36"/>
      <c r="B361" s="36"/>
    </row>
    <row r="362" ht="12.75" customHeight="1">
      <c r="A362" s="36"/>
      <c r="B362" s="36"/>
    </row>
    <row r="363" ht="12.75" customHeight="1">
      <c r="A363" s="36"/>
      <c r="B363" s="36"/>
    </row>
    <row r="364" ht="12.75" customHeight="1">
      <c r="A364" s="36"/>
      <c r="B364" s="36"/>
    </row>
    <row r="365" ht="12.75" customHeight="1">
      <c r="A365" s="36"/>
      <c r="B365" s="36"/>
    </row>
    <row r="366" ht="12.75" customHeight="1">
      <c r="A366" s="36"/>
      <c r="B366" s="36"/>
    </row>
    <row r="367" ht="12.75" customHeight="1">
      <c r="A367" s="36"/>
      <c r="B367" s="36"/>
    </row>
    <row r="368" ht="12.75" customHeight="1">
      <c r="A368" s="36"/>
      <c r="B368" s="36"/>
    </row>
    <row r="369" ht="12.75" customHeight="1">
      <c r="A369" s="36"/>
      <c r="B369" s="36"/>
    </row>
    <row r="370" ht="12.75" customHeight="1">
      <c r="A370" s="36"/>
      <c r="B370" s="36"/>
    </row>
    <row r="371" ht="12.75" customHeight="1">
      <c r="A371" s="36"/>
      <c r="B371" s="36"/>
    </row>
    <row r="372" ht="12.75" customHeight="1">
      <c r="A372" s="36"/>
      <c r="B372" s="36"/>
    </row>
    <row r="373" ht="12.75" customHeight="1">
      <c r="A373" s="36"/>
      <c r="B373" s="36"/>
    </row>
    <row r="374" ht="12.75" customHeight="1">
      <c r="A374" s="36"/>
      <c r="B374" s="36"/>
    </row>
    <row r="375" ht="12.75" customHeight="1">
      <c r="A375" s="36"/>
      <c r="B375" s="36"/>
    </row>
    <row r="376" ht="12.75" customHeight="1">
      <c r="A376" s="36"/>
      <c r="B376" s="36"/>
    </row>
    <row r="377" ht="12.75" customHeight="1">
      <c r="A377" s="36"/>
      <c r="B377" s="36"/>
    </row>
    <row r="378" ht="12.75" customHeight="1">
      <c r="A378" s="36"/>
      <c r="B378" s="36"/>
    </row>
    <row r="379" ht="12.75" customHeight="1">
      <c r="A379" s="36"/>
      <c r="B379" s="36"/>
    </row>
    <row r="380" ht="12.75" customHeight="1">
      <c r="A380" s="36"/>
      <c r="B380" s="36"/>
    </row>
    <row r="381" ht="12.75" customHeight="1">
      <c r="A381" s="36"/>
      <c r="B381" s="36"/>
    </row>
    <row r="382" ht="12.75" customHeight="1">
      <c r="A382" s="36"/>
      <c r="B382" s="36"/>
    </row>
    <row r="383" ht="12.75" customHeight="1">
      <c r="A383" s="36"/>
      <c r="B383" s="36"/>
    </row>
    <row r="384" ht="12.75" customHeight="1">
      <c r="A384" s="36"/>
      <c r="B384" s="36"/>
    </row>
    <row r="385" ht="12.75" customHeight="1">
      <c r="A385" s="36"/>
      <c r="B385" s="36"/>
    </row>
    <row r="386" ht="12.75" customHeight="1">
      <c r="A386" s="36"/>
      <c r="B386" s="36"/>
    </row>
    <row r="387" ht="12.75" customHeight="1">
      <c r="A387" s="36"/>
      <c r="B387" s="36"/>
    </row>
    <row r="388" ht="12.75" customHeight="1">
      <c r="A388" s="36"/>
      <c r="B388" s="36"/>
    </row>
    <row r="389" ht="12.75" customHeight="1">
      <c r="A389" s="36"/>
      <c r="B389" s="36"/>
    </row>
    <row r="390" ht="12.75" customHeight="1">
      <c r="A390" s="36"/>
      <c r="B390" s="36"/>
    </row>
    <row r="391" ht="12.75" customHeight="1">
      <c r="A391" s="36"/>
      <c r="B391" s="36"/>
    </row>
    <row r="392" ht="12.75" customHeight="1">
      <c r="A392" s="36"/>
      <c r="B392" s="36"/>
    </row>
    <row r="393" ht="12.75" customHeight="1">
      <c r="A393" s="36"/>
      <c r="B393" s="36"/>
    </row>
    <row r="394" ht="12.75" customHeight="1">
      <c r="A394" s="36"/>
      <c r="B394" s="36"/>
    </row>
    <row r="395" ht="12.75" customHeight="1">
      <c r="A395" s="36"/>
      <c r="B395" s="36"/>
    </row>
    <row r="396" ht="12.75" customHeight="1">
      <c r="A396" s="36"/>
      <c r="B396" s="36"/>
    </row>
    <row r="397" ht="12.75" customHeight="1">
      <c r="A397" s="36"/>
      <c r="B397" s="36"/>
    </row>
    <row r="398" ht="12.75" customHeight="1">
      <c r="A398" s="36"/>
      <c r="B398" s="36"/>
    </row>
    <row r="399" ht="12.75" customHeight="1">
      <c r="A399" s="36"/>
      <c r="B399" s="36"/>
    </row>
    <row r="400" ht="12.75" customHeight="1">
      <c r="A400" s="36"/>
      <c r="B400" s="36"/>
    </row>
    <row r="401" ht="12.75" customHeight="1">
      <c r="A401" s="36"/>
      <c r="B401" s="36"/>
    </row>
    <row r="402" ht="12.75" customHeight="1">
      <c r="A402" s="36"/>
      <c r="B402" s="36"/>
    </row>
    <row r="403" ht="12.75" customHeight="1">
      <c r="A403" s="36"/>
      <c r="B403" s="36"/>
    </row>
    <row r="404" ht="12.75" customHeight="1">
      <c r="A404" s="36"/>
      <c r="B404" s="36"/>
    </row>
    <row r="405" ht="12.75" customHeight="1">
      <c r="A405" s="36"/>
      <c r="B405" s="36"/>
    </row>
    <row r="406" ht="12.75" customHeight="1">
      <c r="A406" s="36"/>
      <c r="B406" s="36"/>
    </row>
    <row r="407" ht="12.75" customHeight="1">
      <c r="A407" s="36"/>
      <c r="B407" s="36"/>
    </row>
    <row r="408" ht="12.75" customHeight="1">
      <c r="A408" s="36"/>
      <c r="B408" s="36"/>
    </row>
    <row r="409" ht="12.75" customHeight="1">
      <c r="A409" s="36"/>
      <c r="B409" s="36"/>
    </row>
    <row r="410" ht="12.75" customHeight="1">
      <c r="A410" s="36"/>
      <c r="B410" s="36"/>
    </row>
    <row r="411" ht="12.75" customHeight="1">
      <c r="A411" s="36"/>
      <c r="B411" s="36"/>
    </row>
    <row r="412" ht="12.75" customHeight="1">
      <c r="A412" s="36"/>
      <c r="B412" s="36"/>
    </row>
    <row r="413" ht="12.75" customHeight="1">
      <c r="A413" s="36"/>
      <c r="B413" s="36"/>
    </row>
    <row r="414" ht="12.75" customHeight="1">
      <c r="A414" s="36"/>
      <c r="B414" s="36"/>
    </row>
    <row r="415" ht="12.75" customHeight="1">
      <c r="A415" s="36"/>
      <c r="B415" s="36"/>
    </row>
    <row r="416" ht="12.75" customHeight="1">
      <c r="A416" s="36"/>
      <c r="B416" s="36"/>
    </row>
    <row r="417" ht="12.75" customHeight="1">
      <c r="A417" s="36"/>
      <c r="B417" s="36"/>
    </row>
    <row r="418" ht="12.75" customHeight="1">
      <c r="A418" s="36"/>
      <c r="B418" s="36"/>
    </row>
    <row r="419" ht="12.75" customHeight="1">
      <c r="A419" s="36"/>
      <c r="B419" s="36"/>
    </row>
    <row r="420" ht="12.75" customHeight="1">
      <c r="A420" s="36"/>
      <c r="B420" s="36"/>
    </row>
    <row r="421" ht="12.75" customHeight="1">
      <c r="A421" s="36"/>
      <c r="B421" s="36"/>
    </row>
    <row r="422" ht="12.75" customHeight="1">
      <c r="A422" s="36"/>
      <c r="B422" s="36"/>
    </row>
    <row r="423" ht="12.75" customHeight="1">
      <c r="A423" s="36"/>
      <c r="B423" s="36"/>
    </row>
    <row r="424" ht="12.75" customHeight="1">
      <c r="A424" s="36"/>
      <c r="B424" s="36"/>
    </row>
    <row r="425" ht="12.75" customHeight="1">
      <c r="A425" s="36"/>
      <c r="B425" s="36"/>
    </row>
    <row r="426" ht="12.75" customHeight="1">
      <c r="A426" s="36"/>
      <c r="B426" s="36"/>
    </row>
    <row r="427" ht="12.75" customHeight="1">
      <c r="A427" s="36"/>
      <c r="B427" s="36"/>
    </row>
    <row r="428" ht="12.75" customHeight="1">
      <c r="A428" s="36"/>
      <c r="B428" s="36"/>
    </row>
    <row r="429" ht="12.75" customHeight="1">
      <c r="A429" s="36"/>
      <c r="B429" s="36"/>
    </row>
    <row r="430" ht="12.75" customHeight="1">
      <c r="A430" s="36"/>
      <c r="B430" s="36"/>
    </row>
    <row r="431" ht="12.75" customHeight="1">
      <c r="A431" s="36"/>
      <c r="B431" s="36"/>
    </row>
    <row r="432" ht="12.75" customHeight="1">
      <c r="A432" s="36"/>
      <c r="B432" s="36"/>
    </row>
    <row r="433" ht="12.75" customHeight="1">
      <c r="A433" s="36"/>
      <c r="B433" s="36"/>
    </row>
    <row r="434" ht="12.75" customHeight="1">
      <c r="A434" s="36"/>
      <c r="B434" s="36"/>
    </row>
    <row r="435" ht="12.75" customHeight="1">
      <c r="A435" s="36"/>
      <c r="B435" s="36"/>
    </row>
    <row r="436" ht="12.75" customHeight="1">
      <c r="A436" s="36"/>
      <c r="B436" s="36"/>
    </row>
    <row r="437" ht="12.75" customHeight="1">
      <c r="A437" s="36"/>
      <c r="B437" s="36"/>
    </row>
    <row r="438" ht="12.75" customHeight="1">
      <c r="A438" s="36"/>
      <c r="B438" s="36"/>
    </row>
    <row r="439" ht="12.75" customHeight="1">
      <c r="A439" s="36"/>
      <c r="B439" s="36"/>
    </row>
    <row r="440" ht="12.75" customHeight="1">
      <c r="A440" s="36"/>
      <c r="B440" s="36"/>
    </row>
    <row r="441" ht="12.75" customHeight="1">
      <c r="A441" s="36"/>
      <c r="B441" s="36"/>
    </row>
    <row r="442" ht="12.75" customHeight="1">
      <c r="A442" s="36"/>
      <c r="B442" s="36"/>
    </row>
    <row r="443" ht="12.75" customHeight="1">
      <c r="A443" s="36"/>
      <c r="B443" s="36"/>
    </row>
    <row r="444" ht="12.75" customHeight="1">
      <c r="A444" s="36"/>
      <c r="B444" s="36"/>
    </row>
    <row r="445" ht="12.75" customHeight="1">
      <c r="A445" s="36"/>
      <c r="B445" s="36"/>
    </row>
    <row r="446" ht="12.75" customHeight="1">
      <c r="A446" s="36"/>
      <c r="B446" s="36"/>
    </row>
    <row r="447" ht="12.75" customHeight="1">
      <c r="A447" s="36"/>
      <c r="B447" s="36"/>
    </row>
    <row r="448" ht="12.75" customHeight="1">
      <c r="A448" s="36"/>
      <c r="B448" s="36"/>
    </row>
    <row r="449" ht="12.75" customHeight="1">
      <c r="A449" s="36"/>
      <c r="B449" s="36"/>
    </row>
    <row r="450" ht="12.75" customHeight="1">
      <c r="A450" s="36"/>
      <c r="B450" s="36"/>
    </row>
    <row r="451" ht="12.75" customHeight="1">
      <c r="A451" s="36"/>
      <c r="B451" s="36"/>
    </row>
    <row r="452" ht="12.75" customHeight="1">
      <c r="A452" s="36"/>
      <c r="B452" s="36"/>
    </row>
    <row r="453" ht="12.75" customHeight="1">
      <c r="A453" s="36"/>
      <c r="B453" s="36"/>
    </row>
    <row r="454" ht="12.75" customHeight="1">
      <c r="A454" s="36"/>
      <c r="B454" s="36"/>
    </row>
    <row r="455" ht="12.75" customHeight="1">
      <c r="A455" s="36"/>
      <c r="B455" s="36"/>
    </row>
    <row r="456" ht="12.75" customHeight="1">
      <c r="A456" s="36"/>
      <c r="B456" s="36"/>
    </row>
    <row r="457" ht="12.75" customHeight="1">
      <c r="A457" s="36"/>
      <c r="B457" s="36"/>
    </row>
    <row r="458" ht="12.75" customHeight="1">
      <c r="A458" s="36"/>
      <c r="B458" s="36"/>
    </row>
    <row r="459" ht="12.75" customHeight="1">
      <c r="A459" s="36"/>
      <c r="B459" s="36"/>
    </row>
    <row r="460" ht="12.75" customHeight="1">
      <c r="A460" s="36"/>
      <c r="B460" s="36"/>
    </row>
    <row r="461" ht="12.75" customHeight="1">
      <c r="A461" s="36"/>
      <c r="B461" s="36"/>
    </row>
    <row r="462" ht="12.75" customHeight="1">
      <c r="A462" s="36"/>
      <c r="B462" s="36"/>
    </row>
    <row r="463" ht="12.75" customHeight="1">
      <c r="A463" s="36"/>
      <c r="B463" s="36"/>
    </row>
    <row r="464" ht="12.75" customHeight="1">
      <c r="A464" s="36"/>
      <c r="B464" s="36"/>
    </row>
    <row r="465" ht="12.75" customHeight="1">
      <c r="A465" s="36"/>
      <c r="B465" s="36"/>
    </row>
    <row r="466" ht="12.75" customHeight="1">
      <c r="A466" s="36"/>
      <c r="B466" s="36"/>
    </row>
    <row r="467" ht="12.75" customHeight="1">
      <c r="A467" s="36"/>
      <c r="B467" s="36"/>
    </row>
    <row r="468" ht="12.75" customHeight="1">
      <c r="A468" s="36"/>
      <c r="B468" s="36"/>
    </row>
    <row r="469" ht="12.75" customHeight="1">
      <c r="A469" s="36"/>
      <c r="B469" s="36"/>
    </row>
    <row r="470" ht="12.75" customHeight="1">
      <c r="A470" s="36"/>
      <c r="B470" s="36"/>
    </row>
    <row r="471" ht="12.75" customHeight="1">
      <c r="A471" s="36"/>
      <c r="B471" s="36"/>
    </row>
    <row r="472" ht="12.75" customHeight="1">
      <c r="A472" s="36"/>
      <c r="B472" s="36"/>
    </row>
    <row r="473" ht="12.75" customHeight="1">
      <c r="A473" s="36"/>
      <c r="B473" s="36"/>
    </row>
    <row r="474" ht="12.75" customHeight="1">
      <c r="A474" s="36"/>
      <c r="B474" s="36"/>
    </row>
    <row r="475" ht="12.75" customHeight="1">
      <c r="A475" s="36"/>
      <c r="B475" s="36"/>
    </row>
    <row r="476" ht="12.75" customHeight="1">
      <c r="A476" s="36"/>
      <c r="B476" s="36"/>
    </row>
    <row r="477" ht="12.75" customHeight="1">
      <c r="A477" s="36"/>
      <c r="B477" s="36"/>
    </row>
    <row r="478" ht="12.75" customHeight="1">
      <c r="A478" s="36"/>
      <c r="B478" s="36"/>
    </row>
    <row r="479" ht="12.75" customHeight="1">
      <c r="A479" s="36"/>
      <c r="B479" s="36"/>
    </row>
    <row r="480" ht="12.75" customHeight="1">
      <c r="A480" s="36"/>
      <c r="B480" s="36"/>
    </row>
    <row r="481" ht="12.75" customHeight="1">
      <c r="A481" s="36"/>
      <c r="B481" s="36"/>
    </row>
    <row r="482" ht="12.75" customHeight="1">
      <c r="A482" s="36"/>
      <c r="B482" s="36"/>
    </row>
    <row r="483" ht="12.75" customHeight="1">
      <c r="A483" s="36"/>
      <c r="B483" s="36"/>
    </row>
    <row r="484" ht="12.75" customHeight="1">
      <c r="A484" s="36"/>
      <c r="B484" s="36"/>
    </row>
    <row r="485" ht="12.75" customHeight="1">
      <c r="A485" s="36"/>
      <c r="B485" s="36"/>
    </row>
    <row r="486" ht="12.75" customHeight="1">
      <c r="A486" s="36"/>
      <c r="B486" s="36"/>
    </row>
    <row r="487" ht="12.75" customHeight="1">
      <c r="A487" s="36"/>
      <c r="B487" s="36"/>
    </row>
    <row r="488" ht="12.75" customHeight="1">
      <c r="A488" s="36"/>
      <c r="B488" s="36"/>
    </row>
    <row r="489" ht="12.75" customHeight="1">
      <c r="A489" s="36"/>
      <c r="B489" s="36"/>
    </row>
    <row r="490" ht="12.75" customHeight="1">
      <c r="A490" s="36"/>
      <c r="B490" s="36"/>
    </row>
    <row r="491" ht="12.75" customHeight="1">
      <c r="A491" s="36"/>
      <c r="B491" s="36"/>
    </row>
    <row r="492" ht="12.75" customHeight="1">
      <c r="A492" s="36"/>
      <c r="B492" s="36"/>
    </row>
    <row r="493" ht="12.75" customHeight="1">
      <c r="A493" s="36"/>
      <c r="B493" s="36"/>
    </row>
    <row r="494" ht="12.75" customHeight="1">
      <c r="A494" s="36"/>
      <c r="B494" s="36"/>
    </row>
    <row r="495" ht="12.75" customHeight="1">
      <c r="A495" s="36"/>
      <c r="B495" s="36"/>
    </row>
    <row r="496" ht="12.75" customHeight="1">
      <c r="A496" s="36"/>
      <c r="B496" s="36"/>
    </row>
    <row r="497" ht="12.75" customHeight="1">
      <c r="A497" s="36"/>
      <c r="B497" s="36"/>
    </row>
    <row r="498" ht="12.75" customHeight="1">
      <c r="A498" s="36"/>
      <c r="B498" s="36"/>
    </row>
    <row r="499" ht="12.75" customHeight="1">
      <c r="A499" s="36"/>
      <c r="B499" s="36"/>
    </row>
    <row r="500" ht="12.75" customHeight="1">
      <c r="A500" s="36"/>
      <c r="B500" s="36"/>
    </row>
    <row r="501" ht="12.75" customHeight="1">
      <c r="A501" s="36"/>
      <c r="B501" s="36"/>
    </row>
    <row r="502" ht="12.75" customHeight="1">
      <c r="A502" s="36"/>
      <c r="B502" s="36"/>
    </row>
    <row r="503" ht="12.75" customHeight="1">
      <c r="A503" s="36"/>
      <c r="B503" s="36"/>
    </row>
    <row r="504" ht="12.75" customHeight="1">
      <c r="A504" s="36"/>
      <c r="B504" s="36"/>
    </row>
    <row r="505" ht="12.75" customHeight="1">
      <c r="A505" s="36"/>
      <c r="B505" s="36"/>
    </row>
    <row r="506" ht="12.75" customHeight="1">
      <c r="A506" s="36"/>
      <c r="B506" s="36"/>
    </row>
    <row r="507" ht="12.75" customHeight="1">
      <c r="A507" s="36"/>
      <c r="B507" s="36"/>
    </row>
    <row r="508" ht="12.75" customHeight="1">
      <c r="A508" s="36"/>
      <c r="B508" s="36"/>
    </row>
    <row r="509" ht="12.75" customHeight="1">
      <c r="A509" s="36"/>
      <c r="B509" s="36"/>
    </row>
    <row r="510" ht="12.75" customHeight="1">
      <c r="A510" s="36"/>
      <c r="B510" s="36"/>
    </row>
    <row r="511" ht="12.75" customHeight="1">
      <c r="A511" s="36"/>
      <c r="B511" s="36"/>
    </row>
    <row r="512" ht="12.75" customHeight="1">
      <c r="A512" s="36"/>
      <c r="B512" s="36"/>
    </row>
    <row r="513" ht="12.75" customHeight="1">
      <c r="A513" s="36"/>
      <c r="B513" s="36"/>
    </row>
    <row r="514" ht="12.75" customHeight="1">
      <c r="A514" s="36"/>
      <c r="B514" s="36"/>
    </row>
    <row r="515" ht="12.75" customHeight="1">
      <c r="A515" s="36"/>
      <c r="B515" s="36"/>
    </row>
    <row r="516" ht="12.75" customHeight="1">
      <c r="A516" s="36"/>
      <c r="B516" s="36"/>
    </row>
    <row r="517" ht="12.75" customHeight="1">
      <c r="A517" s="36"/>
      <c r="B517" s="36"/>
    </row>
    <row r="518" ht="12.75" customHeight="1">
      <c r="A518" s="36"/>
      <c r="B518" s="36"/>
    </row>
    <row r="519" ht="12.75" customHeight="1">
      <c r="A519" s="36"/>
      <c r="B519" s="36"/>
    </row>
    <row r="520" ht="12.75" customHeight="1">
      <c r="A520" s="36"/>
      <c r="B520" s="36"/>
    </row>
    <row r="521" ht="12.75" customHeight="1">
      <c r="A521" s="36"/>
      <c r="B521" s="36"/>
    </row>
    <row r="522" ht="12.75" customHeight="1">
      <c r="A522" s="36"/>
      <c r="B522" s="36"/>
    </row>
    <row r="523" ht="12.75" customHeight="1">
      <c r="A523" s="36"/>
      <c r="B523" s="36"/>
    </row>
    <row r="524" ht="12.75" customHeight="1">
      <c r="A524" s="36"/>
      <c r="B524" s="36"/>
    </row>
    <row r="525" ht="12.75" customHeight="1">
      <c r="A525" s="36"/>
      <c r="B525" s="36"/>
    </row>
    <row r="526" ht="12.75" customHeight="1">
      <c r="A526" s="36"/>
      <c r="B526" s="36"/>
    </row>
    <row r="527" ht="12.75" customHeight="1">
      <c r="A527" s="36"/>
      <c r="B527" s="36"/>
    </row>
    <row r="528" ht="12.75" customHeight="1">
      <c r="A528" s="36"/>
      <c r="B528" s="36"/>
    </row>
    <row r="529" ht="12.75" customHeight="1">
      <c r="A529" s="36"/>
      <c r="B529" s="36"/>
    </row>
    <row r="530" ht="12.75" customHeight="1">
      <c r="A530" s="36"/>
      <c r="B530" s="36"/>
    </row>
    <row r="531" ht="12.75" customHeight="1">
      <c r="A531" s="36"/>
      <c r="B531" s="36"/>
    </row>
    <row r="532" ht="12.75" customHeight="1">
      <c r="A532" s="36"/>
      <c r="B532" s="36"/>
    </row>
    <row r="533" ht="12.75" customHeight="1">
      <c r="A533" s="36"/>
      <c r="B533" s="36"/>
    </row>
    <row r="534" ht="12.75" customHeight="1">
      <c r="A534" s="36"/>
      <c r="B534" s="36"/>
    </row>
    <row r="535" ht="12.75" customHeight="1">
      <c r="A535" s="36"/>
      <c r="B535" s="36"/>
    </row>
    <row r="536" ht="12.75" customHeight="1">
      <c r="A536" s="36"/>
      <c r="B536" s="36"/>
    </row>
    <row r="537" ht="12.75" customHeight="1">
      <c r="A537" s="36"/>
      <c r="B537" s="36"/>
    </row>
    <row r="538" ht="12.75" customHeight="1">
      <c r="A538" s="36"/>
      <c r="B538" s="36"/>
    </row>
    <row r="539" ht="12.75" customHeight="1">
      <c r="A539" s="36"/>
      <c r="B539" s="36"/>
    </row>
    <row r="540" ht="12.75" customHeight="1">
      <c r="A540" s="36"/>
      <c r="B540" s="36"/>
    </row>
    <row r="541" ht="12.75" customHeight="1">
      <c r="A541" s="36"/>
      <c r="B541" s="36"/>
    </row>
    <row r="542" ht="12.75" customHeight="1">
      <c r="A542" s="36"/>
      <c r="B542" s="36"/>
    </row>
    <row r="543" ht="12.75" customHeight="1">
      <c r="A543" s="36"/>
      <c r="B543" s="36"/>
    </row>
    <row r="544" ht="12.75" customHeight="1">
      <c r="A544" s="36"/>
      <c r="B544" s="36"/>
    </row>
    <row r="545" ht="12.75" customHeight="1">
      <c r="A545" s="36"/>
      <c r="B545" s="36"/>
    </row>
    <row r="546" ht="12.75" customHeight="1">
      <c r="A546" s="36"/>
      <c r="B546" s="36"/>
    </row>
    <row r="547" ht="12.75" customHeight="1">
      <c r="A547" s="36"/>
      <c r="B547" s="36"/>
    </row>
    <row r="548" ht="12.75" customHeight="1">
      <c r="A548" s="36"/>
      <c r="B548" s="36"/>
    </row>
    <row r="549" ht="12.75" customHeight="1">
      <c r="A549" s="36"/>
      <c r="B549" s="36"/>
    </row>
    <row r="550" ht="12.75" customHeight="1">
      <c r="A550" s="36"/>
      <c r="B550" s="36"/>
    </row>
    <row r="551" ht="12.75" customHeight="1">
      <c r="A551" s="36"/>
      <c r="B551" s="36"/>
    </row>
    <row r="552" ht="12.75" customHeight="1">
      <c r="A552" s="36"/>
      <c r="B552" s="36"/>
    </row>
    <row r="553" ht="12.75" customHeight="1">
      <c r="A553" s="36"/>
      <c r="B553" s="36"/>
    </row>
    <row r="554" ht="12.75" customHeight="1">
      <c r="A554" s="36"/>
      <c r="B554" s="36"/>
    </row>
    <row r="555" ht="12.75" customHeight="1">
      <c r="A555" s="36"/>
      <c r="B555" s="36"/>
    </row>
    <row r="556" ht="12.75" customHeight="1">
      <c r="A556" s="36"/>
      <c r="B556" s="36"/>
    </row>
    <row r="557" ht="12.75" customHeight="1">
      <c r="A557" s="36"/>
      <c r="B557" s="36"/>
    </row>
    <row r="558" ht="12.75" customHeight="1">
      <c r="A558" s="36"/>
      <c r="B558" s="36"/>
    </row>
    <row r="559" ht="12.75" customHeight="1">
      <c r="A559" s="36"/>
      <c r="B559" s="36"/>
    </row>
    <row r="560" ht="12.75" customHeight="1">
      <c r="A560" s="36"/>
      <c r="B560" s="36"/>
    </row>
    <row r="561" ht="12.75" customHeight="1">
      <c r="A561" s="36"/>
      <c r="B561" s="36"/>
    </row>
    <row r="562" ht="12.75" customHeight="1">
      <c r="A562" s="36"/>
      <c r="B562" s="36"/>
    </row>
    <row r="563" ht="12.75" customHeight="1">
      <c r="A563" s="36"/>
      <c r="B563" s="36"/>
    </row>
    <row r="564" ht="12.75" customHeight="1">
      <c r="A564" s="36"/>
      <c r="B564" s="36"/>
    </row>
    <row r="565" ht="12.75" customHeight="1">
      <c r="A565" s="36"/>
      <c r="B565" s="36"/>
    </row>
    <row r="566" ht="12.75" customHeight="1">
      <c r="A566" s="36"/>
      <c r="B566" s="36"/>
    </row>
    <row r="567" ht="12.75" customHeight="1">
      <c r="A567" s="36"/>
      <c r="B567" s="36"/>
    </row>
    <row r="568" ht="12.75" customHeight="1">
      <c r="A568" s="36"/>
      <c r="B568" s="36"/>
    </row>
    <row r="569" ht="12.75" customHeight="1">
      <c r="A569" s="36"/>
      <c r="B569" s="36"/>
    </row>
    <row r="570" ht="12.75" customHeight="1">
      <c r="A570" s="36"/>
      <c r="B570" s="36"/>
    </row>
    <row r="571" ht="12.75" customHeight="1">
      <c r="A571" s="36"/>
      <c r="B571" s="36"/>
    </row>
    <row r="572" ht="12.75" customHeight="1">
      <c r="A572" s="36"/>
      <c r="B572" s="36"/>
    </row>
    <row r="573" ht="12.75" customHeight="1">
      <c r="A573" s="36"/>
      <c r="B573" s="36"/>
    </row>
    <row r="574" ht="12.75" customHeight="1">
      <c r="A574" s="36"/>
      <c r="B574" s="36"/>
    </row>
    <row r="575" ht="12.75" customHeight="1">
      <c r="A575" s="36"/>
      <c r="B575" s="36"/>
    </row>
    <row r="576" ht="12.75" customHeight="1">
      <c r="A576" s="36"/>
      <c r="B576" s="36"/>
    </row>
    <row r="577" ht="12.75" customHeight="1">
      <c r="A577" s="36"/>
      <c r="B577" s="36"/>
    </row>
    <row r="578" ht="12.75" customHeight="1">
      <c r="A578" s="36"/>
      <c r="B578" s="36"/>
    </row>
    <row r="579" ht="12.75" customHeight="1">
      <c r="A579" s="36"/>
      <c r="B579" s="36"/>
    </row>
    <row r="580" ht="12.75" customHeight="1">
      <c r="A580" s="36"/>
      <c r="B580" s="36"/>
    </row>
    <row r="581" ht="12.75" customHeight="1">
      <c r="A581" s="36"/>
      <c r="B581" s="36"/>
    </row>
    <row r="582" ht="12.75" customHeight="1">
      <c r="A582" s="36"/>
      <c r="B582" s="36"/>
    </row>
    <row r="583" ht="12.75" customHeight="1">
      <c r="A583" s="36"/>
      <c r="B583" s="36"/>
    </row>
    <row r="584" ht="12.75" customHeight="1">
      <c r="A584" s="36"/>
      <c r="B584" s="36"/>
    </row>
    <row r="585" ht="12.75" customHeight="1">
      <c r="A585" s="36"/>
      <c r="B585" s="36"/>
    </row>
    <row r="586" ht="12.75" customHeight="1">
      <c r="A586" s="36"/>
      <c r="B586" s="36"/>
    </row>
    <row r="587" ht="12.75" customHeight="1">
      <c r="A587" s="36"/>
      <c r="B587" s="36"/>
    </row>
    <row r="588" ht="12.75" customHeight="1">
      <c r="A588" s="36"/>
      <c r="B588" s="36"/>
    </row>
    <row r="589" ht="12.75" customHeight="1">
      <c r="A589" s="36"/>
      <c r="B589" s="36"/>
    </row>
    <row r="590" ht="12.75" customHeight="1">
      <c r="A590" s="36"/>
      <c r="B590" s="36"/>
    </row>
    <row r="591" ht="12.75" customHeight="1">
      <c r="A591" s="36"/>
      <c r="B591" s="36"/>
    </row>
    <row r="592" ht="12.75" customHeight="1">
      <c r="A592" s="36"/>
      <c r="B592" s="36"/>
    </row>
    <row r="593" ht="12.75" customHeight="1">
      <c r="A593" s="36"/>
      <c r="B593" s="36"/>
    </row>
    <row r="594" ht="12.75" customHeight="1">
      <c r="A594" s="36"/>
      <c r="B594" s="36"/>
    </row>
    <row r="595" ht="12.75" customHeight="1">
      <c r="A595" s="36"/>
      <c r="B595" s="36"/>
    </row>
    <row r="596" ht="12.75" customHeight="1">
      <c r="A596" s="36"/>
      <c r="B596" s="36"/>
    </row>
    <row r="597" ht="12.75" customHeight="1">
      <c r="A597" s="36"/>
      <c r="B597" s="36"/>
    </row>
    <row r="598" ht="12.75" customHeight="1">
      <c r="A598" s="36"/>
      <c r="B598" s="36"/>
    </row>
    <row r="599" ht="12.75" customHeight="1">
      <c r="A599" s="36"/>
      <c r="B599" s="36"/>
    </row>
    <row r="600" ht="12.75" customHeight="1">
      <c r="A600" s="36"/>
      <c r="B600" s="36"/>
    </row>
    <row r="601" ht="12.75" customHeight="1">
      <c r="A601" s="36"/>
      <c r="B601" s="36"/>
    </row>
    <row r="602" ht="12.75" customHeight="1">
      <c r="A602" s="36"/>
      <c r="B602" s="36"/>
    </row>
    <row r="603" ht="12.75" customHeight="1">
      <c r="A603" s="36"/>
      <c r="B603" s="36"/>
    </row>
    <row r="604" ht="12.75" customHeight="1">
      <c r="A604" s="36"/>
      <c r="B604" s="36"/>
    </row>
    <row r="605" ht="12.75" customHeight="1">
      <c r="A605" s="36"/>
      <c r="B605" s="36"/>
    </row>
    <row r="606" ht="12.75" customHeight="1">
      <c r="A606" s="36"/>
      <c r="B606" s="36"/>
    </row>
    <row r="607" ht="12.75" customHeight="1">
      <c r="A607" s="36"/>
      <c r="B607" s="36"/>
    </row>
    <row r="608" ht="12.75" customHeight="1">
      <c r="A608" s="36"/>
      <c r="B608" s="36"/>
    </row>
    <row r="609" ht="12.75" customHeight="1">
      <c r="A609" s="36"/>
      <c r="B609" s="36"/>
    </row>
    <row r="610" ht="12.75" customHeight="1">
      <c r="A610" s="36"/>
      <c r="B610" s="36"/>
    </row>
    <row r="611" ht="12.75" customHeight="1">
      <c r="A611" s="36"/>
      <c r="B611" s="36"/>
    </row>
    <row r="612" ht="12.75" customHeight="1">
      <c r="A612" s="36"/>
      <c r="B612" s="36"/>
    </row>
    <row r="613" ht="12.75" customHeight="1">
      <c r="A613" s="36"/>
      <c r="B613" s="36"/>
    </row>
    <row r="614" ht="12.75" customHeight="1">
      <c r="A614" s="36"/>
      <c r="B614" s="36"/>
    </row>
    <row r="615" ht="12.75" customHeight="1">
      <c r="A615" s="36"/>
      <c r="B615" s="36"/>
    </row>
    <row r="616" ht="12.75" customHeight="1">
      <c r="A616" s="36"/>
      <c r="B616" s="36"/>
    </row>
    <row r="617" ht="12.75" customHeight="1">
      <c r="A617" s="36"/>
      <c r="B617" s="36"/>
    </row>
    <row r="618" ht="12.75" customHeight="1">
      <c r="A618" s="36"/>
      <c r="B618" s="36"/>
    </row>
    <row r="619" ht="12.75" customHeight="1">
      <c r="A619" s="36"/>
      <c r="B619" s="36"/>
    </row>
    <row r="620" ht="12.75" customHeight="1">
      <c r="A620" s="36"/>
      <c r="B620" s="36"/>
    </row>
    <row r="621" ht="12.75" customHeight="1">
      <c r="A621" s="36"/>
      <c r="B621" s="36"/>
    </row>
    <row r="622" ht="12.75" customHeight="1">
      <c r="A622" s="36"/>
      <c r="B622" s="36"/>
    </row>
    <row r="623" ht="12.75" customHeight="1">
      <c r="A623" s="36"/>
      <c r="B623" s="36"/>
    </row>
    <row r="624" ht="12.75" customHeight="1">
      <c r="A624" s="36"/>
      <c r="B624" s="36"/>
    </row>
    <row r="625" ht="12.75" customHeight="1">
      <c r="A625" s="36"/>
      <c r="B625" s="36"/>
    </row>
    <row r="626" ht="12.75" customHeight="1">
      <c r="A626" s="36"/>
      <c r="B626" s="36"/>
    </row>
    <row r="627" ht="12.75" customHeight="1">
      <c r="A627" s="36"/>
      <c r="B627" s="36"/>
    </row>
    <row r="628" ht="12.75" customHeight="1">
      <c r="A628" s="36"/>
      <c r="B628" s="36"/>
    </row>
    <row r="629" ht="12.75" customHeight="1">
      <c r="A629" s="36"/>
      <c r="B629" s="36"/>
    </row>
    <row r="630" ht="12.75" customHeight="1">
      <c r="A630" s="36"/>
      <c r="B630" s="36"/>
    </row>
    <row r="631" ht="12.75" customHeight="1">
      <c r="A631" s="36"/>
      <c r="B631" s="36"/>
    </row>
    <row r="632" ht="12.75" customHeight="1">
      <c r="A632" s="36"/>
      <c r="B632" s="36"/>
    </row>
    <row r="633" ht="12.75" customHeight="1">
      <c r="A633" s="36"/>
      <c r="B633" s="36"/>
    </row>
    <row r="634" ht="12.75" customHeight="1">
      <c r="A634" s="36"/>
      <c r="B634" s="36"/>
    </row>
    <row r="635" ht="12.75" customHeight="1">
      <c r="A635" s="36"/>
      <c r="B635" s="36"/>
    </row>
    <row r="636" ht="12.75" customHeight="1">
      <c r="A636" s="36"/>
      <c r="B636" s="36"/>
    </row>
    <row r="637" ht="12.75" customHeight="1">
      <c r="A637" s="36"/>
      <c r="B637" s="36"/>
    </row>
    <row r="638" ht="12.75" customHeight="1">
      <c r="A638" s="36"/>
      <c r="B638" s="36"/>
    </row>
    <row r="639" ht="12.75" customHeight="1">
      <c r="A639" s="36"/>
      <c r="B639" s="36"/>
    </row>
    <row r="640" ht="12.75" customHeight="1">
      <c r="A640" s="36"/>
      <c r="B640" s="36"/>
    </row>
    <row r="641" ht="12.75" customHeight="1">
      <c r="A641" s="36"/>
      <c r="B641" s="36"/>
    </row>
    <row r="642" ht="12.75" customHeight="1">
      <c r="A642" s="36"/>
      <c r="B642" s="36"/>
    </row>
    <row r="643" ht="12.75" customHeight="1">
      <c r="A643" s="36"/>
      <c r="B643" s="36"/>
    </row>
    <row r="644" ht="12.75" customHeight="1">
      <c r="A644" s="36"/>
      <c r="B644" s="36"/>
    </row>
    <row r="645" ht="12.75" customHeight="1">
      <c r="A645" s="36"/>
      <c r="B645" s="36"/>
    </row>
    <row r="646" ht="12.75" customHeight="1">
      <c r="A646" s="36"/>
      <c r="B646" s="36"/>
    </row>
    <row r="647" ht="12.75" customHeight="1">
      <c r="A647" s="36"/>
      <c r="B647" s="36"/>
    </row>
    <row r="648" ht="12.75" customHeight="1">
      <c r="A648" s="36"/>
      <c r="B648" s="36"/>
    </row>
    <row r="649" ht="12.75" customHeight="1">
      <c r="A649" s="36"/>
      <c r="B649" s="36"/>
    </row>
    <row r="650" ht="12.75" customHeight="1">
      <c r="A650" s="36"/>
      <c r="B650" s="36"/>
    </row>
    <row r="651" ht="12.75" customHeight="1">
      <c r="A651" s="36"/>
      <c r="B651" s="36"/>
    </row>
    <row r="652" ht="12.75" customHeight="1">
      <c r="A652" s="36"/>
      <c r="B652" s="36"/>
    </row>
    <row r="653" ht="12.75" customHeight="1">
      <c r="A653" s="36"/>
      <c r="B653" s="36"/>
    </row>
    <row r="654" ht="12.75" customHeight="1">
      <c r="A654" s="36"/>
      <c r="B654" s="36"/>
    </row>
    <row r="655" ht="12.75" customHeight="1">
      <c r="A655" s="36"/>
      <c r="B655" s="36"/>
    </row>
    <row r="656" ht="12.75" customHeight="1">
      <c r="A656" s="36"/>
      <c r="B656" s="36"/>
    </row>
    <row r="657" ht="12.75" customHeight="1">
      <c r="A657" s="36"/>
      <c r="B657" s="36"/>
    </row>
    <row r="658" ht="12.75" customHeight="1">
      <c r="A658" s="36"/>
      <c r="B658" s="36"/>
    </row>
    <row r="659" ht="12.75" customHeight="1">
      <c r="A659" s="36"/>
      <c r="B659" s="36"/>
    </row>
    <row r="660" ht="12.75" customHeight="1">
      <c r="A660" s="36"/>
      <c r="B660" s="36"/>
    </row>
    <row r="661" ht="12.75" customHeight="1">
      <c r="A661" s="36"/>
      <c r="B661" s="36"/>
    </row>
    <row r="662" ht="12.75" customHeight="1">
      <c r="A662" s="36"/>
      <c r="B662" s="36"/>
    </row>
    <row r="663" ht="12.75" customHeight="1">
      <c r="A663" s="36"/>
      <c r="B663" s="36"/>
    </row>
    <row r="664" ht="12.75" customHeight="1">
      <c r="A664" s="36"/>
      <c r="B664" s="36"/>
    </row>
    <row r="665" ht="12.75" customHeight="1">
      <c r="A665" s="36"/>
      <c r="B665" s="36"/>
    </row>
    <row r="666" ht="12.75" customHeight="1">
      <c r="A666" s="36"/>
      <c r="B666" s="36"/>
    </row>
    <row r="667" ht="12.75" customHeight="1">
      <c r="A667" s="36"/>
      <c r="B667" s="36"/>
    </row>
    <row r="668" ht="12.75" customHeight="1">
      <c r="A668" s="36"/>
      <c r="B668" s="36"/>
    </row>
    <row r="669" ht="12.75" customHeight="1">
      <c r="A669" s="36"/>
      <c r="B669" s="36"/>
    </row>
    <row r="670" ht="12.75" customHeight="1">
      <c r="A670" s="36"/>
      <c r="B670" s="36"/>
    </row>
    <row r="671" ht="12.75" customHeight="1">
      <c r="A671" s="36"/>
      <c r="B671" s="36"/>
    </row>
    <row r="672" ht="12.75" customHeight="1">
      <c r="A672" s="36"/>
      <c r="B672" s="36"/>
    </row>
    <row r="673" ht="12.75" customHeight="1">
      <c r="A673" s="36"/>
      <c r="B673" s="36"/>
    </row>
    <row r="674" ht="12.75" customHeight="1">
      <c r="A674" s="36"/>
      <c r="B674" s="36"/>
    </row>
    <row r="675" ht="12.75" customHeight="1">
      <c r="A675" s="36"/>
      <c r="B675" s="36"/>
    </row>
    <row r="676" ht="12.75" customHeight="1">
      <c r="A676" s="36"/>
      <c r="B676" s="36"/>
    </row>
    <row r="677" ht="12.75" customHeight="1">
      <c r="A677" s="36"/>
      <c r="B677" s="36"/>
    </row>
    <row r="678" ht="12.75" customHeight="1">
      <c r="A678" s="36"/>
      <c r="B678" s="36"/>
    </row>
    <row r="679" ht="12.75" customHeight="1">
      <c r="A679" s="36"/>
      <c r="B679" s="36"/>
    </row>
    <row r="680" ht="12.75" customHeight="1">
      <c r="A680" s="36"/>
      <c r="B680" s="36"/>
    </row>
    <row r="681" ht="12.75" customHeight="1">
      <c r="A681" s="36"/>
      <c r="B681" s="36"/>
    </row>
    <row r="682" ht="12.75" customHeight="1">
      <c r="A682" s="36"/>
      <c r="B682" s="36"/>
    </row>
    <row r="683" ht="12.75" customHeight="1">
      <c r="A683" s="36"/>
      <c r="B683" s="36"/>
    </row>
    <row r="684" ht="12.75" customHeight="1">
      <c r="A684" s="36"/>
      <c r="B684" s="36"/>
    </row>
    <row r="685" ht="12.75" customHeight="1">
      <c r="A685" s="36"/>
      <c r="B685" s="36"/>
    </row>
    <row r="686" ht="12.75" customHeight="1">
      <c r="A686" s="36"/>
      <c r="B686" s="36"/>
    </row>
    <row r="687" ht="12.75" customHeight="1">
      <c r="A687" s="36"/>
      <c r="B687" s="36"/>
    </row>
    <row r="688" ht="12.75" customHeight="1">
      <c r="A688" s="36"/>
      <c r="B688" s="36"/>
    </row>
    <row r="689" ht="12.75" customHeight="1">
      <c r="A689" s="36"/>
      <c r="B689" s="36"/>
    </row>
    <row r="690" ht="12.75" customHeight="1">
      <c r="A690" s="36"/>
      <c r="B690" s="36"/>
    </row>
    <row r="691" ht="12.75" customHeight="1">
      <c r="A691" s="36"/>
      <c r="B691" s="36"/>
    </row>
    <row r="692" ht="12.75" customHeight="1">
      <c r="A692" s="36"/>
      <c r="B692" s="36"/>
    </row>
    <row r="693" ht="12.75" customHeight="1">
      <c r="A693" s="36"/>
      <c r="B693" s="36"/>
    </row>
    <row r="694" ht="12.75" customHeight="1">
      <c r="A694" s="36"/>
      <c r="B694" s="36"/>
    </row>
    <row r="695" ht="12.75" customHeight="1">
      <c r="A695" s="36"/>
      <c r="B695" s="36"/>
    </row>
    <row r="696" ht="12.75" customHeight="1">
      <c r="A696" s="36"/>
      <c r="B696" s="36"/>
    </row>
    <row r="697" ht="12.75" customHeight="1">
      <c r="A697" s="36"/>
      <c r="B697" s="36"/>
    </row>
    <row r="698" ht="12.75" customHeight="1">
      <c r="A698" s="36"/>
      <c r="B698" s="36"/>
    </row>
    <row r="699" ht="12.75" customHeight="1">
      <c r="A699" s="36"/>
      <c r="B699" s="36"/>
    </row>
    <row r="700" ht="12.75" customHeight="1">
      <c r="A700" s="36"/>
      <c r="B700" s="36"/>
    </row>
    <row r="701" ht="12.75" customHeight="1">
      <c r="A701" s="36"/>
      <c r="B701" s="36"/>
    </row>
    <row r="702" ht="12.75" customHeight="1">
      <c r="A702" s="36"/>
      <c r="B702" s="36"/>
    </row>
    <row r="703" ht="12.75" customHeight="1">
      <c r="A703" s="36"/>
      <c r="B703" s="36"/>
    </row>
    <row r="704" ht="12.75" customHeight="1">
      <c r="A704" s="36"/>
      <c r="B704" s="36"/>
    </row>
    <row r="705" ht="12.75" customHeight="1">
      <c r="A705" s="36"/>
      <c r="B705" s="36"/>
    </row>
    <row r="706" ht="12.75" customHeight="1">
      <c r="A706" s="36"/>
      <c r="B706" s="36"/>
    </row>
    <row r="707" ht="12.75" customHeight="1">
      <c r="A707" s="36"/>
      <c r="B707" s="36"/>
    </row>
    <row r="708" ht="12.75" customHeight="1">
      <c r="A708" s="36"/>
      <c r="B708" s="36"/>
    </row>
    <row r="709" ht="12.75" customHeight="1">
      <c r="A709" s="36"/>
      <c r="B709" s="36"/>
    </row>
    <row r="710" ht="12.75" customHeight="1">
      <c r="A710" s="36"/>
      <c r="B710" s="36"/>
    </row>
    <row r="711" ht="12.75" customHeight="1">
      <c r="A711" s="36"/>
      <c r="B711" s="36"/>
    </row>
    <row r="712" ht="12.75" customHeight="1">
      <c r="A712" s="36"/>
      <c r="B712" s="36"/>
    </row>
    <row r="713" ht="12.75" customHeight="1">
      <c r="A713" s="36"/>
      <c r="B713" s="36"/>
    </row>
    <row r="714" ht="12.75" customHeight="1">
      <c r="A714" s="36"/>
      <c r="B714" s="36"/>
    </row>
    <row r="715" ht="12.75" customHeight="1">
      <c r="A715" s="36"/>
      <c r="B715" s="36"/>
    </row>
    <row r="716" ht="12.75" customHeight="1">
      <c r="A716" s="36"/>
      <c r="B716" s="36"/>
    </row>
    <row r="717" ht="12.75" customHeight="1">
      <c r="A717" s="36"/>
      <c r="B717" s="36"/>
    </row>
    <row r="718" ht="12.75" customHeight="1">
      <c r="A718" s="36"/>
      <c r="B718" s="36"/>
    </row>
    <row r="719" ht="12.75" customHeight="1">
      <c r="A719" s="36"/>
      <c r="B719" s="36"/>
    </row>
    <row r="720" ht="12.75" customHeight="1">
      <c r="A720" s="36"/>
      <c r="B720" s="36"/>
    </row>
    <row r="721" ht="12.75" customHeight="1">
      <c r="A721" s="36"/>
      <c r="B721" s="36"/>
    </row>
    <row r="722" ht="12.75" customHeight="1">
      <c r="A722" s="36"/>
      <c r="B722" s="36"/>
    </row>
    <row r="723" ht="12.75" customHeight="1">
      <c r="A723" s="36"/>
      <c r="B723" s="36"/>
    </row>
    <row r="724" ht="12.75" customHeight="1">
      <c r="A724" s="36"/>
      <c r="B724" s="36"/>
    </row>
    <row r="725" ht="12.75" customHeight="1">
      <c r="A725" s="36"/>
      <c r="B725" s="36"/>
    </row>
    <row r="726" ht="12.75" customHeight="1">
      <c r="A726" s="36"/>
      <c r="B726" s="36"/>
    </row>
    <row r="727" ht="12.75" customHeight="1">
      <c r="A727" s="36"/>
      <c r="B727" s="36"/>
    </row>
    <row r="728" ht="12.75" customHeight="1">
      <c r="A728" s="36"/>
      <c r="B728" s="36"/>
    </row>
    <row r="729" ht="12.75" customHeight="1">
      <c r="A729" s="36"/>
      <c r="B729" s="36"/>
    </row>
    <row r="730" ht="12.75" customHeight="1">
      <c r="A730" s="36"/>
      <c r="B730" s="36"/>
    </row>
    <row r="731" ht="12.75" customHeight="1">
      <c r="A731" s="36"/>
      <c r="B731" s="36"/>
    </row>
    <row r="732" ht="12.75" customHeight="1">
      <c r="A732" s="36"/>
      <c r="B732" s="36"/>
    </row>
    <row r="733" ht="12.75" customHeight="1">
      <c r="A733" s="36"/>
      <c r="B733" s="36"/>
    </row>
    <row r="734" ht="12.75" customHeight="1">
      <c r="A734" s="36"/>
      <c r="B734" s="36"/>
    </row>
    <row r="735" ht="12.75" customHeight="1">
      <c r="A735" s="36"/>
      <c r="B735" s="36"/>
    </row>
    <row r="736" ht="12.75" customHeight="1">
      <c r="A736" s="36"/>
      <c r="B736" s="36"/>
    </row>
    <row r="737" ht="12.75" customHeight="1">
      <c r="A737" s="36"/>
      <c r="B737" s="36"/>
    </row>
    <row r="738" ht="12.75" customHeight="1">
      <c r="A738" s="36"/>
      <c r="B738" s="36"/>
    </row>
    <row r="739" ht="12.75" customHeight="1">
      <c r="A739" s="36"/>
      <c r="B739" s="36"/>
    </row>
    <row r="740" ht="12.75" customHeight="1">
      <c r="A740" s="36"/>
      <c r="B740" s="36"/>
    </row>
    <row r="741" ht="12.75" customHeight="1">
      <c r="A741" s="36"/>
      <c r="B741" s="36"/>
    </row>
    <row r="742" ht="12.75" customHeight="1">
      <c r="A742" s="36"/>
      <c r="B742" s="36"/>
    </row>
    <row r="743" ht="12.75" customHeight="1">
      <c r="A743" s="36"/>
      <c r="B743" s="36"/>
    </row>
    <row r="744" ht="12.75" customHeight="1">
      <c r="A744" s="36"/>
      <c r="B744" s="36"/>
    </row>
    <row r="745" ht="12.75" customHeight="1">
      <c r="A745" s="36"/>
      <c r="B745" s="36"/>
    </row>
    <row r="746" ht="12.75" customHeight="1">
      <c r="A746" s="36"/>
      <c r="B746" s="36"/>
    </row>
    <row r="747" ht="12.75" customHeight="1">
      <c r="A747" s="36"/>
      <c r="B747" s="36"/>
    </row>
    <row r="748" ht="12.75" customHeight="1">
      <c r="A748" s="36"/>
      <c r="B748" s="36"/>
    </row>
    <row r="749" ht="12.75" customHeight="1">
      <c r="A749" s="36"/>
      <c r="B749" s="36"/>
    </row>
    <row r="750" ht="12.75" customHeight="1">
      <c r="A750" s="36"/>
      <c r="B750" s="36"/>
    </row>
    <row r="751" ht="12.75" customHeight="1">
      <c r="A751" s="36"/>
      <c r="B751" s="36"/>
    </row>
    <row r="752" ht="12.75" customHeight="1">
      <c r="A752" s="36"/>
      <c r="B752" s="36"/>
    </row>
    <row r="753" ht="12.75" customHeight="1">
      <c r="A753" s="36"/>
      <c r="B753" s="36"/>
    </row>
    <row r="754" ht="12.75" customHeight="1">
      <c r="A754" s="36"/>
      <c r="B754" s="36"/>
    </row>
    <row r="755" ht="12.75" customHeight="1">
      <c r="A755" s="36"/>
      <c r="B755" s="36"/>
    </row>
    <row r="756" ht="12.75" customHeight="1">
      <c r="A756" s="36"/>
      <c r="B756" s="36"/>
    </row>
    <row r="757" ht="12.75" customHeight="1">
      <c r="A757" s="36"/>
      <c r="B757" s="36"/>
    </row>
    <row r="758" ht="12.75" customHeight="1">
      <c r="A758" s="36"/>
      <c r="B758" s="36"/>
    </row>
    <row r="759" ht="12.75" customHeight="1">
      <c r="A759" s="36"/>
      <c r="B759" s="36"/>
    </row>
    <row r="760" ht="12.75" customHeight="1">
      <c r="A760" s="36"/>
      <c r="B760" s="36"/>
    </row>
    <row r="761" ht="12.75" customHeight="1">
      <c r="A761" s="36"/>
      <c r="B761" s="36"/>
    </row>
    <row r="762" ht="12.75" customHeight="1">
      <c r="A762" s="36"/>
      <c r="B762" s="36"/>
    </row>
    <row r="763" ht="12.75" customHeight="1">
      <c r="A763" s="36"/>
      <c r="B763" s="36"/>
    </row>
    <row r="764" ht="12.75" customHeight="1">
      <c r="A764" s="36"/>
      <c r="B764" s="36"/>
    </row>
    <row r="765" ht="12.75" customHeight="1">
      <c r="A765" s="36"/>
      <c r="B765" s="36"/>
    </row>
    <row r="766" ht="12.75" customHeight="1">
      <c r="A766" s="36"/>
      <c r="B766" s="36"/>
    </row>
    <row r="767" ht="12.75" customHeight="1">
      <c r="A767" s="36"/>
      <c r="B767" s="36"/>
    </row>
    <row r="768" ht="12.75" customHeight="1">
      <c r="A768" s="36"/>
      <c r="B768" s="36"/>
    </row>
    <row r="769" ht="12.75" customHeight="1">
      <c r="A769" s="36"/>
      <c r="B769" s="36"/>
    </row>
    <row r="770" ht="12.75" customHeight="1">
      <c r="A770" s="36"/>
      <c r="B770" s="36"/>
    </row>
    <row r="771" ht="12.75" customHeight="1">
      <c r="A771" s="36"/>
      <c r="B771" s="36"/>
    </row>
    <row r="772" ht="12.75" customHeight="1">
      <c r="A772" s="36"/>
      <c r="B772" s="36"/>
    </row>
    <row r="773" ht="12.75" customHeight="1">
      <c r="A773" s="36"/>
      <c r="B773" s="36"/>
    </row>
    <row r="774" ht="12.75" customHeight="1">
      <c r="A774" s="36"/>
      <c r="B774" s="36"/>
    </row>
    <row r="775" ht="12.75" customHeight="1">
      <c r="A775" s="36"/>
      <c r="B775" s="36"/>
    </row>
    <row r="776" ht="12.75" customHeight="1">
      <c r="A776" s="36"/>
      <c r="B776" s="36"/>
    </row>
    <row r="777" ht="12.75" customHeight="1">
      <c r="A777" s="36"/>
      <c r="B777" s="36"/>
    </row>
    <row r="778" ht="12.75" customHeight="1">
      <c r="A778" s="36"/>
      <c r="B778" s="36"/>
    </row>
    <row r="779" ht="12.75" customHeight="1">
      <c r="A779" s="36"/>
      <c r="B779" s="36"/>
    </row>
    <row r="780" ht="12.75" customHeight="1">
      <c r="A780" s="36"/>
      <c r="B780" s="36"/>
    </row>
    <row r="781" ht="12.75" customHeight="1">
      <c r="A781" s="36"/>
      <c r="B781" s="36"/>
    </row>
    <row r="782" ht="12.75" customHeight="1">
      <c r="A782" s="36"/>
      <c r="B782" s="36"/>
    </row>
    <row r="783" ht="12.75" customHeight="1">
      <c r="A783" s="36"/>
      <c r="B783" s="36"/>
    </row>
    <row r="784" ht="12.75" customHeight="1">
      <c r="A784" s="36"/>
      <c r="B784" s="36"/>
    </row>
    <row r="785" ht="12.75" customHeight="1">
      <c r="A785" s="36"/>
      <c r="B785" s="36"/>
    </row>
    <row r="786" ht="12.75" customHeight="1">
      <c r="A786" s="36"/>
      <c r="B786" s="36"/>
    </row>
    <row r="787" ht="12.75" customHeight="1">
      <c r="A787" s="36"/>
      <c r="B787" s="36"/>
    </row>
    <row r="788" ht="12.75" customHeight="1">
      <c r="A788" s="36"/>
      <c r="B788" s="36"/>
    </row>
    <row r="789" ht="12.75" customHeight="1">
      <c r="A789" s="36"/>
      <c r="B789" s="36"/>
    </row>
    <row r="790" ht="12.75" customHeight="1">
      <c r="A790" s="36"/>
      <c r="B790" s="36"/>
    </row>
    <row r="791" ht="12.75" customHeight="1">
      <c r="A791" s="36"/>
      <c r="B791" s="36"/>
    </row>
    <row r="792" ht="12.75" customHeight="1">
      <c r="A792" s="36"/>
      <c r="B792" s="36"/>
    </row>
    <row r="793" ht="12.75" customHeight="1">
      <c r="A793" s="36"/>
      <c r="B793" s="36"/>
    </row>
    <row r="794" ht="12.75" customHeight="1">
      <c r="A794" s="36"/>
      <c r="B794" s="36"/>
    </row>
    <row r="795" ht="12.75" customHeight="1">
      <c r="A795" s="36"/>
      <c r="B795" s="36"/>
    </row>
    <row r="796" ht="12.75" customHeight="1">
      <c r="A796" s="36"/>
      <c r="B796" s="36"/>
    </row>
    <row r="797" ht="12.75" customHeight="1">
      <c r="A797" s="36"/>
      <c r="B797" s="36"/>
    </row>
    <row r="798" ht="12.75" customHeight="1">
      <c r="A798" s="36"/>
      <c r="B798" s="36"/>
    </row>
    <row r="799" ht="12.75" customHeight="1">
      <c r="A799" s="36"/>
      <c r="B799" s="36"/>
    </row>
    <row r="800" ht="12.75" customHeight="1">
      <c r="A800" s="36"/>
      <c r="B800" s="36"/>
    </row>
    <row r="801" ht="12.75" customHeight="1">
      <c r="A801" s="36"/>
      <c r="B801" s="36"/>
    </row>
    <row r="802" ht="12.75" customHeight="1">
      <c r="A802" s="36"/>
      <c r="B802" s="36"/>
    </row>
    <row r="803" ht="12.75" customHeight="1">
      <c r="A803" s="36"/>
      <c r="B803" s="36"/>
    </row>
    <row r="804" ht="12.75" customHeight="1">
      <c r="A804" s="36"/>
      <c r="B804" s="36"/>
    </row>
    <row r="805" ht="12.75" customHeight="1">
      <c r="A805" s="36"/>
      <c r="B805" s="36"/>
    </row>
    <row r="806" ht="12.75" customHeight="1">
      <c r="A806" s="36"/>
      <c r="B806" s="36"/>
    </row>
    <row r="807" ht="12.75" customHeight="1">
      <c r="A807" s="36"/>
      <c r="B807" s="36"/>
    </row>
    <row r="808" ht="12.75" customHeight="1">
      <c r="A808" s="36"/>
      <c r="B808" s="36"/>
    </row>
    <row r="809" ht="12.75" customHeight="1">
      <c r="A809" s="36"/>
      <c r="B809" s="36"/>
    </row>
    <row r="810" ht="12.75" customHeight="1">
      <c r="A810" s="36"/>
      <c r="B810" s="36"/>
    </row>
    <row r="811" ht="12.75" customHeight="1">
      <c r="A811" s="36"/>
      <c r="B811" s="36"/>
    </row>
    <row r="812" ht="12.75" customHeight="1">
      <c r="A812" s="36"/>
      <c r="B812" s="36"/>
    </row>
    <row r="813" ht="12.75" customHeight="1">
      <c r="A813" s="36"/>
      <c r="B813" s="36"/>
    </row>
    <row r="814" ht="12.75" customHeight="1">
      <c r="A814" s="36"/>
      <c r="B814" s="36"/>
    </row>
    <row r="815" ht="12.75" customHeight="1">
      <c r="A815" s="36"/>
      <c r="B815" s="36"/>
    </row>
    <row r="816" ht="12.75" customHeight="1">
      <c r="A816" s="36"/>
      <c r="B816" s="36"/>
    </row>
    <row r="817" ht="12.75" customHeight="1">
      <c r="A817" s="36"/>
      <c r="B817" s="36"/>
    </row>
    <row r="818" ht="12.75" customHeight="1">
      <c r="A818" s="36"/>
      <c r="B818" s="36"/>
    </row>
    <row r="819" ht="12.75" customHeight="1">
      <c r="A819" s="36"/>
      <c r="B819" s="36"/>
    </row>
    <row r="820" ht="12.75" customHeight="1">
      <c r="A820" s="36"/>
      <c r="B820" s="36"/>
    </row>
    <row r="821" ht="12.75" customHeight="1">
      <c r="A821" s="36"/>
      <c r="B821" s="36"/>
    </row>
    <row r="822" ht="12.75" customHeight="1">
      <c r="A822" s="36"/>
      <c r="B822" s="36"/>
    </row>
    <row r="823" ht="12.75" customHeight="1">
      <c r="A823" s="36"/>
      <c r="B823" s="36"/>
    </row>
    <row r="824" ht="12.75" customHeight="1">
      <c r="A824" s="36"/>
      <c r="B824" s="36"/>
    </row>
    <row r="825" ht="12.75" customHeight="1">
      <c r="A825" s="36"/>
      <c r="B825" s="36"/>
    </row>
    <row r="826" ht="12.75" customHeight="1">
      <c r="A826" s="36"/>
      <c r="B826" s="36"/>
    </row>
    <row r="827" ht="12.75" customHeight="1">
      <c r="A827" s="36"/>
      <c r="B827" s="36"/>
    </row>
    <row r="828" ht="12.75" customHeight="1">
      <c r="A828" s="36"/>
      <c r="B828" s="36"/>
    </row>
    <row r="829" ht="12.75" customHeight="1">
      <c r="A829" s="36"/>
      <c r="B829" s="36"/>
    </row>
    <row r="830" ht="12.75" customHeight="1">
      <c r="A830" s="36"/>
      <c r="B830" s="36"/>
    </row>
    <row r="831" ht="12.75" customHeight="1">
      <c r="A831" s="36"/>
      <c r="B831" s="36"/>
    </row>
    <row r="832" ht="12.75" customHeight="1">
      <c r="A832" s="36"/>
      <c r="B832" s="36"/>
    </row>
    <row r="833" ht="12.75" customHeight="1">
      <c r="A833" s="36"/>
      <c r="B833" s="36"/>
    </row>
    <row r="834" ht="12.75" customHeight="1">
      <c r="A834" s="36"/>
      <c r="B834" s="36"/>
    </row>
    <row r="835" ht="12.75" customHeight="1">
      <c r="A835" s="36"/>
      <c r="B835" s="36"/>
    </row>
    <row r="836" ht="12.75" customHeight="1">
      <c r="A836" s="36"/>
      <c r="B836" s="36"/>
    </row>
    <row r="837" ht="12.75" customHeight="1">
      <c r="A837" s="36"/>
      <c r="B837" s="36"/>
    </row>
    <row r="838" ht="12.75" customHeight="1">
      <c r="A838" s="36"/>
      <c r="B838" s="36"/>
    </row>
    <row r="839" ht="12.75" customHeight="1">
      <c r="A839" s="36"/>
      <c r="B839" s="36"/>
    </row>
    <row r="840" ht="12.75" customHeight="1">
      <c r="A840" s="36"/>
      <c r="B840" s="36"/>
    </row>
    <row r="841" ht="12.75" customHeight="1">
      <c r="A841" s="36"/>
      <c r="B841" s="36"/>
    </row>
    <row r="842" ht="12.75" customHeight="1">
      <c r="A842" s="36"/>
      <c r="B842" s="36"/>
    </row>
    <row r="843" ht="12.75" customHeight="1">
      <c r="A843" s="36"/>
      <c r="B843" s="36"/>
    </row>
    <row r="844" ht="12.75" customHeight="1">
      <c r="A844" s="36"/>
      <c r="B844" s="36"/>
    </row>
    <row r="845" ht="12.75" customHeight="1">
      <c r="A845" s="36"/>
      <c r="B845" s="36"/>
    </row>
    <row r="846" ht="12.75" customHeight="1">
      <c r="A846" s="36"/>
      <c r="B846" s="36"/>
    </row>
    <row r="847" ht="12.75" customHeight="1">
      <c r="A847" s="36"/>
      <c r="B847" s="36"/>
    </row>
    <row r="848" ht="12.75" customHeight="1">
      <c r="A848" s="36"/>
      <c r="B848" s="36"/>
    </row>
    <row r="849" ht="12.75" customHeight="1">
      <c r="A849" s="36"/>
      <c r="B849" s="36"/>
    </row>
    <row r="850" ht="12.75" customHeight="1">
      <c r="A850" s="36"/>
      <c r="B850" s="36"/>
    </row>
    <row r="851" ht="12.75" customHeight="1">
      <c r="A851" s="36"/>
      <c r="B851" s="36"/>
    </row>
    <row r="852" ht="12.75" customHeight="1">
      <c r="A852" s="36"/>
      <c r="B852" s="36"/>
    </row>
    <row r="853" ht="12.75" customHeight="1">
      <c r="A853" s="36"/>
      <c r="B853" s="36"/>
    </row>
    <row r="854" ht="12.75" customHeight="1">
      <c r="A854" s="36"/>
      <c r="B854" s="36"/>
    </row>
    <row r="855" ht="12.75" customHeight="1">
      <c r="A855" s="36"/>
      <c r="B855" s="36"/>
    </row>
    <row r="856" ht="12.75" customHeight="1">
      <c r="A856" s="36"/>
      <c r="B856" s="36"/>
    </row>
    <row r="857" ht="12.75" customHeight="1">
      <c r="A857" s="36"/>
      <c r="B857" s="36"/>
    </row>
    <row r="858" ht="12.75" customHeight="1">
      <c r="A858" s="36"/>
      <c r="B858" s="36"/>
    </row>
    <row r="859" ht="12.75" customHeight="1">
      <c r="A859" s="36"/>
      <c r="B859" s="36"/>
    </row>
    <row r="860" ht="12.75" customHeight="1">
      <c r="A860" s="36"/>
      <c r="B860" s="36"/>
    </row>
    <row r="861" ht="12.75" customHeight="1">
      <c r="A861" s="36"/>
      <c r="B861" s="36"/>
    </row>
    <row r="862" ht="12.75" customHeight="1">
      <c r="A862" s="36"/>
      <c r="B862" s="36"/>
    </row>
    <row r="863" ht="12.75" customHeight="1">
      <c r="A863" s="36"/>
      <c r="B863" s="36"/>
    </row>
    <row r="864" ht="12.75" customHeight="1">
      <c r="A864" s="36"/>
      <c r="B864" s="36"/>
    </row>
    <row r="865" ht="12.75" customHeight="1">
      <c r="A865" s="36"/>
      <c r="B865" s="36"/>
    </row>
    <row r="866" ht="12.75" customHeight="1">
      <c r="A866" s="36"/>
      <c r="B866" s="36"/>
    </row>
    <row r="867" ht="12.75" customHeight="1">
      <c r="A867" s="36"/>
      <c r="B867" s="36"/>
    </row>
    <row r="868" ht="12.75" customHeight="1">
      <c r="A868" s="36"/>
      <c r="B868" s="36"/>
    </row>
    <row r="869" ht="12.75" customHeight="1">
      <c r="A869" s="36"/>
      <c r="B869" s="36"/>
    </row>
    <row r="870" ht="12.75" customHeight="1">
      <c r="A870" s="36"/>
      <c r="B870" s="36"/>
    </row>
    <row r="871" ht="12.75" customHeight="1">
      <c r="A871" s="36"/>
      <c r="B871" s="36"/>
    </row>
    <row r="872" ht="12.75" customHeight="1">
      <c r="A872" s="36"/>
      <c r="B872" s="36"/>
    </row>
    <row r="873" ht="12.75" customHeight="1">
      <c r="A873" s="36"/>
      <c r="B873" s="36"/>
    </row>
    <row r="874" ht="12.75" customHeight="1">
      <c r="A874" s="36"/>
      <c r="B874" s="36"/>
    </row>
    <row r="875" ht="12.75" customHeight="1">
      <c r="A875" s="36"/>
      <c r="B875" s="36"/>
    </row>
    <row r="876" ht="12.75" customHeight="1">
      <c r="A876" s="36"/>
      <c r="B876" s="36"/>
    </row>
    <row r="877" ht="12.75" customHeight="1">
      <c r="A877" s="36"/>
      <c r="B877" s="36"/>
    </row>
    <row r="878" ht="12.75" customHeight="1">
      <c r="A878" s="36"/>
      <c r="B878" s="36"/>
    </row>
    <row r="879" ht="12.75" customHeight="1">
      <c r="A879" s="36"/>
      <c r="B879" s="36"/>
    </row>
    <row r="880" ht="12.75" customHeight="1">
      <c r="A880" s="36"/>
      <c r="B880" s="36"/>
    </row>
    <row r="881" ht="12.75" customHeight="1">
      <c r="A881" s="36"/>
      <c r="B881" s="36"/>
    </row>
    <row r="882" ht="12.75" customHeight="1">
      <c r="A882" s="36"/>
      <c r="B882" s="36"/>
    </row>
    <row r="883" ht="12.75" customHeight="1">
      <c r="A883" s="36"/>
      <c r="B883" s="36"/>
    </row>
    <row r="884" ht="12.75" customHeight="1">
      <c r="A884" s="36"/>
      <c r="B884" s="36"/>
    </row>
    <row r="885" ht="12.75" customHeight="1">
      <c r="A885" s="36"/>
      <c r="B885" s="36"/>
    </row>
    <row r="886" ht="12.75" customHeight="1">
      <c r="A886" s="36"/>
      <c r="B886" s="36"/>
    </row>
    <row r="887" ht="12.75" customHeight="1">
      <c r="A887" s="36"/>
      <c r="B887" s="36"/>
    </row>
    <row r="888" ht="12.75" customHeight="1">
      <c r="A888" s="36"/>
      <c r="B888" s="36"/>
    </row>
    <row r="889" ht="12.75" customHeight="1">
      <c r="A889" s="36"/>
      <c r="B889" s="36"/>
    </row>
    <row r="890" ht="12.75" customHeight="1">
      <c r="A890" s="36"/>
      <c r="B890" s="36"/>
    </row>
    <row r="891" ht="12.75" customHeight="1">
      <c r="A891" s="36"/>
      <c r="B891" s="36"/>
    </row>
    <row r="892" ht="12.75" customHeight="1">
      <c r="A892" s="36"/>
      <c r="B892" s="36"/>
    </row>
    <row r="893" ht="12.75" customHeight="1">
      <c r="A893" s="36"/>
      <c r="B893" s="36"/>
    </row>
    <row r="894" ht="12.75" customHeight="1">
      <c r="A894" s="36"/>
      <c r="B894" s="36"/>
    </row>
    <row r="895" ht="12.75" customHeight="1">
      <c r="A895" s="36"/>
      <c r="B895" s="36"/>
    </row>
    <row r="896" ht="12.75" customHeight="1">
      <c r="A896" s="36"/>
      <c r="B896" s="36"/>
    </row>
    <row r="897" ht="12.75" customHeight="1">
      <c r="A897" s="36"/>
      <c r="B897" s="36"/>
    </row>
    <row r="898" ht="12.75" customHeight="1">
      <c r="A898" s="36"/>
      <c r="B898" s="36"/>
    </row>
    <row r="899" ht="12.75" customHeight="1">
      <c r="A899" s="36"/>
      <c r="B899" s="36"/>
    </row>
    <row r="900" ht="12.75" customHeight="1">
      <c r="A900" s="36"/>
      <c r="B900" s="36"/>
    </row>
    <row r="901" ht="12.75" customHeight="1">
      <c r="A901" s="36"/>
      <c r="B901" s="36"/>
    </row>
    <row r="902" ht="12.75" customHeight="1">
      <c r="A902" s="36"/>
      <c r="B902" s="36"/>
    </row>
    <row r="903" ht="12.75" customHeight="1">
      <c r="A903" s="36"/>
      <c r="B903" s="36"/>
    </row>
    <row r="904" ht="12.75" customHeight="1">
      <c r="A904" s="36"/>
      <c r="B904" s="36"/>
    </row>
    <row r="905" ht="12.75" customHeight="1">
      <c r="A905" s="36"/>
      <c r="B905" s="36"/>
    </row>
    <row r="906" ht="12.75" customHeight="1">
      <c r="A906" s="36"/>
      <c r="B906" s="36"/>
    </row>
    <row r="907" ht="12.75" customHeight="1">
      <c r="A907" s="36"/>
      <c r="B907" s="36"/>
    </row>
    <row r="908" ht="12.75" customHeight="1">
      <c r="A908" s="36"/>
      <c r="B908" s="36"/>
    </row>
    <row r="909" ht="12.75" customHeight="1">
      <c r="A909" s="36"/>
      <c r="B909" s="36"/>
    </row>
    <row r="910" ht="12.75" customHeight="1">
      <c r="A910" s="36"/>
      <c r="B910" s="36"/>
    </row>
    <row r="911" ht="12.75" customHeight="1">
      <c r="A911" s="36"/>
      <c r="B911" s="36"/>
    </row>
    <row r="912" ht="12.75" customHeight="1">
      <c r="A912" s="36"/>
      <c r="B912" s="36"/>
    </row>
    <row r="913" ht="12.75" customHeight="1">
      <c r="A913" s="36"/>
      <c r="B913" s="36"/>
    </row>
    <row r="914" ht="12.75" customHeight="1">
      <c r="A914" s="36"/>
      <c r="B914" s="36"/>
    </row>
    <row r="915" ht="12.75" customHeight="1">
      <c r="A915" s="36"/>
      <c r="B915" s="36"/>
    </row>
    <row r="916" ht="12.75" customHeight="1">
      <c r="A916" s="36"/>
      <c r="B916" s="36"/>
    </row>
    <row r="917" ht="12.75" customHeight="1">
      <c r="A917" s="36"/>
      <c r="B917" s="36"/>
    </row>
    <row r="918" ht="12.75" customHeight="1">
      <c r="A918" s="36"/>
      <c r="B918" s="36"/>
    </row>
    <row r="919" ht="12.75" customHeight="1">
      <c r="A919" s="36"/>
      <c r="B919" s="36"/>
    </row>
    <row r="920" ht="12.75" customHeight="1">
      <c r="A920" s="36"/>
      <c r="B920" s="36"/>
    </row>
    <row r="921" ht="12.75" customHeight="1">
      <c r="A921" s="36"/>
      <c r="B921" s="36"/>
    </row>
    <row r="922" ht="12.75" customHeight="1">
      <c r="A922" s="36"/>
      <c r="B922" s="36"/>
    </row>
    <row r="923" ht="12.75" customHeight="1">
      <c r="A923" s="36"/>
      <c r="B923" s="36"/>
    </row>
    <row r="924" ht="12.75" customHeight="1">
      <c r="A924" s="36"/>
      <c r="B924" s="36"/>
    </row>
    <row r="925" ht="12.75" customHeight="1">
      <c r="A925" s="36"/>
      <c r="B925" s="36"/>
    </row>
    <row r="926" ht="12.75" customHeight="1">
      <c r="A926" s="36"/>
      <c r="B926" s="36"/>
    </row>
    <row r="927" ht="12.75" customHeight="1">
      <c r="A927" s="36"/>
      <c r="B927" s="36"/>
    </row>
    <row r="928" ht="12.75" customHeight="1">
      <c r="A928" s="36"/>
      <c r="B928" s="36"/>
    </row>
    <row r="929" ht="12.75" customHeight="1">
      <c r="A929" s="36"/>
      <c r="B929" s="36"/>
    </row>
    <row r="930" ht="12.75" customHeight="1">
      <c r="A930" s="36"/>
      <c r="B930" s="36"/>
    </row>
    <row r="931" ht="12.75" customHeight="1">
      <c r="A931" s="36"/>
      <c r="B931" s="36"/>
    </row>
    <row r="932" ht="12.75" customHeight="1">
      <c r="A932" s="36"/>
      <c r="B932" s="36"/>
    </row>
    <row r="933" ht="12.75" customHeight="1">
      <c r="A933" s="36"/>
      <c r="B933" s="36"/>
    </row>
    <row r="934" ht="12.75" customHeight="1">
      <c r="A934" s="36"/>
      <c r="B934" s="36"/>
    </row>
    <row r="935" ht="12.75" customHeight="1">
      <c r="A935" s="36"/>
      <c r="B935" s="36"/>
    </row>
    <row r="936" ht="12.75" customHeight="1">
      <c r="A936" s="36"/>
      <c r="B936" s="36"/>
    </row>
    <row r="937" ht="12.75" customHeight="1">
      <c r="A937" s="36"/>
      <c r="B937" s="36"/>
    </row>
    <row r="938" ht="12.75" customHeight="1">
      <c r="A938" s="36"/>
      <c r="B938" s="36"/>
    </row>
    <row r="939" ht="12.75" customHeight="1">
      <c r="A939" s="36"/>
      <c r="B939" s="36"/>
    </row>
    <row r="940" ht="12.75" customHeight="1">
      <c r="A940" s="36"/>
      <c r="B940" s="36"/>
    </row>
    <row r="941" ht="12.75" customHeight="1">
      <c r="A941" s="36"/>
      <c r="B941" s="36"/>
    </row>
    <row r="942" ht="12.75" customHeight="1">
      <c r="A942" s="36"/>
      <c r="B942" s="36"/>
    </row>
    <row r="943" ht="12.75" customHeight="1">
      <c r="A943" s="36"/>
      <c r="B943" s="36"/>
    </row>
    <row r="944" ht="12.75" customHeight="1">
      <c r="A944" s="36"/>
      <c r="B944" s="36"/>
    </row>
    <row r="945" ht="12.75" customHeight="1">
      <c r="A945" s="36"/>
      <c r="B945" s="36"/>
    </row>
    <row r="946" ht="12.75" customHeight="1">
      <c r="A946" s="36"/>
      <c r="B946" s="36"/>
    </row>
    <row r="947" ht="12.75" customHeight="1">
      <c r="A947" s="36"/>
      <c r="B947" s="36"/>
    </row>
    <row r="948" ht="12.75" customHeight="1">
      <c r="A948" s="36"/>
      <c r="B948" s="36"/>
    </row>
    <row r="949" ht="12.75" customHeight="1">
      <c r="A949" s="36"/>
      <c r="B949" s="36"/>
    </row>
    <row r="950" ht="12.75" customHeight="1">
      <c r="A950" s="36"/>
      <c r="B950" s="36"/>
    </row>
    <row r="951" ht="12.75" customHeight="1">
      <c r="A951" s="36"/>
      <c r="B951" s="36"/>
    </row>
    <row r="952" ht="12.75" customHeight="1">
      <c r="A952" s="36"/>
      <c r="B952" s="36"/>
    </row>
    <row r="953" ht="12.75" customHeight="1">
      <c r="A953" s="36"/>
      <c r="B953" s="36"/>
    </row>
    <row r="954" ht="12.75" customHeight="1">
      <c r="A954" s="36"/>
      <c r="B954" s="36"/>
    </row>
    <row r="955" ht="12.75" customHeight="1">
      <c r="A955" s="36"/>
      <c r="B955" s="36"/>
    </row>
    <row r="956" ht="12.75" customHeight="1">
      <c r="A956" s="36"/>
      <c r="B956" s="36"/>
    </row>
    <row r="957" ht="12.75" customHeight="1">
      <c r="A957" s="36"/>
      <c r="B957" s="36"/>
    </row>
    <row r="958" ht="12.75" customHeight="1">
      <c r="A958" s="36"/>
      <c r="B958" s="36"/>
    </row>
    <row r="959" ht="12.75" customHeight="1">
      <c r="A959" s="36"/>
      <c r="B959" s="36"/>
    </row>
    <row r="960" ht="12.75" customHeight="1">
      <c r="A960" s="36"/>
      <c r="B960" s="36"/>
    </row>
    <row r="961" ht="12.75" customHeight="1">
      <c r="A961" s="36"/>
      <c r="B961" s="36"/>
    </row>
    <row r="962" ht="12.75" customHeight="1">
      <c r="A962" s="36"/>
      <c r="B962" s="36"/>
    </row>
    <row r="963" ht="12.75" customHeight="1">
      <c r="A963" s="36"/>
      <c r="B963" s="36"/>
    </row>
    <row r="964" ht="12.75" customHeight="1">
      <c r="A964" s="36"/>
      <c r="B964" s="36"/>
    </row>
    <row r="965" ht="12.75" customHeight="1">
      <c r="A965" s="36"/>
      <c r="B965" s="36"/>
    </row>
    <row r="966" ht="12.75" customHeight="1">
      <c r="A966" s="36"/>
      <c r="B966" s="36"/>
    </row>
    <row r="967" ht="12.75" customHeight="1">
      <c r="A967" s="36"/>
      <c r="B967" s="36"/>
    </row>
    <row r="968" ht="12.75" customHeight="1">
      <c r="A968" s="36"/>
      <c r="B968" s="36"/>
    </row>
    <row r="969" ht="12.75" customHeight="1">
      <c r="A969" s="36"/>
      <c r="B969" s="36"/>
    </row>
    <row r="970" ht="12.75" customHeight="1">
      <c r="A970" s="36"/>
      <c r="B970" s="36"/>
    </row>
    <row r="971" ht="12.75" customHeight="1">
      <c r="A971" s="36"/>
      <c r="B971" s="36"/>
    </row>
    <row r="972" ht="12.75" customHeight="1">
      <c r="A972" s="36"/>
      <c r="B972" s="36"/>
    </row>
    <row r="973" ht="12.75" customHeight="1">
      <c r="A973" s="36"/>
      <c r="B973" s="36"/>
    </row>
    <row r="974" ht="12.75" customHeight="1">
      <c r="A974" s="36"/>
      <c r="B974" s="36"/>
    </row>
    <row r="975" ht="12.75" customHeight="1">
      <c r="A975" s="36"/>
      <c r="B975" s="36"/>
    </row>
    <row r="976" ht="12.75" customHeight="1">
      <c r="A976" s="36"/>
      <c r="B976" s="36"/>
    </row>
    <row r="977" ht="12.75" customHeight="1">
      <c r="A977" s="36"/>
      <c r="B977" s="36"/>
    </row>
    <row r="978" ht="12.75" customHeight="1">
      <c r="A978" s="36"/>
      <c r="B978" s="36"/>
    </row>
    <row r="979" ht="12.75" customHeight="1">
      <c r="A979" s="36"/>
      <c r="B979" s="36"/>
    </row>
    <row r="980" ht="12.75" customHeight="1">
      <c r="A980" s="36"/>
      <c r="B980" s="36"/>
    </row>
    <row r="981" ht="12.75" customHeight="1">
      <c r="A981" s="36"/>
      <c r="B981" s="36"/>
    </row>
    <row r="982" ht="12.75" customHeight="1">
      <c r="A982" s="36"/>
      <c r="B982" s="36"/>
    </row>
    <row r="983" ht="12.75" customHeight="1">
      <c r="A983" s="36"/>
      <c r="B983" s="36"/>
    </row>
    <row r="984" ht="12.75" customHeight="1">
      <c r="A984" s="36"/>
      <c r="B984" s="36"/>
    </row>
    <row r="985" ht="12.75" customHeight="1">
      <c r="A985" s="36"/>
      <c r="B985" s="36"/>
    </row>
    <row r="986" ht="12.75" customHeight="1">
      <c r="A986" s="36"/>
      <c r="B986" s="36"/>
    </row>
    <row r="987" ht="12.75" customHeight="1">
      <c r="A987" s="36"/>
      <c r="B987" s="36"/>
    </row>
    <row r="988" ht="12.75" customHeight="1">
      <c r="A988" s="36"/>
      <c r="B988" s="36"/>
    </row>
    <row r="989" ht="12.75" customHeight="1">
      <c r="A989" s="36"/>
      <c r="B989" s="36"/>
    </row>
    <row r="990" ht="12.75" customHeight="1">
      <c r="A990" s="36"/>
      <c r="B990" s="36"/>
    </row>
    <row r="991" ht="12.75" customHeight="1">
      <c r="A991" s="36"/>
      <c r="B991" s="36"/>
    </row>
    <row r="992" ht="12.75" customHeight="1">
      <c r="A992" s="36"/>
      <c r="B992" s="36"/>
    </row>
    <row r="993" ht="12.75" customHeight="1">
      <c r="A993" s="36"/>
      <c r="B993" s="36"/>
    </row>
    <row r="994" ht="12.75" customHeight="1">
      <c r="A994" s="36"/>
      <c r="B994" s="36"/>
    </row>
    <row r="995" ht="12.75" customHeight="1">
      <c r="A995" s="36"/>
      <c r="B995" s="36"/>
    </row>
    <row r="996" ht="12.75" customHeight="1">
      <c r="A996" s="36"/>
      <c r="B996" s="36"/>
    </row>
    <row r="997" ht="12.75" customHeight="1">
      <c r="A997" s="36"/>
      <c r="B997" s="36"/>
    </row>
    <row r="998" ht="12.75" customHeight="1">
      <c r="A998" s="36"/>
      <c r="B998" s="36"/>
    </row>
    <row r="999" ht="12.75" customHeight="1">
      <c r="A999" s="36"/>
      <c r="B999" s="36"/>
    </row>
    <row r="1000" ht="12.75" customHeight="1">
      <c r="A1000" s="36"/>
      <c r="B1000" s="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31" t="s">
        <v>1761</v>
      </c>
      <c r="B1" s="31" t="s">
        <v>1762</v>
      </c>
      <c r="D1" s="32" t="s">
        <v>1834</v>
      </c>
    </row>
    <row r="2" ht="12.75" customHeight="1">
      <c r="A2" s="33" t="s">
        <v>95</v>
      </c>
      <c r="B2" s="39" t="s">
        <v>1835</v>
      </c>
    </row>
    <row r="3" ht="12.75" customHeight="1">
      <c r="A3" s="33" t="s">
        <v>24</v>
      </c>
      <c r="B3" s="23" t="s">
        <v>1836</v>
      </c>
    </row>
    <row r="4" ht="12.75" customHeight="1">
      <c r="A4" s="33" t="s">
        <v>48</v>
      </c>
      <c r="B4" s="23" t="s">
        <v>1837</v>
      </c>
    </row>
    <row r="5" ht="12.75" customHeight="1">
      <c r="A5" s="33" t="s">
        <v>39</v>
      </c>
      <c r="B5" s="23" t="s">
        <v>1838</v>
      </c>
    </row>
    <row r="6" ht="12.75" customHeight="1">
      <c r="A6" s="33" t="s">
        <v>45</v>
      </c>
      <c r="B6" s="23" t="s">
        <v>1839</v>
      </c>
    </row>
    <row r="7" ht="12.75" customHeight="1">
      <c r="A7" s="33" t="s">
        <v>55</v>
      </c>
      <c r="B7" s="23" t="s">
        <v>56</v>
      </c>
    </row>
    <row r="8" ht="12.75" customHeight="1">
      <c r="A8" s="33" t="s">
        <v>58</v>
      </c>
      <c r="B8" s="23" t="s">
        <v>1840</v>
      </c>
    </row>
    <row r="9" ht="12.75" customHeight="1">
      <c r="A9" s="33" t="s">
        <v>61</v>
      </c>
      <c r="B9" s="23" t="s">
        <v>64</v>
      </c>
    </row>
    <row r="10" ht="12.75" customHeight="1">
      <c r="A10" s="33" t="s">
        <v>66</v>
      </c>
      <c r="B10" s="23" t="s">
        <v>67</v>
      </c>
    </row>
    <row r="11" ht="12.75" customHeight="1">
      <c r="A11" s="33" t="s">
        <v>75</v>
      </c>
      <c r="B11" s="23" t="s">
        <v>1841</v>
      </c>
    </row>
    <row r="12" ht="12.75" customHeight="1">
      <c r="A12" s="37" t="s">
        <v>78</v>
      </c>
      <c r="B12" s="23" t="s">
        <v>1842</v>
      </c>
    </row>
    <row r="13" ht="12.75" customHeight="1">
      <c r="A13" s="37" t="s">
        <v>82</v>
      </c>
      <c r="B13" s="23" t="s">
        <v>85</v>
      </c>
    </row>
    <row r="14" ht="12.75" customHeight="1">
      <c r="A14" s="37" t="s">
        <v>87</v>
      </c>
      <c r="B14" s="23" t="s">
        <v>1843</v>
      </c>
    </row>
    <row r="15" ht="12.75" customHeight="1">
      <c r="A15" s="37" t="s">
        <v>92</v>
      </c>
      <c r="B15" s="23" t="s">
        <v>1844</v>
      </c>
    </row>
    <row r="16" ht="12.75" customHeight="1">
      <c r="A16" s="37" t="s">
        <v>102</v>
      </c>
      <c r="B16" s="23" t="s">
        <v>1845</v>
      </c>
    </row>
    <row r="17" ht="12.75" customHeight="1">
      <c r="A17" s="37" t="s">
        <v>108</v>
      </c>
      <c r="B17" s="23" t="s">
        <v>1846</v>
      </c>
    </row>
    <row r="18" ht="12.75" customHeight="1">
      <c r="A18" s="37" t="s">
        <v>212</v>
      </c>
      <c r="B18" s="23" t="s">
        <v>1847</v>
      </c>
    </row>
    <row r="19" ht="12.75" customHeight="1">
      <c r="A19" s="37" t="s">
        <v>240</v>
      </c>
      <c r="B19" s="23" t="s">
        <v>1848</v>
      </c>
    </row>
    <row r="20" ht="12.75" customHeight="1">
      <c r="A20" s="37" t="s">
        <v>248</v>
      </c>
      <c r="B20" s="23" t="s">
        <v>1849</v>
      </c>
    </row>
    <row r="21" ht="12.75" customHeight="1">
      <c r="A21" s="37" t="s">
        <v>252</v>
      </c>
      <c r="B21" s="23" t="s">
        <v>1850</v>
      </c>
    </row>
    <row r="22" ht="12.75" customHeight="1">
      <c r="A22" s="37" t="s">
        <v>257</v>
      </c>
      <c r="B22" s="23" t="s">
        <v>1851</v>
      </c>
    </row>
    <row r="23" ht="12.75" customHeight="1">
      <c r="A23" s="37" t="s">
        <v>261</v>
      </c>
      <c r="B23" s="23" t="s">
        <v>1852</v>
      </c>
    </row>
    <row r="24" ht="12.75" customHeight="1">
      <c r="A24" s="37" t="s">
        <v>268</v>
      </c>
      <c r="B24" s="23" t="s">
        <v>1853</v>
      </c>
    </row>
    <row r="25" ht="12.75" customHeight="1">
      <c r="A25" s="37" t="s">
        <v>283</v>
      </c>
      <c r="B25" s="23" t="s">
        <v>1854</v>
      </c>
    </row>
    <row r="26" ht="12.75" customHeight="1">
      <c r="A26" s="37" t="s">
        <v>286</v>
      </c>
      <c r="B26" s="23" t="s">
        <v>1855</v>
      </c>
    </row>
    <row r="27" ht="12.75" customHeight="1">
      <c r="A27" s="37" t="s">
        <v>289</v>
      </c>
      <c r="B27" s="23" t="s">
        <v>1856</v>
      </c>
    </row>
    <row r="28" ht="12.75" customHeight="1">
      <c r="A28" s="37" t="s">
        <v>292</v>
      </c>
      <c r="B28" s="23" t="s">
        <v>1857</v>
      </c>
    </row>
    <row r="29" ht="12.75" customHeight="1">
      <c r="A29" s="37" t="s">
        <v>295</v>
      </c>
      <c r="B29" s="23" t="s">
        <v>1858</v>
      </c>
    </row>
    <row r="30" ht="12.75" customHeight="1">
      <c r="A30" s="37" t="s">
        <v>298</v>
      </c>
      <c r="B30" s="23" t="s">
        <v>1859</v>
      </c>
    </row>
    <row r="31" ht="12.75" customHeight="1">
      <c r="A31" s="37" t="s">
        <v>327</v>
      </c>
      <c r="B31" s="23" t="s">
        <v>1860</v>
      </c>
    </row>
    <row r="32" ht="12.75" customHeight="1">
      <c r="A32" s="37" t="s">
        <v>331</v>
      </c>
      <c r="B32" s="23" t="s">
        <v>1861</v>
      </c>
    </row>
    <row r="33" ht="12.75" customHeight="1">
      <c r="A33" s="37" t="s">
        <v>335</v>
      </c>
      <c r="B33" s="23" t="s">
        <v>1862</v>
      </c>
    </row>
    <row r="34" ht="12.75" customHeight="1">
      <c r="A34" s="37" t="s">
        <v>341</v>
      </c>
      <c r="B34" s="23" t="s">
        <v>1863</v>
      </c>
    </row>
    <row r="35" ht="12.75" customHeight="1">
      <c r="A35" s="37" t="s">
        <v>364</v>
      </c>
      <c r="B35" s="23" t="s">
        <v>365</v>
      </c>
    </row>
    <row r="36" ht="12.75" customHeight="1">
      <c r="A36" s="37" t="s">
        <v>367</v>
      </c>
      <c r="B36" s="23" t="s">
        <v>368</v>
      </c>
    </row>
    <row r="37" ht="12.75" customHeight="1">
      <c r="A37" s="37" t="s">
        <v>372</v>
      </c>
      <c r="B37" s="28" t="s">
        <v>1864</v>
      </c>
    </row>
    <row r="38" ht="12.75" customHeight="1">
      <c r="A38" s="37" t="s">
        <v>394</v>
      </c>
      <c r="B38" s="28" t="s">
        <v>1865</v>
      </c>
    </row>
    <row r="39" ht="12.75" customHeight="1">
      <c r="A39" s="37" t="s">
        <v>405</v>
      </c>
      <c r="B39" s="28" t="s">
        <v>1866</v>
      </c>
    </row>
    <row r="40" ht="12.75" customHeight="1">
      <c r="A40" s="37" t="s">
        <v>408</v>
      </c>
      <c r="B40" s="23" t="s">
        <v>1867</v>
      </c>
    </row>
    <row r="41" ht="12.75" customHeight="1">
      <c r="A41" s="37" t="s">
        <v>416</v>
      </c>
      <c r="B41" s="23" t="s">
        <v>1868</v>
      </c>
    </row>
    <row r="42" ht="12.75" customHeight="1">
      <c r="A42" s="37" t="s">
        <v>427</v>
      </c>
      <c r="B42" s="23">
        <v>1.44</v>
      </c>
    </row>
    <row r="43" ht="12.75" customHeight="1">
      <c r="A43" s="37" t="s">
        <v>441</v>
      </c>
      <c r="B43" s="23" t="s">
        <v>1869</v>
      </c>
    </row>
    <row r="44" ht="12.75" customHeight="1">
      <c r="A44" s="37" t="s">
        <v>446</v>
      </c>
      <c r="B44" s="23" t="s">
        <v>1870</v>
      </c>
    </row>
    <row r="45" ht="12.75" customHeight="1">
      <c r="A45" s="37" t="s">
        <v>451</v>
      </c>
      <c r="B45" s="23" t="s">
        <v>1871</v>
      </c>
    </row>
    <row r="46" ht="12.75" customHeight="1">
      <c r="A46" s="37" t="s">
        <v>434</v>
      </c>
      <c r="B46" s="40" t="s">
        <v>1872</v>
      </c>
    </row>
    <row r="47" ht="12.75" customHeight="1">
      <c r="A47" s="37" t="s">
        <v>454</v>
      </c>
      <c r="B47" s="38" t="s">
        <v>1873</v>
      </c>
    </row>
    <row r="48" ht="12.75" customHeight="1">
      <c r="A48" s="37" t="s">
        <v>487</v>
      </c>
      <c r="B48" s="38" t="s">
        <v>1874</v>
      </c>
    </row>
    <row r="49" ht="12.75" customHeight="1">
      <c r="A49" s="37" t="s">
        <v>520</v>
      </c>
      <c r="B49" s="38" t="s">
        <v>1875</v>
      </c>
    </row>
    <row r="50" ht="12.75" customHeight="1">
      <c r="A50" s="37" t="s">
        <v>527</v>
      </c>
      <c r="B50" s="38" t="s">
        <v>1876</v>
      </c>
    </row>
    <row r="51" ht="12.75" customHeight="1">
      <c r="A51" s="37" t="s">
        <v>587</v>
      </c>
      <c r="B51" s="29" t="s">
        <v>1877</v>
      </c>
    </row>
    <row r="52" ht="12.75" customHeight="1">
      <c r="A52" s="37" t="s">
        <v>594</v>
      </c>
      <c r="B52" s="29" t="s">
        <v>1878</v>
      </c>
    </row>
    <row r="53" ht="12.75" customHeight="1">
      <c r="A53" s="37" t="s">
        <v>603</v>
      </c>
      <c r="B53" s="38" t="s">
        <v>1879</v>
      </c>
    </row>
    <row r="54" ht="12.75" customHeight="1">
      <c r="A54" s="37" t="s">
        <v>608</v>
      </c>
      <c r="B54" s="38" t="s">
        <v>1880</v>
      </c>
    </row>
    <row r="55" ht="12.75" customHeight="1">
      <c r="A55" s="37" t="s">
        <v>631</v>
      </c>
      <c r="B55" s="38" t="s">
        <v>1881</v>
      </c>
    </row>
    <row r="56" ht="12.75" customHeight="1">
      <c r="A56" s="37" t="s">
        <v>645</v>
      </c>
      <c r="B56" s="38" t="s">
        <v>1882</v>
      </c>
    </row>
    <row r="57" ht="12.75" customHeight="1">
      <c r="A57" s="37" t="s">
        <v>648</v>
      </c>
      <c r="B57" s="38" t="s">
        <v>1883</v>
      </c>
    </row>
    <row r="58" ht="12.75" customHeight="1">
      <c r="A58" s="37" t="s">
        <v>651</v>
      </c>
      <c r="B58" s="38" t="s">
        <v>1884</v>
      </c>
    </row>
    <row r="59" ht="12.75" customHeight="1">
      <c r="A59" s="37" t="s">
        <v>654</v>
      </c>
      <c r="B59" s="38" t="s">
        <v>1885</v>
      </c>
    </row>
    <row r="60" ht="12.75" customHeight="1">
      <c r="A60" s="37" t="s">
        <v>657</v>
      </c>
      <c r="B60" s="38" t="s">
        <v>1886</v>
      </c>
    </row>
    <row r="61" ht="12.75" customHeight="1">
      <c r="A61" s="37" t="s">
        <v>662</v>
      </c>
      <c r="B61" s="38" t="s">
        <v>1887</v>
      </c>
    </row>
    <row r="62" ht="12.75" customHeight="1">
      <c r="A62" s="37" t="s">
        <v>678</v>
      </c>
      <c r="B62" s="38" t="s">
        <v>1888</v>
      </c>
    </row>
    <row r="63" ht="12.75" customHeight="1">
      <c r="A63" s="37" t="s">
        <v>696</v>
      </c>
      <c r="B63" s="38" t="s">
        <v>1889</v>
      </c>
    </row>
    <row r="64" ht="12.75" customHeight="1">
      <c r="A64" s="37" t="s">
        <v>745</v>
      </c>
      <c r="B64" s="38" t="s">
        <v>747</v>
      </c>
    </row>
    <row r="65" ht="12.75" customHeight="1">
      <c r="A65" s="37" t="s">
        <v>750</v>
      </c>
      <c r="B65" s="38" t="s">
        <v>1890</v>
      </c>
    </row>
    <row r="66" ht="12.75" customHeight="1">
      <c r="A66" s="37" t="s">
        <v>753</v>
      </c>
      <c r="B66" s="38" t="s">
        <v>1891</v>
      </c>
    </row>
    <row r="67" ht="12.75" customHeight="1">
      <c r="A67" s="37" t="s">
        <v>776</v>
      </c>
      <c r="B67" s="41" t="s">
        <v>1892</v>
      </c>
    </row>
    <row r="68" ht="12.75" customHeight="1">
      <c r="A68" s="37" t="s">
        <v>779</v>
      </c>
      <c r="B68" s="38" t="s">
        <v>1893</v>
      </c>
    </row>
    <row r="69" ht="12.75" customHeight="1">
      <c r="A69" s="37" t="s">
        <v>784</v>
      </c>
      <c r="B69" s="38" t="s">
        <v>1894</v>
      </c>
    </row>
    <row r="70" ht="12.75" customHeight="1">
      <c r="A70" s="37" t="s">
        <v>792</v>
      </c>
      <c r="B70" s="38" t="s">
        <v>1895</v>
      </c>
    </row>
    <row r="71" ht="12.75" customHeight="1">
      <c r="A71" s="37" t="s">
        <v>818</v>
      </c>
      <c r="B71" s="38" t="s">
        <v>820</v>
      </c>
    </row>
    <row r="72" ht="12.75" customHeight="1">
      <c r="A72" s="37" t="s">
        <v>828</v>
      </c>
      <c r="B72" s="38" t="s">
        <v>1896</v>
      </c>
    </row>
    <row r="73" ht="12.75" customHeight="1">
      <c r="A73" s="37" t="s">
        <v>830</v>
      </c>
      <c r="B73" s="38" t="s">
        <v>1897</v>
      </c>
    </row>
    <row r="74" ht="12.75" customHeight="1">
      <c r="A74" s="37" t="s">
        <v>833</v>
      </c>
      <c r="B74" s="38" t="s">
        <v>1898</v>
      </c>
    </row>
    <row r="75" ht="12.75" customHeight="1">
      <c r="A75" s="37" t="s">
        <v>836</v>
      </c>
      <c r="B75" s="38" t="s">
        <v>1899</v>
      </c>
    </row>
    <row r="76" ht="12.75" customHeight="1">
      <c r="A76" s="37" t="s">
        <v>840</v>
      </c>
      <c r="B76" s="38" t="s">
        <v>1900</v>
      </c>
    </row>
    <row r="77" ht="12.75" customHeight="1">
      <c r="A77" s="37" t="s">
        <v>853</v>
      </c>
      <c r="B77" s="38" t="s">
        <v>1901</v>
      </c>
    </row>
    <row r="78" ht="12.75" customHeight="1">
      <c r="A78" s="37" t="s">
        <v>856</v>
      </c>
      <c r="B78" s="38" t="s">
        <v>1902</v>
      </c>
    </row>
    <row r="79" ht="12.75" customHeight="1">
      <c r="A79" s="37" t="s">
        <v>863</v>
      </c>
      <c r="B79" s="38" t="s">
        <v>1903</v>
      </c>
    </row>
    <row r="80" ht="12.75" customHeight="1">
      <c r="A80" s="37" t="s">
        <v>866</v>
      </c>
      <c r="B80" s="38" t="s">
        <v>1904</v>
      </c>
    </row>
    <row r="81" ht="12.75" customHeight="1">
      <c r="A81" s="37" t="s">
        <v>882</v>
      </c>
      <c r="B81" s="38" t="s">
        <v>1905</v>
      </c>
    </row>
    <row r="82" ht="12.75" customHeight="1">
      <c r="A82" s="37" t="s">
        <v>889</v>
      </c>
      <c r="B82" s="38" t="s">
        <v>1906</v>
      </c>
    </row>
    <row r="83" ht="12.75" customHeight="1">
      <c r="A83" s="37" t="s">
        <v>896</v>
      </c>
      <c r="B83" s="38" t="s">
        <v>1907</v>
      </c>
    </row>
    <row r="84" ht="12.75" customHeight="1">
      <c r="A84" s="37" t="s">
        <v>911</v>
      </c>
      <c r="B84" s="38" t="s">
        <v>1908</v>
      </c>
    </row>
    <row r="85" ht="12.75" customHeight="1">
      <c r="A85" s="37" t="s">
        <v>917</v>
      </c>
      <c r="B85" s="38" t="s">
        <v>1909</v>
      </c>
    </row>
    <row r="86" ht="12.75" customHeight="1">
      <c r="A86" s="37" t="s">
        <v>928</v>
      </c>
      <c r="B86" s="38" t="s">
        <v>1910</v>
      </c>
    </row>
    <row r="87" ht="12.75" customHeight="1">
      <c r="A87" s="37" t="s">
        <v>939</v>
      </c>
      <c r="B87" s="38" t="s">
        <v>1911</v>
      </c>
    </row>
    <row r="88" ht="12.75" customHeight="1">
      <c r="A88" s="37" t="s">
        <v>948</v>
      </c>
      <c r="B88" s="38" t="s">
        <v>1912</v>
      </c>
    </row>
    <row r="89" ht="12.75" customHeight="1">
      <c r="A89" s="37" t="s">
        <v>954</v>
      </c>
      <c r="B89" s="38" t="s">
        <v>1913</v>
      </c>
    </row>
    <row r="90" ht="12.75" customHeight="1">
      <c r="A90" s="37" t="s">
        <v>963</v>
      </c>
      <c r="B90" s="38" t="s">
        <v>1914</v>
      </c>
    </row>
    <row r="91" ht="12.75" customHeight="1">
      <c r="A91" s="37" t="s">
        <v>974</v>
      </c>
      <c r="B91" s="38" t="s">
        <v>1915</v>
      </c>
    </row>
    <row r="92" ht="12.75" customHeight="1">
      <c r="A92" s="37" t="s">
        <v>1916</v>
      </c>
      <c r="B92" s="38" t="s">
        <v>1917</v>
      </c>
    </row>
    <row r="93" ht="12.75" customHeight="1">
      <c r="A93" s="37" t="s">
        <v>1918</v>
      </c>
      <c r="B93" s="38" t="s">
        <v>1919</v>
      </c>
    </row>
    <row r="94" ht="12.75" customHeight="1">
      <c r="A94" s="37" t="s">
        <v>1920</v>
      </c>
      <c r="B94" s="38" t="s">
        <v>1921</v>
      </c>
    </row>
    <row r="95" ht="12.75" customHeight="1">
      <c r="A95" s="37" t="s">
        <v>980</v>
      </c>
      <c r="B95" s="38" t="s">
        <v>1922</v>
      </c>
    </row>
    <row r="96" ht="12.75" customHeight="1">
      <c r="A96" s="37" t="s">
        <v>985</v>
      </c>
      <c r="B96" s="38" t="s">
        <v>1923</v>
      </c>
    </row>
    <row r="97" ht="12.75" customHeight="1">
      <c r="A97" s="37" t="s">
        <v>990</v>
      </c>
      <c r="B97" s="38" t="s">
        <v>1924</v>
      </c>
    </row>
    <row r="98" ht="12.75" customHeight="1">
      <c r="A98" s="37" t="s">
        <v>993</v>
      </c>
      <c r="B98" s="38" t="s">
        <v>1925</v>
      </c>
    </row>
    <row r="99" ht="12.75" customHeight="1">
      <c r="A99" s="37" t="s">
        <v>1023</v>
      </c>
      <c r="B99" s="38" t="s">
        <v>1919</v>
      </c>
    </row>
    <row r="100" ht="12.75" customHeight="1">
      <c r="A100" s="37" t="s">
        <v>1059</v>
      </c>
      <c r="B100" s="41" t="s">
        <v>1926</v>
      </c>
    </row>
    <row r="101" ht="12.75" customHeight="1">
      <c r="A101" s="37" t="s">
        <v>1076</v>
      </c>
      <c r="B101" s="41" t="s">
        <v>1927</v>
      </c>
    </row>
    <row r="102" ht="12.75" customHeight="1">
      <c r="A102" s="37" t="s">
        <v>1081</v>
      </c>
      <c r="B102" s="41" t="s">
        <v>1928</v>
      </c>
    </row>
    <row r="103" ht="12.75" customHeight="1">
      <c r="A103" s="37" t="s">
        <v>1099</v>
      </c>
      <c r="B103" s="41" t="s">
        <v>1929</v>
      </c>
    </row>
    <row r="104" ht="12.75" customHeight="1">
      <c r="A104" s="37" t="s">
        <v>1112</v>
      </c>
      <c r="B104" s="38" t="s">
        <v>1930</v>
      </c>
    </row>
    <row r="105" ht="12.75" customHeight="1">
      <c r="A105" s="37" t="s">
        <v>1122</v>
      </c>
      <c r="B105" s="38" t="s">
        <v>1931</v>
      </c>
    </row>
    <row r="106" ht="12.75" customHeight="1">
      <c r="A106" s="37" t="s">
        <v>1128</v>
      </c>
      <c r="B106" s="38" t="s">
        <v>1932</v>
      </c>
    </row>
    <row r="107" ht="12.75" customHeight="1">
      <c r="A107" s="37" t="s">
        <v>1131</v>
      </c>
      <c r="B107" s="38" t="s">
        <v>1933</v>
      </c>
    </row>
    <row r="108" ht="12.75" customHeight="1">
      <c r="A108" s="37" t="s">
        <v>1140</v>
      </c>
      <c r="B108" s="38" t="s">
        <v>1934</v>
      </c>
    </row>
    <row r="109" ht="12.75" customHeight="1">
      <c r="A109" s="37" t="s">
        <v>1153</v>
      </c>
      <c r="B109" s="38" t="s">
        <v>1935</v>
      </c>
    </row>
    <row r="110" ht="12.75" customHeight="1">
      <c r="A110" s="37" t="s">
        <v>1162</v>
      </c>
      <c r="B110" s="38" t="s">
        <v>1936</v>
      </c>
    </row>
    <row r="111" ht="12.75" customHeight="1">
      <c r="A111" s="37" t="s">
        <v>1167</v>
      </c>
      <c r="B111" s="38" t="s">
        <v>1937</v>
      </c>
    </row>
    <row r="112" ht="12.75" customHeight="1">
      <c r="A112" s="37" t="s">
        <v>1170</v>
      </c>
      <c r="B112" s="38" t="s">
        <v>1938</v>
      </c>
    </row>
    <row r="113" ht="12.75" customHeight="1">
      <c r="A113" s="37" t="s">
        <v>1173</v>
      </c>
      <c r="B113" s="38" t="s">
        <v>1939</v>
      </c>
    </row>
    <row r="114" ht="12.75" customHeight="1">
      <c r="A114" s="37" t="s">
        <v>1185</v>
      </c>
      <c r="B114" s="38" t="s">
        <v>1940</v>
      </c>
    </row>
    <row r="115" ht="12.75" customHeight="1">
      <c r="A115" s="37" t="s">
        <v>1189</v>
      </c>
      <c r="B115" s="38" t="s">
        <v>1941</v>
      </c>
    </row>
    <row r="116" ht="12.75" customHeight="1">
      <c r="A116" s="37" t="s">
        <v>1206</v>
      </c>
      <c r="B116" s="38" t="s">
        <v>1942</v>
      </c>
    </row>
    <row r="117" ht="12.75" customHeight="1">
      <c r="A117" s="37" t="s">
        <v>1209</v>
      </c>
      <c r="B117" s="38" t="s">
        <v>1943</v>
      </c>
    </row>
    <row r="118" ht="12.75" customHeight="1">
      <c r="A118" s="37" t="s">
        <v>1220</v>
      </c>
      <c r="B118" s="38" t="s">
        <v>1944</v>
      </c>
    </row>
    <row r="119" ht="12.75" customHeight="1">
      <c r="A119" s="37" t="s">
        <v>1225</v>
      </c>
      <c r="B119" s="38" t="s">
        <v>1945</v>
      </c>
    </row>
    <row r="120" ht="12.75" customHeight="1">
      <c r="A120" s="37" t="s">
        <v>1229</v>
      </c>
      <c r="B120" s="38" t="s">
        <v>1946</v>
      </c>
    </row>
    <row r="121" ht="12.75" customHeight="1">
      <c r="A121" s="37" t="s">
        <v>1232</v>
      </c>
      <c r="B121" s="38" t="s">
        <v>1947</v>
      </c>
    </row>
    <row r="122" ht="12.75" customHeight="1">
      <c r="A122" s="37" t="s">
        <v>1234</v>
      </c>
      <c r="B122" s="38" t="s">
        <v>1948</v>
      </c>
      <c r="C122" s="29" t="s">
        <v>1949</v>
      </c>
    </row>
    <row r="123" ht="12.75" customHeight="1">
      <c r="A123" s="37" t="s">
        <v>1244</v>
      </c>
      <c r="B123" s="38" t="s">
        <v>1950</v>
      </c>
    </row>
    <row r="124" ht="12.75" customHeight="1">
      <c r="A124" s="37" t="s">
        <v>1247</v>
      </c>
      <c r="B124" s="38" t="s">
        <v>1951</v>
      </c>
    </row>
    <row r="125" ht="12.75" customHeight="1">
      <c r="A125" s="37" t="s">
        <v>1251</v>
      </c>
      <c r="B125" s="38" t="s">
        <v>1952</v>
      </c>
    </row>
    <row r="126" ht="12.75" customHeight="1">
      <c r="A126" s="37" t="s">
        <v>1253</v>
      </c>
      <c r="B126" s="38" t="s">
        <v>1953</v>
      </c>
    </row>
    <row r="127" ht="12.75" customHeight="1">
      <c r="A127" s="37" t="s">
        <v>1255</v>
      </c>
      <c r="B127" s="38" t="s">
        <v>1954</v>
      </c>
    </row>
    <row r="128" ht="12.75" customHeight="1">
      <c r="A128" s="37" t="s">
        <v>1257</v>
      </c>
      <c r="B128" s="38" t="s">
        <v>1955</v>
      </c>
    </row>
    <row r="129" ht="12.75" customHeight="1">
      <c r="A129" s="37" t="s">
        <v>1262</v>
      </c>
      <c r="B129" s="38" t="s">
        <v>1956</v>
      </c>
    </row>
    <row r="130" ht="12.75" customHeight="1">
      <c r="A130" s="37" t="s">
        <v>1272</v>
      </c>
      <c r="B130" s="38" t="s">
        <v>1957</v>
      </c>
    </row>
    <row r="131" ht="12.75" customHeight="1">
      <c r="A131" s="37" t="s">
        <v>1307</v>
      </c>
      <c r="B131" s="23" t="s">
        <v>1958</v>
      </c>
    </row>
    <row r="132" ht="12.75" customHeight="1">
      <c r="A132" s="37" t="s">
        <v>1315</v>
      </c>
      <c r="B132" s="23" t="s">
        <v>1959</v>
      </c>
    </row>
    <row r="133" ht="12.75" customHeight="1">
      <c r="A133" s="37" t="s">
        <v>1322</v>
      </c>
      <c r="B133" s="40" t="s">
        <v>1960</v>
      </c>
    </row>
    <row r="134" ht="12.75" customHeight="1">
      <c r="A134" s="37" t="s">
        <v>1329</v>
      </c>
      <c r="B134" s="38" t="s">
        <v>1961</v>
      </c>
    </row>
    <row r="135" ht="12.75" customHeight="1">
      <c r="A135" s="37" t="s">
        <v>1337</v>
      </c>
      <c r="B135" s="38" t="s">
        <v>1962</v>
      </c>
    </row>
    <row r="136" ht="12.75" customHeight="1">
      <c r="A136" s="37" t="s">
        <v>1345</v>
      </c>
      <c r="B136" s="38" t="s">
        <v>1963</v>
      </c>
    </row>
    <row r="137" ht="12.75" customHeight="1">
      <c r="A137" s="37" t="s">
        <v>1361</v>
      </c>
      <c r="B137" s="38" t="s">
        <v>1964</v>
      </c>
    </row>
    <row r="138" ht="12.75" customHeight="1">
      <c r="A138" s="37" t="s">
        <v>1365</v>
      </c>
      <c r="B138" s="38" t="s">
        <v>1965</v>
      </c>
    </row>
    <row r="139" ht="12.75" customHeight="1">
      <c r="A139" s="37" t="s">
        <v>1373</v>
      </c>
      <c r="B139" s="38" t="s">
        <v>1966</v>
      </c>
    </row>
    <row r="140" ht="12.75" customHeight="1">
      <c r="A140" s="37" t="s">
        <v>1378</v>
      </c>
      <c r="B140" s="38" t="s">
        <v>1967</v>
      </c>
    </row>
    <row r="141" ht="12.75" customHeight="1">
      <c r="A141" s="37" t="s">
        <v>1383</v>
      </c>
      <c r="B141" s="38" t="s">
        <v>1968</v>
      </c>
    </row>
    <row r="142" ht="12.75" customHeight="1">
      <c r="A142" s="37" t="s">
        <v>1388</v>
      </c>
      <c r="B142" s="38" t="s">
        <v>1969</v>
      </c>
    </row>
    <row r="143" ht="12.75" customHeight="1">
      <c r="A143" s="37" t="s">
        <v>1393</v>
      </c>
      <c r="B143" s="38" t="s">
        <v>1970</v>
      </c>
    </row>
    <row r="144" ht="12.75" customHeight="1">
      <c r="A144" s="37" t="s">
        <v>1398</v>
      </c>
      <c r="B144" s="38" t="s">
        <v>1971</v>
      </c>
    </row>
    <row r="145" ht="12.75" customHeight="1">
      <c r="A145" s="37" t="s">
        <v>1353</v>
      </c>
      <c r="B145" s="38" t="s">
        <v>1972</v>
      </c>
    </row>
    <row r="146" ht="12.75" customHeight="1">
      <c r="A146" s="37" t="s">
        <v>1403</v>
      </c>
      <c r="B146" s="38" t="s">
        <v>1973</v>
      </c>
    </row>
    <row r="147" ht="12.75" customHeight="1">
      <c r="A147" s="37" t="s">
        <v>1446</v>
      </c>
      <c r="B147" s="38" t="s">
        <v>1974</v>
      </c>
    </row>
    <row r="148" ht="12.75" customHeight="1">
      <c r="A148" s="37" t="s">
        <v>1468</v>
      </c>
      <c r="B148" s="38" t="s">
        <v>1975</v>
      </c>
    </row>
    <row r="149" ht="12.75" customHeight="1">
      <c r="A149" s="37" t="s">
        <v>1471</v>
      </c>
      <c r="B149" s="38" t="s">
        <v>1976</v>
      </c>
    </row>
    <row r="150" ht="12.75" customHeight="1">
      <c r="A150" s="37" t="s">
        <v>1977</v>
      </c>
      <c r="B150" s="38" t="s">
        <v>1978</v>
      </c>
    </row>
    <row r="151" ht="12.75" customHeight="1">
      <c r="A151" s="37" t="s">
        <v>1979</v>
      </c>
      <c r="B151" s="38" t="s">
        <v>1980</v>
      </c>
    </row>
    <row r="152" ht="12.75" customHeight="1">
      <c r="A152" s="37" t="s">
        <v>1476</v>
      </c>
      <c r="B152" s="38" t="s">
        <v>1981</v>
      </c>
    </row>
    <row r="153" ht="12.75" customHeight="1">
      <c r="A153" s="37" t="s">
        <v>1478</v>
      </c>
      <c r="B153" s="38" t="s">
        <v>1982</v>
      </c>
    </row>
    <row r="154" ht="12.75" customHeight="1">
      <c r="A154" s="37" t="s">
        <v>1483</v>
      </c>
      <c r="B154" s="38" t="s">
        <v>1983</v>
      </c>
    </row>
    <row r="155" ht="12.75" customHeight="1">
      <c r="A155" s="37" t="s">
        <v>1616</v>
      </c>
      <c r="B155" s="38" t="s">
        <v>1984</v>
      </c>
    </row>
    <row r="156" ht="12.75" customHeight="1">
      <c r="A156" s="37" t="s">
        <v>1985</v>
      </c>
      <c r="B156" s="36"/>
    </row>
    <row r="157" ht="12.75" customHeight="1">
      <c r="A157" s="37" t="s">
        <v>1986</v>
      </c>
      <c r="B157" s="36"/>
    </row>
    <row r="158" ht="12.75" customHeight="1">
      <c r="A158" s="37" t="s">
        <v>1987</v>
      </c>
      <c r="B158" s="36"/>
    </row>
    <row r="159" ht="12.75" customHeight="1">
      <c r="A159" s="37" t="s">
        <v>1988</v>
      </c>
      <c r="B159" s="36"/>
    </row>
    <row r="160" ht="12.75" customHeight="1">
      <c r="A160" s="37" t="s">
        <v>1989</v>
      </c>
      <c r="B160" s="36"/>
    </row>
    <row r="161" ht="12.75" customHeight="1">
      <c r="A161" s="37" t="s">
        <v>1990</v>
      </c>
      <c r="B161" s="36"/>
    </row>
    <row r="162" ht="12.75" customHeight="1">
      <c r="A162" s="37" t="s">
        <v>1991</v>
      </c>
      <c r="B162" s="36"/>
    </row>
    <row r="163" ht="12.75" customHeight="1">
      <c r="A163" s="37" t="s">
        <v>1992</v>
      </c>
      <c r="B163" s="36"/>
    </row>
    <row r="164" ht="12.75" customHeight="1">
      <c r="A164" s="37" t="s">
        <v>1993</v>
      </c>
      <c r="B164" s="36"/>
    </row>
    <row r="165" ht="12.75" customHeight="1">
      <c r="A165" s="37" t="s">
        <v>1994</v>
      </c>
      <c r="B165" s="36"/>
    </row>
    <row r="166" ht="12.75" customHeight="1">
      <c r="A166" s="37" t="s">
        <v>1995</v>
      </c>
      <c r="B166" s="36"/>
    </row>
    <row r="167" ht="12.75" customHeight="1">
      <c r="A167" s="37" t="s">
        <v>1996</v>
      </c>
      <c r="B167" s="36"/>
    </row>
    <row r="168" ht="12.75" customHeight="1">
      <c r="A168" s="37" t="s">
        <v>1997</v>
      </c>
      <c r="B168" s="36"/>
    </row>
    <row r="169" ht="12.75" customHeight="1">
      <c r="A169" s="37" t="s">
        <v>1998</v>
      </c>
      <c r="B169" s="36"/>
    </row>
    <row r="170" ht="12.75" customHeight="1">
      <c r="A170" s="37" t="s">
        <v>1999</v>
      </c>
      <c r="B170" s="36"/>
    </row>
    <row r="171" ht="12.75" customHeight="1">
      <c r="A171" s="37" t="s">
        <v>2000</v>
      </c>
      <c r="B171" s="36"/>
    </row>
    <row r="172" ht="12.75" customHeight="1">
      <c r="A172" s="37" t="s">
        <v>2001</v>
      </c>
      <c r="B172" s="36"/>
    </row>
    <row r="173" ht="12.75" customHeight="1">
      <c r="A173" s="37" t="s">
        <v>2002</v>
      </c>
      <c r="B173" s="36"/>
    </row>
    <row r="174" ht="12.75" customHeight="1">
      <c r="A174" s="37" t="s">
        <v>2003</v>
      </c>
      <c r="B174" s="36"/>
    </row>
    <row r="175" ht="12.75" customHeight="1">
      <c r="A175" s="37" t="s">
        <v>2004</v>
      </c>
      <c r="B175" s="36"/>
    </row>
    <row r="176" ht="12.75" customHeight="1">
      <c r="A176" s="37" t="s">
        <v>2005</v>
      </c>
      <c r="B176" s="36"/>
    </row>
    <row r="177" ht="12.75" customHeight="1">
      <c r="A177" s="37" t="s">
        <v>2006</v>
      </c>
      <c r="B177" s="36"/>
    </row>
    <row r="178" ht="12.75" customHeight="1">
      <c r="A178" s="37" t="s">
        <v>2007</v>
      </c>
      <c r="B178" s="36"/>
    </row>
    <row r="179" ht="12.75" customHeight="1">
      <c r="A179" s="37" t="s">
        <v>2008</v>
      </c>
      <c r="B179" s="36"/>
    </row>
    <row r="180" ht="12.75" customHeight="1">
      <c r="A180" s="37" t="s">
        <v>2009</v>
      </c>
      <c r="B180" s="36"/>
    </row>
    <row r="181" ht="12.75" customHeight="1">
      <c r="A181" s="37" t="s">
        <v>2010</v>
      </c>
      <c r="B181" s="36"/>
    </row>
    <row r="182" ht="12.75" customHeight="1">
      <c r="A182" s="37" t="s">
        <v>2011</v>
      </c>
      <c r="B182" s="36"/>
    </row>
    <row r="183" ht="12.75" customHeight="1">
      <c r="A183" s="37" t="s">
        <v>2012</v>
      </c>
      <c r="B183" s="36"/>
    </row>
    <row r="184" ht="12.75" customHeight="1">
      <c r="A184" s="37" t="s">
        <v>2013</v>
      </c>
      <c r="B184" s="36"/>
    </row>
    <row r="185" ht="12.75" customHeight="1">
      <c r="A185" s="37" t="s">
        <v>2014</v>
      </c>
      <c r="B185" s="36"/>
    </row>
    <row r="186" ht="12.75" customHeight="1">
      <c r="A186" s="37" t="s">
        <v>2015</v>
      </c>
      <c r="B186" s="36"/>
    </row>
    <row r="187" ht="12.75" customHeight="1">
      <c r="A187" s="37" t="s">
        <v>2016</v>
      </c>
      <c r="B187" s="36"/>
    </row>
    <row r="188" ht="12.75" customHeight="1">
      <c r="A188" s="37" t="s">
        <v>2017</v>
      </c>
      <c r="B188" s="36"/>
    </row>
    <row r="189" ht="12.75" customHeight="1">
      <c r="A189" s="37" t="s">
        <v>2018</v>
      </c>
      <c r="B189" s="36"/>
    </row>
    <row r="190" ht="12.75" customHeight="1">
      <c r="A190" s="37" t="s">
        <v>2019</v>
      </c>
      <c r="B190" s="36"/>
    </row>
    <row r="191" ht="12.75" customHeight="1">
      <c r="A191" s="37" t="s">
        <v>2020</v>
      </c>
      <c r="B191" s="36"/>
    </row>
    <row r="192" ht="12.75" customHeight="1">
      <c r="A192" s="37" t="s">
        <v>2021</v>
      </c>
      <c r="B192" s="36"/>
    </row>
    <row r="193" ht="12.75" customHeight="1">
      <c r="A193" s="37" t="s">
        <v>2022</v>
      </c>
      <c r="B193" s="36"/>
    </row>
    <row r="194" ht="12.75" customHeight="1">
      <c r="A194" s="37" t="s">
        <v>2023</v>
      </c>
      <c r="B194" s="36"/>
    </row>
    <row r="195" ht="12.75" customHeight="1">
      <c r="A195" s="37" t="s">
        <v>2024</v>
      </c>
      <c r="B195" s="36"/>
    </row>
    <row r="196" ht="12.75" customHeight="1">
      <c r="A196" s="37" t="s">
        <v>2025</v>
      </c>
      <c r="B196" s="36"/>
    </row>
    <row r="197" ht="12.75" customHeight="1">
      <c r="A197" s="37" t="s">
        <v>2026</v>
      </c>
      <c r="B197" s="36"/>
    </row>
    <row r="198" ht="12.75" customHeight="1">
      <c r="A198" s="37" t="s">
        <v>2027</v>
      </c>
      <c r="B198" s="36"/>
    </row>
    <row r="199" ht="12.75" customHeight="1">
      <c r="A199" s="37" t="s">
        <v>2028</v>
      </c>
      <c r="B199" s="36"/>
    </row>
    <row r="200" ht="12.75" customHeight="1">
      <c r="A200" s="37" t="s">
        <v>2029</v>
      </c>
      <c r="B200" s="36"/>
    </row>
    <row r="201" ht="12.75" customHeight="1">
      <c r="A201" s="37" t="s">
        <v>2030</v>
      </c>
      <c r="B201" s="36"/>
    </row>
    <row r="202" ht="12.75" customHeight="1">
      <c r="A202" s="37" t="s">
        <v>2031</v>
      </c>
      <c r="B202" s="36"/>
    </row>
    <row r="203" ht="12.75" customHeight="1">
      <c r="A203" s="37" t="s">
        <v>2032</v>
      </c>
      <c r="B203" s="36"/>
    </row>
    <row r="204" ht="12.75" customHeight="1">
      <c r="A204" s="37" t="s">
        <v>2033</v>
      </c>
      <c r="B204" s="36"/>
    </row>
    <row r="205" ht="12.75" customHeight="1">
      <c r="A205" s="37" t="s">
        <v>2034</v>
      </c>
      <c r="B205" s="36"/>
    </row>
    <row r="206" ht="12.75" customHeight="1">
      <c r="A206" s="37" t="s">
        <v>2035</v>
      </c>
      <c r="B206" s="36"/>
    </row>
    <row r="207" ht="12.75" customHeight="1">
      <c r="A207" s="37" t="s">
        <v>2036</v>
      </c>
      <c r="B207" s="36"/>
    </row>
    <row r="208" ht="12.75" customHeight="1">
      <c r="A208" s="37" t="s">
        <v>2037</v>
      </c>
      <c r="B208" s="36"/>
    </row>
    <row r="209" ht="12.75" customHeight="1">
      <c r="A209" s="37" t="s">
        <v>2038</v>
      </c>
      <c r="B209" s="36"/>
    </row>
    <row r="210" ht="12.75" customHeight="1">
      <c r="A210" s="37" t="s">
        <v>2039</v>
      </c>
      <c r="B210" s="36"/>
    </row>
    <row r="211" ht="12.75" customHeight="1">
      <c r="A211" s="37" t="s">
        <v>2040</v>
      </c>
      <c r="B211" s="36"/>
    </row>
    <row r="212" ht="12.75" customHeight="1">
      <c r="A212" s="37" t="s">
        <v>2041</v>
      </c>
      <c r="B212" s="36"/>
    </row>
    <row r="213" ht="12.75" customHeight="1">
      <c r="A213" s="37" t="s">
        <v>2042</v>
      </c>
      <c r="B213" s="36"/>
    </row>
    <row r="214" ht="12.75" customHeight="1">
      <c r="A214" s="37" t="s">
        <v>2043</v>
      </c>
      <c r="B214" s="36"/>
    </row>
    <row r="215" ht="12.75" customHeight="1">
      <c r="A215" s="37" t="s">
        <v>2044</v>
      </c>
      <c r="B215" s="36"/>
    </row>
    <row r="216" ht="12.75" customHeight="1">
      <c r="A216" s="37" t="s">
        <v>2045</v>
      </c>
      <c r="B216" s="36"/>
    </row>
    <row r="217" ht="12.75" customHeight="1">
      <c r="A217" s="37" t="s">
        <v>2046</v>
      </c>
      <c r="B217" s="36"/>
    </row>
    <row r="218" ht="12.75" customHeight="1">
      <c r="A218" s="37" t="s">
        <v>2047</v>
      </c>
      <c r="B218" s="36"/>
    </row>
    <row r="219" ht="12.75" customHeight="1">
      <c r="A219" s="37" t="s">
        <v>2048</v>
      </c>
      <c r="B219" s="36"/>
    </row>
    <row r="220" ht="12.75" customHeight="1">
      <c r="A220" s="37" t="s">
        <v>2049</v>
      </c>
      <c r="B220" s="36"/>
    </row>
    <row r="221" ht="12.75" customHeight="1">
      <c r="A221" s="36"/>
      <c r="B221" s="36"/>
    </row>
    <row r="222" ht="12.75" customHeight="1">
      <c r="A222" s="36"/>
      <c r="B222" s="36"/>
    </row>
    <row r="223" ht="12.75" customHeight="1">
      <c r="A223" s="36"/>
      <c r="B223" s="36"/>
    </row>
    <row r="224" ht="12.75" customHeight="1">
      <c r="A224" s="36"/>
      <c r="B224" s="36"/>
    </row>
    <row r="225" ht="12.75" customHeight="1">
      <c r="A225" s="36"/>
      <c r="B225" s="36"/>
    </row>
    <row r="226" ht="12.75" customHeight="1">
      <c r="A226" s="36"/>
      <c r="B226" s="36"/>
    </row>
    <row r="227" ht="12.75" customHeight="1">
      <c r="A227" s="36"/>
      <c r="B227" s="36"/>
    </row>
    <row r="228" ht="12.75" customHeight="1">
      <c r="A228" s="36"/>
      <c r="B228" s="36"/>
    </row>
    <row r="229" ht="12.75" customHeight="1">
      <c r="A229" s="36"/>
      <c r="B229" s="36"/>
    </row>
    <row r="230" ht="12.75" customHeight="1">
      <c r="A230" s="36"/>
      <c r="B230" s="36"/>
    </row>
    <row r="231" ht="12.75" customHeight="1">
      <c r="A231" s="36"/>
      <c r="B231" s="36"/>
    </row>
    <row r="232" ht="12.75" customHeight="1">
      <c r="A232" s="36"/>
      <c r="B232" s="36"/>
    </row>
    <row r="233" ht="12.75" customHeight="1">
      <c r="A233" s="36"/>
      <c r="B233" s="36"/>
    </row>
    <row r="234" ht="12.75" customHeight="1">
      <c r="A234" s="36"/>
      <c r="B234" s="36"/>
    </row>
    <row r="235" ht="12.75" customHeight="1">
      <c r="A235" s="36"/>
      <c r="B235" s="36"/>
    </row>
    <row r="236" ht="12.75" customHeight="1">
      <c r="A236" s="36"/>
      <c r="B236" s="36"/>
    </row>
    <row r="237" ht="12.75" customHeight="1">
      <c r="A237" s="36"/>
      <c r="B237" s="36"/>
    </row>
    <row r="238" ht="12.75" customHeight="1">
      <c r="A238" s="36"/>
      <c r="B238" s="36"/>
    </row>
    <row r="239" ht="12.75" customHeight="1">
      <c r="A239" s="36"/>
      <c r="B239" s="36"/>
    </row>
    <row r="240" ht="12.75" customHeight="1">
      <c r="A240" s="36"/>
      <c r="B240" s="36"/>
    </row>
    <row r="241" ht="12.75" customHeight="1">
      <c r="A241" s="36"/>
      <c r="B241" s="36"/>
    </row>
    <row r="242" ht="12.75" customHeight="1">
      <c r="A242" s="36"/>
      <c r="B242" s="36"/>
    </row>
    <row r="243" ht="12.75" customHeight="1">
      <c r="A243" s="36"/>
      <c r="B243" s="36"/>
    </row>
    <row r="244" ht="12.75" customHeight="1">
      <c r="A244" s="36"/>
      <c r="B244" s="36"/>
    </row>
    <row r="245" ht="12.75" customHeight="1">
      <c r="A245" s="36"/>
      <c r="B245" s="36"/>
    </row>
    <row r="246" ht="12.75" customHeight="1">
      <c r="A246" s="36"/>
      <c r="B246" s="36"/>
    </row>
    <row r="247" ht="12.75" customHeight="1">
      <c r="A247" s="36"/>
      <c r="B247" s="36"/>
    </row>
    <row r="248" ht="12.75" customHeight="1">
      <c r="A248" s="36"/>
      <c r="B248" s="36"/>
    </row>
    <row r="249" ht="12.75" customHeight="1">
      <c r="A249" s="36"/>
      <c r="B249" s="36"/>
    </row>
    <row r="250" ht="12.75" customHeight="1">
      <c r="A250" s="36"/>
      <c r="B250" s="36"/>
    </row>
    <row r="251" ht="12.75" customHeight="1">
      <c r="A251" s="36"/>
      <c r="B251" s="36"/>
    </row>
    <row r="252" ht="12.75" customHeight="1">
      <c r="A252" s="36"/>
      <c r="B252" s="36"/>
    </row>
    <row r="253" ht="12.75" customHeight="1">
      <c r="A253" s="36"/>
      <c r="B253" s="36"/>
    </row>
    <row r="254" ht="12.75" customHeight="1">
      <c r="A254" s="36"/>
      <c r="B254" s="36"/>
    </row>
    <row r="255" ht="12.75" customHeight="1">
      <c r="A255" s="36"/>
      <c r="B255" s="36"/>
    </row>
    <row r="256" ht="12.75" customHeight="1">
      <c r="A256" s="36"/>
      <c r="B256" s="36"/>
    </row>
    <row r="257" ht="12.75" customHeight="1">
      <c r="A257" s="36"/>
      <c r="B257" s="36"/>
    </row>
    <row r="258" ht="12.75" customHeight="1">
      <c r="A258" s="36"/>
      <c r="B258" s="36"/>
    </row>
    <row r="259" ht="12.75" customHeight="1">
      <c r="A259" s="36"/>
      <c r="B259" s="36"/>
    </row>
    <row r="260" ht="12.75" customHeight="1">
      <c r="A260" s="36"/>
      <c r="B260" s="36"/>
    </row>
    <row r="261" ht="12.75" customHeight="1">
      <c r="A261" s="36"/>
      <c r="B261" s="36"/>
    </row>
    <row r="262" ht="12.75" customHeight="1">
      <c r="A262" s="36"/>
      <c r="B262" s="36"/>
    </row>
    <row r="263" ht="12.75" customHeight="1">
      <c r="A263" s="36"/>
      <c r="B263" s="36"/>
    </row>
    <row r="264" ht="12.75" customHeight="1">
      <c r="A264" s="36"/>
      <c r="B264" s="36"/>
    </row>
    <row r="265" ht="12.75" customHeight="1">
      <c r="A265" s="36"/>
      <c r="B265" s="36"/>
    </row>
    <row r="266" ht="12.75" customHeight="1">
      <c r="A266" s="36"/>
      <c r="B266" s="36"/>
    </row>
    <row r="267" ht="12.75" customHeight="1">
      <c r="A267" s="36"/>
      <c r="B267" s="36"/>
    </row>
    <row r="268" ht="12.75" customHeight="1">
      <c r="A268" s="36"/>
      <c r="B268" s="36"/>
    </row>
    <row r="269" ht="12.75" customHeight="1">
      <c r="A269" s="36"/>
      <c r="B269" s="36"/>
    </row>
    <row r="270" ht="12.75" customHeight="1">
      <c r="A270" s="36"/>
      <c r="B270" s="36"/>
    </row>
    <row r="271" ht="12.75" customHeight="1">
      <c r="A271" s="36"/>
      <c r="B271" s="36"/>
    </row>
    <row r="272" ht="12.75" customHeight="1">
      <c r="A272" s="36"/>
      <c r="B272" s="36"/>
    </row>
    <row r="273" ht="12.75" customHeight="1">
      <c r="A273" s="36"/>
      <c r="B273" s="36"/>
    </row>
    <row r="274" ht="12.75" customHeight="1">
      <c r="A274" s="36"/>
      <c r="B274" s="36"/>
    </row>
    <row r="275" ht="12.75" customHeight="1">
      <c r="A275" s="36"/>
      <c r="B275" s="36"/>
    </row>
    <row r="276" ht="12.75" customHeight="1">
      <c r="A276" s="36"/>
      <c r="B276" s="36"/>
    </row>
    <row r="277" ht="12.75" customHeight="1">
      <c r="A277" s="36"/>
      <c r="B277" s="36"/>
    </row>
    <row r="278" ht="12.75" customHeight="1">
      <c r="A278" s="36"/>
      <c r="B278" s="36"/>
    </row>
    <row r="279" ht="12.75" customHeight="1">
      <c r="A279" s="36"/>
      <c r="B279" s="36"/>
    </row>
    <row r="280" ht="12.75" customHeight="1">
      <c r="A280" s="36"/>
      <c r="B280" s="36"/>
    </row>
    <row r="281" ht="12.75" customHeight="1">
      <c r="A281" s="36"/>
      <c r="B281" s="36"/>
    </row>
    <row r="282" ht="12.75" customHeight="1">
      <c r="A282" s="36"/>
      <c r="B282" s="36"/>
    </row>
    <row r="283" ht="12.75" customHeight="1">
      <c r="A283" s="36"/>
      <c r="B283" s="36"/>
    </row>
    <row r="284" ht="12.75" customHeight="1">
      <c r="A284" s="36"/>
      <c r="B284" s="36"/>
    </row>
    <row r="285" ht="12.75" customHeight="1">
      <c r="A285" s="36"/>
      <c r="B285" s="36"/>
    </row>
    <row r="286" ht="12.75" customHeight="1">
      <c r="A286" s="36"/>
      <c r="B286" s="36"/>
    </row>
    <row r="287" ht="12.75" customHeight="1">
      <c r="A287" s="36"/>
      <c r="B287" s="36"/>
    </row>
    <row r="288" ht="12.75" customHeight="1">
      <c r="A288" s="36"/>
      <c r="B288" s="36"/>
    </row>
    <row r="289" ht="12.75" customHeight="1">
      <c r="A289" s="36"/>
      <c r="B289" s="36"/>
    </row>
    <row r="290" ht="12.75" customHeight="1">
      <c r="A290" s="36"/>
      <c r="B290" s="36"/>
    </row>
    <row r="291" ht="12.75" customHeight="1">
      <c r="A291" s="36"/>
      <c r="B291" s="36"/>
    </row>
    <row r="292" ht="12.75" customHeight="1">
      <c r="A292" s="36"/>
      <c r="B292" s="36"/>
    </row>
    <row r="293" ht="12.75" customHeight="1">
      <c r="A293" s="36"/>
      <c r="B293" s="36"/>
    </row>
    <row r="294" ht="12.75" customHeight="1">
      <c r="A294" s="36"/>
      <c r="B294" s="36"/>
    </row>
    <row r="295" ht="12.75" customHeight="1">
      <c r="A295" s="36"/>
      <c r="B295" s="36"/>
    </row>
    <row r="296" ht="12.75" customHeight="1">
      <c r="A296" s="36"/>
      <c r="B296" s="36"/>
    </row>
    <row r="297" ht="12.75" customHeight="1">
      <c r="A297" s="36"/>
      <c r="B297" s="36"/>
    </row>
    <row r="298" ht="12.75" customHeight="1">
      <c r="A298" s="36"/>
      <c r="B298" s="36"/>
    </row>
    <row r="299" ht="12.75" customHeight="1">
      <c r="A299" s="36"/>
      <c r="B299" s="36"/>
    </row>
    <row r="300" ht="12.75" customHeight="1">
      <c r="A300" s="36"/>
      <c r="B300" s="36"/>
    </row>
    <row r="301" ht="12.75" customHeight="1">
      <c r="A301" s="36"/>
      <c r="B301" s="36"/>
    </row>
    <row r="302" ht="12.75" customHeight="1">
      <c r="A302" s="36"/>
      <c r="B302" s="36"/>
    </row>
    <row r="303" ht="12.75" customHeight="1">
      <c r="A303" s="36"/>
      <c r="B303" s="36"/>
    </row>
    <row r="304" ht="12.75" customHeight="1">
      <c r="A304" s="36"/>
      <c r="B304" s="36"/>
    </row>
    <row r="305" ht="12.75" customHeight="1">
      <c r="A305" s="36"/>
      <c r="B305" s="36"/>
    </row>
    <row r="306" ht="12.75" customHeight="1">
      <c r="A306" s="36"/>
      <c r="B306" s="36"/>
    </row>
    <row r="307" ht="12.75" customHeight="1">
      <c r="A307" s="36"/>
      <c r="B307" s="36"/>
    </row>
    <row r="308" ht="12.75" customHeight="1">
      <c r="A308" s="36"/>
      <c r="B308" s="36"/>
    </row>
    <row r="309" ht="12.75" customHeight="1">
      <c r="A309" s="36"/>
      <c r="B309" s="36"/>
    </row>
    <row r="310" ht="12.75" customHeight="1">
      <c r="A310" s="36"/>
      <c r="B310" s="36"/>
    </row>
    <row r="311" ht="12.75" customHeight="1">
      <c r="A311" s="36"/>
      <c r="B311" s="36"/>
    </row>
    <row r="312" ht="12.75" customHeight="1">
      <c r="A312" s="36"/>
      <c r="B312" s="36"/>
    </row>
    <row r="313" ht="12.75" customHeight="1">
      <c r="A313" s="36"/>
      <c r="B313" s="36"/>
    </row>
    <row r="314" ht="12.75" customHeight="1">
      <c r="A314" s="36"/>
      <c r="B314" s="36"/>
    </row>
    <row r="315" ht="12.75" customHeight="1">
      <c r="A315" s="36"/>
      <c r="B315" s="36"/>
    </row>
    <row r="316" ht="12.75" customHeight="1">
      <c r="A316" s="36"/>
      <c r="B316" s="36"/>
    </row>
    <row r="317" ht="12.75" customHeight="1">
      <c r="A317" s="36"/>
      <c r="B317" s="36"/>
    </row>
    <row r="318" ht="12.75" customHeight="1">
      <c r="A318" s="36"/>
      <c r="B318" s="36"/>
    </row>
    <row r="319" ht="12.75" customHeight="1">
      <c r="A319" s="36"/>
      <c r="B319" s="36"/>
    </row>
    <row r="320" ht="12.75" customHeight="1">
      <c r="A320" s="36"/>
      <c r="B320" s="36"/>
    </row>
    <row r="321" ht="12.75" customHeight="1">
      <c r="A321" s="36"/>
      <c r="B321" s="36"/>
    </row>
    <row r="322" ht="12.75" customHeight="1">
      <c r="A322" s="36"/>
      <c r="B322" s="36"/>
    </row>
    <row r="323" ht="12.75" customHeight="1">
      <c r="A323" s="36"/>
      <c r="B323" s="36"/>
    </row>
    <row r="324" ht="12.75" customHeight="1">
      <c r="A324" s="36"/>
      <c r="B324" s="36"/>
    </row>
    <row r="325" ht="12.75" customHeight="1">
      <c r="A325" s="36"/>
      <c r="B325" s="36"/>
    </row>
    <row r="326" ht="12.75" customHeight="1">
      <c r="A326" s="36"/>
      <c r="B326" s="36"/>
    </row>
    <row r="327" ht="12.75" customHeight="1">
      <c r="A327" s="36"/>
      <c r="B327" s="36"/>
    </row>
    <row r="328" ht="12.75" customHeight="1">
      <c r="A328" s="36"/>
      <c r="B328" s="36"/>
    </row>
    <row r="329" ht="12.75" customHeight="1">
      <c r="A329" s="36"/>
      <c r="B329" s="36"/>
    </row>
    <row r="330" ht="12.75" customHeight="1">
      <c r="A330" s="36"/>
      <c r="B330" s="36"/>
    </row>
    <row r="331" ht="12.75" customHeight="1">
      <c r="A331" s="36"/>
      <c r="B331" s="36"/>
    </row>
    <row r="332" ht="12.75" customHeight="1">
      <c r="A332" s="36"/>
      <c r="B332" s="36"/>
    </row>
    <row r="333" ht="12.75" customHeight="1">
      <c r="A333" s="36"/>
      <c r="B333" s="36"/>
    </row>
    <row r="334" ht="12.75" customHeight="1">
      <c r="A334" s="36"/>
      <c r="B334" s="36"/>
    </row>
    <row r="335" ht="12.75" customHeight="1">
      <c r="A335" s="36"/>
      <c r="B335" s="36"/>
    </row>
    <row r="336" ht="12.75" customHeight="1">
      <c r="A336" s="36"/>
      <c r="B336" s="36"/>
    </row>
    <row r="337" ht="12.75" customHeight="1">
      <c r="A337" s="36"/>
      <c r="B337" s="36"/>
    </row>
    <row r="338" ht="12.75" customHeight="1">
      <c r="A338" s="36"/>
      <c r="B338" s="36"/>
    </row>
    <row r="339" ht="12.75" customHeight="1">
      <c r="A339" s="36"/>
      <c r="B339" s="36"/>
    </row>
    <row r="340" ht="12.75" customHeight="1">
      <c r="A340" s="36"/>
      <c r="B340" s="36"/>
    </row>
    <row r="341" ht="12.75" customHeight="1">
      <c r="A341" s="36"/>
      <c r="B341" s="36"/>
    </row>
    <row r="342" ht="12.75" customHeight="1">
      <c r="A342" s="36"/>
      <c r="B342" s="36"/>
    </row>
    <row r="343" ht="12.75" customHeight="1">
      <c r="A343" s="36"/>
      <c r="B343" s="36"/>
    </row>
    <row r="344" ht="12.75" customHeight="1">
      <c r="A344" s="36"/>
      <c r="B344" s="36"/>
    </row>
    <row r="345" ht="12.75" customHeight="1">
      <c r="A345" s="36"/>
      <c r="B345" s="36"/>
    </row>
    <row r="346" ht="12.75" customHeight="1">
      <c r="A346" s="36"/>
      <c r="B346" s="36"/>
    </row>
    <row r="347" ht="12.75" customHeight="1">
      <c r="A347" s="36"/>
      <c r="B347" s="36"/>
    </row>
    <row r="348" ht="12.75" customHeight="1">
      <c r="A348" s="36"/>
      <c r="B348" s="36"/>
    </row>
    <row r="349" ht="12.75" customHeight="1">
      <c r="A349" s="36"/>
      <c r="B349" s="36"/>
    </row>
    <row r="350" ht="12.75" customHeight="1">
      <c r="A350" s="36"/>
      <c r="B350" s="36"/>
    </row>
    <row r="351" ht="12.75" customHeight="1">
      <c r="A351" s="36"/>
      <c r="B351" s="36"/>
    </row>
    <row r="352" ht="12.75" customHeight="1">
      <c r="A352" s="36"/>
      <c r="B352" s="36"/>
    </row>
    <row r="353" ht="12.75" customHeight="1">
      <c r="A353" s="36"/>
      <c r="B353" s="36"/>
    </row>
    <row r="354" ht="12.75" customHeight="1">
      <c r="A354" s="36"/>
      <c r="B354" s="36"/>
    </row>
    <row r="355" ht="12.75" customHeight="1">
      <c r="A355" s="36"/>
      <c r="B355" s="36"/>
    </row>
    <row r="356" ht="12.75" customHeight="1">
      <c r="A356" s="36"/>
      <c r="B356" s="36"/>
    </row>
    <row r="357" ht="12.75" customHeight="1">
      <c r="A357" s="36"/>
      <c r="B357" s="36"/>
    </row>
    <row r="358" ht="12.75" customHeight="1">
      <c r="A358" s="36"/>
      <c r="B358" s="36"/>
    </row>
    <row r="359" ht="12.75" customHeight="1">
      <c r="A359" s="36"/>
      <c r="B359" s="36"/>
    </row>
    <row r="360" ht="12.75" customHeight="1">
      <c r="A360" s="36"/>
      <c r="B360" s="36"/>
    </row>
    <row r="361" ht="12.75" customHeight="1">
      <c r="A361" s="36"/>
      <c r="B361" s="36"/>
    </row>
    <row r="362" ht="12.75" customHeight="1">
      <c r="A362" s="36"/>
      <c r="B362" s="36"/>
    </row>
    <row r="363" ht="12.75" customHeight="1">
      <c r="A363" s="36"/>
      <c r="B363" s="36"/>
    </row>
    <row r="364" ht="12.75" customHeight="1">
      <c r="A364" s="36"/>
      <c r="B364" s="36"/>
    </row>
    <row r="365" ht="12.75" customHeight="1">
      <c r="A365" s="36"/>
      <c r="B365" s="36"/>
    </row>
    <row r="366" ht="12.75" customHeight="1">
      <c r="A366" s="36"/>
      <c r="B366" s="36"/>
    </row>
    <row r="367" ht="12.75" customHeight="1">
      <c r="A367" s="36"/>
      <c r="B367" s="36"/>
    </row>
    <row r="368" ht="12.75" customHeight="1">
      <c r="A368" s="36"/>
      <c r="B368" s="36"/>
    </row>
    <row r="369" ht="12.75" customHeight="1">
      <c r="A369" s="36"/>
      <c r="B369" s="36"/>
    </row>
    <row r="370" ht="12.75" customHeight="1">
      <c r="A370" s="36"/>
      <c r="B370" s="36"/>
    </row>
    <row r="371" ht="12.75" customHeight="1">
      <c r="A371" s="36"/>
      <c r="B371" s="36"/>
    </row>
    <row r="372" ht="12.75" customHeight="1">
      <c r="A372" s="36"/>
      <c r="B372" s="36"/>
    </row>
    <row r="373" ht="12.75" customHeight="1">
      <c r="A373" s="36"/>
      <c r="B373" s="36"/>
    </row>
    <row r="374" ht="12.75" customHeight="1">
      <c r="A374" s="36"/>
      <c r="B374" s="36"/>
    </row>
    <row r="375" ht="12.75" customHeight="1">
      <c r="A375" s="36"/>
      <c r="B375" s="36"/>
    </row>
    <row r="376" ht="12.75" customHeight="1">
      <c r="A376" s="36"/>
      <c r="B376" s="36"/>
    </row>
    <row r="377" ht="12.75" customHeight="1">
      <c r="A377" s="36"/>
      <c r="B377" s="36"/>
    </row>
    <row r="378" ht="12.75" customHeight="1">
      <c r="A378" s="36"/>
      <c r="B378" s="36"/>
    </row>
    <row r="379" ht="12.75" customHeight="1">
      <c r="A379" s="36"/>
      <c r="B379" s="36"/>
    </row>
    <row r="380" ht="12.75" customHeight="1">
      <c r="A380" s="36"/>
      <c r="B380" s="36"/>
    </row>
    <row r="381" ht="12.75" customHeight="1">
      <c r="A381" s="36"/>
      <c r="B381" s="36"/>
    </row>
    <row r="382" ht="12.75" customHeight="1">
      <c r="A382" s="36"/>
      <c r="B382" s="36"/>
    </row>
    <row r="383" ht="12.75" customHeight="1">
      <c r="A383" s="36"/>
      <c r="B383" s="36"/>
    </row>
    <row r="384" ht="12.75" customHeight="1">
      <c r="A384" s="36"/>
      <c r="B384" s="36"/>
    </row>
    <row r="385" ht="12.75" customHeight="1">
      <c r="A385" s="36"/>
      <c r="B385" s="36"/>
    </row>
    <row r="386" ht="12.75" customHeight="1">
      <c r="A386" s="36"/>
      <c r="B386" s="36"/>
    </row>
    <row r="387" ht="12.75" customHeight="1">
      <c r="A387" s="36"/>
      <c r="B387" s="36"/>
    </row>
    <row r="388" ht="12.75" customHeight="1">
      <c r="A388" s="36"/>
      <c r="B388" s="36"/>
    </row>
    <row r="389" ht="12.75" customHeight="1">
      <c r="A389" s="36"/>
      <c r="B389" s="36"/>
    </row>
    <row r="390" ht="12.75" customHeight="1">
      <c r="A390" s="36"/>
      <c r="B390" s="36"/>
    </row>
    <row r="391" ht="12.75" customHeight="1">
      <c r="A391" s="36"/>
      <c r="B391" s="36"/>
    </row>
    <row r="392" ht="12.75" customHeight="1">
      <c r="A392" s="36"/>
      <c r="B392" s="36"/>
    </row>
    <row r="393" ht="12.75" customHeight="1">
      <c r="A393" s="36"/>
      <c r="B393" s="36"/>
    </row>
    <row r="394" ht="12.75" customHeight="1">
      <c r="A394" s="36"/>
      <c r="B394" s="36"/>
    </row>
    <row r="395" ht="12.75" customHeight="1">
      <c r="A395" s="36"/>
      <c r="B395" s="36"/>
    </row>
    <row r="396" ht="12.75" customHeight="1">
      <c r="A396" s="36"/>
      <c r="B396" s="36"/>
    </row>
    <row r="397" ht="12.75" customHeight="1">
      <c r="A397" s="36"/>
      <c r="B397" s="36"/>
    </row>
    <row r="398" ht="12.75" customHeight="1">
      <c r="A398" s="36"/>
      <c r="B398" s="36"/>
    </row>
    <row r="399" ht="12.75" customHeight="1">
      <c r="A399" s="36"/>
      <c r="B399" s="36"/>
    </row>
    <row r="400" ht="12.75" customHeight="1">
      <c r="A400" s="36"/>
      <c r="B400" s="36"/>
    </row>
    <row r="401" ht="12.75" customHeight="1">
      <c r="A401" s="36"/>
      <c r="B401" s="36"/>
    </row>
    <row r="402" ht="12.75" customHeight="1">
      <c r="A402" s="36"/>
      <c r="B402" s="36"/>
    </row>
    <row r="403" ht="12.75" customHeight="1">
      <c r="A403" s="36"/>
      <c r="B403" s="36"/>
    </row>
    <row r="404" ht="12.75" customHeight="1">
      <c r="A404" s="36"/>
      <c r="B404" s="36"/>
    </row>
    <row r="405" ht="12.75" customHeight="1">
      <c r="A405" s="36"/>
      <c r="B405" s="36"/>
    </row>
    <row r="406" ht="12.75" customHeight="1">
      <c r="A406" s="36"/>
      <c r="B406" s="36"/>
    </row>
    <row r="407" ht="12.75" customHeight="1">
      <c r="A407" s="36"/>
      <c r="B407" s="36"/>
    </row>
    <row r="408" ht="12.75" customHeight="1">
      <c r="A408" s="36"/>
      <c r="B408" s="36"/>
    </row>
    <row r="409" ht="12.75" customHeight="1">
      <c r="A409" s="36"/>
      <c r="B409" s="36"/>
    </row>
    <row r="410" ht="12.75" customHeight="1">
      <c r="A410" s="36"/>
      <c r="B410" s="36"/>
    </row>
    <row r="411" ht="12.75" customHeight="1">
      <c r="A411" s="36"/>
      <c r="B411" s="36"/>
    </row>
    <row r="412" ht="12.75" customHeight="1">
      <c r="A412" s="36"/>
      <c r="B412" s="36"/>
    </row>
    <row r="413" ht="12.75" customHeight="1">
      <c r="A413" s="36"/>
      <c r="B413" s="36"/>
    </row>
    <row r="414" ht="12.75" customHeight="1">
      <c r="A414" s="36"/>
      <c r="B414" s="36"/>
    </row>
    <row r="415" ht="12.75" customHeight="1">
      <c r="A415" s="36"/>
      <c r="B415" s="36"/>
    </row>
    <row r="416" ht="12.75" customHeight="1">
      <c r="A416" s="36"/>
      <c r="B416" s="36"/>
    </row>
    <row r="417" ht="12.75" customHeight="1">
      <c r="A417" s="36"/>
      <c r="B417" s="36"/>
    </row>
    <row r="418" ht="12.75" customHeight="1">
      <c r="A418" s="36"/>
      <c r="B418" s="36"/>
    </row>
    <row r="419" ht="12.75" customHeight="1">
      <c r="A419" s="36"/>
      <c r="B419" s="36"/>
    </row>
    <row r="420" ht="12.75" customHeight="1">
      <c r="A420" s="36"/>
      <c r="B420" s="36"/>
    </row>
    <row r="421" ht="12.75" customHeight="1">
      <c r="A421" s="36"/>
      <c r="B421" s="36"/>
    </row>
    <row r="422" ht="12.75" customHeight="1">
      <c r="A422" s="36"/>
      <c r="B422" s="36"/>
    </row>
    <row r="423" ht="12.75" customHeight="1">
      <c r="A423" s="36"/>
      <c r="B423" s="36"/>
    </row>
    <row r="424" ht="12.75" customHeight="1">
      <c r="A424" s="36"/>
      <c r="B424" s="36"/>
    </row>
    <row r="425" ht="12.75" customHeight="1">
      <c r="A425" s="36"/>
      <c r="B425" s="36"/>
    </row>
    <row r="426" ht="12.75" customHeight="1">
      <c r="A426" s="36"/>
      <c r="B426" s="36"/>
    </row>
    <row r="427" ht="12.75" customHeight="1">
      <c r="A427" s="36"/>
      <c r="B427" s="36"/>
    </row>
    <row r="428" ht="12.75" customHeight="1">
      <c r="A428" s="36"/>
      <c r="B428" s="36"/>
    </row>
    <row r="429" ht="12.75" customHeight="1">
      <c r="A429" s="36"/>
      <c r="B429" s="36"/>
    </row>
    <row r="430" ht="12.75" customHeight="1">
      <c r="A430" s="36"/>
      <c r="B430" s="36"/>
    </row>
    <row r="431" ht="12.75" customHeight="1">
      <c r="A431" s="36"/>
      <c r="B431" s="36"/>
    </row>
    <row r="432" ht="12.75" customHeight="1">
      <c r="A432" s="36"/>
      <c r="B432" s="36"/>
    </row>
    <row r="433" ht="12.75" customHeight="1">
      <c r="A433" s="36"/>
      <c r="B433" s="36"/>
    </row>
    <row r="434" ht="12.75" customHeight="1">
      <c r="A434" s="36"/>
      <c r="B434" s="36"/>
    </row>
    <row r="435" ht="12.75" customHeight="1">
      <c r="A435" s="36"/>
      <c r="B435" s="36"/>
    </row>
    <row r="436" ht="12.75" customHeight="1">
      <c r="A436" s="36"/>
      <c r="B436" s="36"/>
    </row>
    <row r="437" ht="12.75" customHeight="1">
      <c r="A437" s="36"/>
      <c r="B437" s="36"/>
    </row>
    <row r="438" ht="12.75" customHeight="1">
      <c r="A438" s="36"/>
      <c r="B438" s="36"/>
    </row>
    <row r="439" ht="12.75" customHeight="1">
      <c r="A439" s="36"/>
      <c r="B439" s="36"/>
    </row>
    <row r="440" ht="12.75" customHeight="1">
      <c r="A440" s="36"/>
      <c r="B440" s="36"/>
    </row>
    <row r="441" ht="12.75" customHeight="1">
      <c r="A441" s="36"/>
      <c r="B441" s="36"/>
    </row>
    <row r="442" ht="12.75" customHeight="1">
      <c r="A442" s="36"/>
      <c r="B442" s="36"/>
    </row>
    <row r="443" ht="12.75" customHeight="1">
      <c r="A443" s="36"/>
      <c r="B443" s="36"/>
    </row>
    <row r="444" ht="12.75" customHeight="1">
      <c r="A444" s="36"/>
      <c r="B444" s="36"/>
    </row>
    <row r="445" ht="12.75" customHeight="1">
      <c r="A445" s="36"/>
      <c r="B445" s="36"/>
    </row>
    <row r="446" ht="12.75" customHeight="1">
      <c r="A446" s="36"/>
      <c r="B446" s="36"/>
    </row>
    <row r="447" ht="12.75" customHeight="1">
      <c r="A447" s="36"/>
      <c r="B447" s="36"/>
    </row>
    <row r="448" ht="12.75" customHeight="1">
      <c r="A448" s="36"/>
      <c r="B448" s="36"/>
    </row>
    <row r="449" ht="12.75" customHeight="1">
      <c r="A449" s="36"/>
      <c r="B449" s="36"/>
    </row>
    <row r="450" ht="12.75" customHeight="1">
      <c r="A450" s="36"/>
      <c r="B450" s="36"/>
    </row>
    <row r="451" ht="12.75" customHeight="1">
      <c r="A451" s="36"/>
      <c r="B451" s="36"/>
    </row>
    <row r="452" ht="12.75" customHeight="1">
      <c r="A452" s="36"/>
      <c r="B452" s="36"/>
    </row>
    <row r="453" ht="12.75" customHeight="1">
      <c r="A453" s="36"/>
      <c r="B453" s="36"/>
    </row>
    <row r="454" ht="12.75" customHeight="1">
      <c r="A454" s="36"/>
      <c r="B454" s="36"/>
    </row>
    <row r="455" ht="12.75" customHeight="1">
      <c r="A455" s="36"/>
      <c r="B455" s="36"/>
    </row>
    <row r="456" ht="12.75" customHeight="1">
      <c r="A456" s="36"/>
      <c r="B456" s="36"/>
    </row>
    <row r="457" ht="12.75" customHeight="1">
      <c r="A457" s="36"/>
      <c r="B457" s="36"/>
    </row>
    <row r="458" ht="12.75" customHeight="1">
      <c r="A458" s="36"/>
      <c r="B458" s="36"/>
    </row>
    <row r="459" ht="12.75" customHeight="1">
      <c r="A459" s="36"/>
      <c r="B459" s="36"/>
    </row>
    <row r="460" ht="12.75" customHeight="1">
      <c r="A460" s="36"/>
      <c r="B460" s="36"/>
    </row>
    <row r="461" ht="12.75" customHeight="1">
      <c r="A461" s="36"/>
      <c r="B461" s="36"/>
    </row>
    <row r="462" ht="12.75" customHeight="1">
      <c r="A462" s="36"/>
      <c r="B462" s="36"/>
    </row>
    <row r="463" ht="12.75" customHeight="1">
      <c r="A463" s="36"/>
      <c r="B463" s="36"/>
    </row>
    <row r="464" ht="12.75" customHeight="1">
      <c r="A464" s="36"/>
      <c r="B464" s="36"/>
    </row>
    <row r="465" ht="12.75" customHeight="1">
      <c r="A465" s="36"/>
      <c r="B465" s="36"/>
    </row>
    <row r="466" ht="12.75" customHeight="1">
      <c r="A466" s="36"/>
      <c r="B466" s="36"/>
    </row>
    <row r="467" ht="12.75" customHeight="1">
      <c r="A467" s="36"/>
      <c r="B467" s="36"/>
    </row>
    <row r="468" ht="12.75" customHeight="1">
      <c r="A468" s="36"/>
      <c r="B468" s="36"/>
    </row>
    <row r="469" ht="12.75" customHeight="1">
      <c r="A469" s="36"/>
      <c r="B469" s="36"/>
    </row>
    <row r="470" ht="12.75" customHeight="1">
      <c r="A470" s="36"/>
      <c r="B470" s="36"/>
    </row>
    <row r="471" ht="12.75" customHeight="1">
      <c r="A471" s="36"/>
      <c r="B471" s="36"/>
    </row>
    <row r="472" ht="12.75" customHeight="1">
      <c r="A472" s="36"/>
      <c r="B472" s="36"/>
    </row>
    <row r="473" ht="12.75" customHeight="1">
      <c r="A473" s="36"/>
      <c r="B473" s="36"/>
    </row>
    <row r="474" ht="12.75" customHeight="1">
      <c r="A474" s="36"/>
      <c r="B474" s="36"/>
    </row>
    <row r="475" ht="12.75" customHeight="1">
      <c r="A475" s="36"/>
      <c r="B475" s="36"/>
    </row>
    <row r="476" ht="12.75" customHeight="1">
      <c r="A476" s="36"/>
      <c r="B476" s="36"/>
    </row>
    <row r="477" ht="12.75" customHeight="1">
      <c r="A477" s="36"/>
      <c r="B477" s="36"/>
    </row>
    <row r="478" ht="12.75" customHeight="1">
      <c r="A478" s="36"/>
      <c r="B478" s="36"/>
    </row>
    <row r="479" ht="12.75" customHeight="1">
      <c r="A479" s="36"/>
      <c r="B479" s="36"/>
    </row>
    <row r="480" ht="12.75" customHeight="1">
      <c r="A480" s="36"/>
      <c r="B480" s="36"/>
    </row>
    <row r="481" ht="12.75" customHeight="1">
      <c r="A481" s="36"/>
      <c r="B481" s="36"/>
    </row>
    <row r="482" ht="12.75" customHeight="1">
      <c r="A482" s="36"/>
      <c r="B482" s="36"/>
    </row>
    <row r="483" ht="12.75" customHeight="1">
      <c r="A483" s="36"/>
      <c r="B483" s="36"/>
    </row>
    <row r="484" ht="12.75" customHeight="1">
      <c r="A484" s="36"/>
      <c r="B484" s="36"/>
    </row>
    <row r="485" ht="12.75" customHeight="1">
      <c r="A485" s="36"/>
      <c r="B485" s="36"/>
    </row>
    <row r="486" ht="12.75" customHeight="1">
      <c r="A486" s="36"/>
      <c r="B486" s="36"/>
    </row>
    <row r="487" ht="12.75" customHeight="1">
      <c r="A487" s="36"/>
      <c r="B487" s="36"/>
    </row>
    <row r="488" ht="12.75" customHeight="1">
      <c r="A488" s="36"/>
      <c r="B488" s="36"/>
    </row>
    <row r="489" ht="12.75" customHeight="1">
      <c r="A489" s="36"/>
      <c r="B489" s="36"/>
    </row>
    <row r="490" ht="12.75" customHeight="1">
      <c r="A490" s="36"/>
      <c r="B490" s="36"/>
    </row>
    <row r="491" ht="12.75" customHeight="1">
      <c r="A491" s="36"/>
      <c r="B491" s="36"/>
    </row>
    <row r="492" ht="12.75" customHeight="1">
      <c r="A492" s="36"/>
      <c r="B492" s="36"/>
    </row>
    <row r="493" ht="12.75" customHeight="1">
      <c r="A493" s="36"/>
      <c r="B493" s="36"/>
    </row>
    <row r="494" ht="12.75" customHeight="1">
      <c r="A494" s="36"/>
      <c r="B494" s="36"/>
    </row>
    <row r="495" ht="12.75" customHeight="1">
      <c r="A495" s="36"/>
      <c r="B495" s="36"/>
    </row>
    <row r="496" ht="12.75" customHeight="1">
      <c r="A496" s="36"/>
      <c r="B496" s="36"/>
    </row>
    <row r="497" ht="12.75" customHeight="1">
      <c r="A497" s="36"/>
      <c r="B497" s="36"/>
    </row>
    <row r="498" ht="12.75" customHeight="1">
      <c r="A498" s="36"/>
      <c r="B498" s="36"/>
    </row>
    <row r="499" ht="12.75" customHeight="1">
      <c r="A499" s="36"/>
      <c r="B499" s="36"/>
    </row>
    <row r="500" ht="12.75" customHeight="1">
      <c r="A500" s="36"/>
      <c r="B500" s="36"/>
    </row>
    <row r="501" ht="12.75" customHeight="1">
      <c r="A501" s="36"/>
      <c r="B501" s="36"/>
    </row>
    <row r="502" ht="12.75" customHeight="1">
      <c r="A502" s="36"/>
      <c r="B502" s="36"/>
    </row>
    <row r="503" ht="12.75" customHeight="1">
      <c r="A503" s="36"/>
      <c r="B503" s="36"/>
    </row>
    <row r="504" ht="12.75" customHeight="1">
      <c r="A504" s="36"/>
      <c r="B504" s="36"/>
    </row>
    <row r="505" ht="12.75" customHeight="1">
      <c r="A505" s="36"/>
      <c r="B505" s="36"/>
    </row>
    <row r="506" ht="12.75" customHeight="1">
      <c r="A506" s="36"/>
      <c r="B506" s="36"/>
    </row>
    <row r="507" ht="12.75" customHeight="1">
      <c r="A507" s="36"/>
      <c r="B507" s="36"/>
    </row>
    <row r="508" ht="12.75" customHeight="1">
      <c r="A508" s="36"/>
      <c r="B508" s="36"/>
    </row>
    <row r="509" ht="12.75" customHeight="1">
      <c r="A509" s="36"/>
      <c r="B509" s="36"/>
    </row>
    <row r="510" ht="12.75" customHeight="1">
      <c r="A510" s="36"/>
      <c r="B510" s="36"/>
    </row>
    <row r="511" ht="12.75" customHeight="1">
      <c r="A511" s="36"/>
      <c r="B511" s="36"/>
    </row>
    <row r="512" ht="12.75" customHeight="1">
      <c r="A512" s="36"/>
      <c r="B512" s="36"/>
    </row>
    <row r="513" ht="12.75" customHeight="1">
      <c r="A513" s="36"/>
      <c r="B513" s="36"/>
    </row>
    <row r="514" ht="12.75" customHeight="1">
      <c r="A514" s="36"/>
      <c r="B514" s="36"/>
    </row>
    <row r="515" ht="12.75" customHeight="1">
      <c r="A515" s="36"/>
      <c r="B515" s="36"/>
    </row>
    <row r="516" ht="12.75" customHeight="1">
      <c r="A516" s="36"/>
      <c r="B516" s="36"/>
    </row>
    <row r="517" ht="12.75" customHeight="1">
      <c r="A517" s="36"/>
      <c r="B517" s="36"/>
    </row>
    <row r="518" ht="12.75" customHeight="1">
      <c r="A518" s="36"/>
      <c r="B518" s="36"/>
    </row>
    <row r="519" ht="12.75" customHeight="1">
      <c r="A519" s="36"/>
      <c r="B519" s="36"/>
    </row>
    <row r="520" ht="12.75" customHeight="1">
      <c r="A520" s="36"/>
      <c r="B520" s="36"/>
    </row>
    <row r="521" ht="12.75" customHeight="1">
      <c r="A521" s="36"/>
      <c r="B521" s="36"/>
    </row>
    <row r="522" ht="12.75" customHeight="1">
      <c r="A522" s="36"/>
      <c r="B522" s="36"/>
    </row>
    <row r="523" ht="12.75" customHeight="1">
      <c r="A523" s="36"/>
      <c r="B523" s="36"/>
    </row>
    <row r="524" ht="12.75" customHeight="1">
      <c r="A524" s="36"/>
      <c r="B524" s="36"/>
    </row>
    <row r="525" ht="12.75" customHeight="1">
      <c r="A525" s="36"/>
      <c r="B525" s="36"/>
    </row>
    <row r="526" ht="12.75" customHeight="1">
      <c r="A526" s="36"/>
      <c r="B526" s="36"/>
    </row>
    <row r="527" ht="12.75" customHeight="1">
      <c r="A527" s="36"/>
      <c r="B527" s="36"/>
    </row>
    <row r="528" ht="12.75" customHeight="1">
      <c r="A528" s="36"/>
      <c r="B528" s="36"/>
    </row>
    <row r="529" ht="12.75" customHeight="1">
      <c r="A529" s="36"/>
      <c r="B529" s="36"/>
    </row>
    <row r="530" ht="12.75" customHeight="1">
      <c r="A530" s="36"/>
      <c r="B530" s="36"/>
    </row>
    <row r="531" ht="12.75" customHeight="1">
      <c r="A531" s="36"/>
      <c r="B531" s="36"/>
    </row>
    <row r="532" ht="12.75" customHeight="1">
      <c r="A532" s="36"/>
      <c r="B532" s="36"/>
    </row>
    <row r="533" ht="12.75" customHeight="1">
      <c r="A533" s="36"/>
      <c r="B533" s="36"/>
    </row>
    <row r="534" ht="12.75" customHeight="1">
      <c r="A534" s="36"/>
      <c r="B534" s="36"/>
    </row>
    <row r="535" ht="12.75" customHeight="1">
      <c r="A535" s="36"/>
      <c r="B535" s="36"/>
    </row>
    <row r="536" ht="12.75" customHeight="1">
      <c r="A536" s="36"/>
      <c r="B536" s="36"/>
    </row>
    <row r="537" ht="12.75" customHeight="1">
      <c r="A537" s="36"/>
      <c r="B537" s="36"/>
    </row>
    <row r="538" ht="12.75" customHeight="1">
      <c r="A538" s="36"/>
      <c r="B538" s="36"/>
    </row>
    <row r="539" ht="12.75" customHeight="1">
      <c r="A539" s="36"/>
      <c r="B539" s="36"/>
    </row>
    <row r="540" ht="12.75" customHeight="1">
      <c r="A540" s="36"/>
      <c r="B540" s="36"/>
    </row>
    <row r="541" ht="12.75" customHeight="1">
      <c r="A541" s="36"/>
      <c r="B541" s="36"/>
    </row>
    <row r="542" ht="12.75" customHeight="1">
      <c r="A542" s="36"/>
      <c r="B542" s="36"/>
    </row>
    <row r="543" ht="12.75" customHeight="1">
      <c r="A543" s="36"/>
      <c r="B543" s="36"/>
    </row>
    <row r="544" ht="12.75" customHeight="1">
      <c r="A544" s="36"/>
      <c r="B544" s="36"/>
    </row>
    <row r="545" ht="12.75" customHeight="1">
      <c r="A545" s="36"/>
      <c r="B545" s="36"/>
    </row>
    <row r="546" ht="12.75" customHeight="1">
      <c r="A546" s="36"/>
      <c r="B546" s="36"/>
    </row>
    <row r="547" ht="12.75" customHeight="1">
      <c r="A547" s="36"/>
      <c r="B547" s="36"/>
    </row>
    <row r="548" ht="12.75" customHeight="1">
      <c r="A548" s="36"/>
      <c r="B548" s="36"/>
    </row>
    <row r="549" ht="12.75" customHeight="1">
      <c r="A549" s="36"/>
      <c r="B549" s="36"/>
    </row>
    <row r="550" ht="12.75" customHeight="1">
      <c r="A550" s="36"/>
      <c r="B550" s="36"/>
    </row>
    <row r="551" ht="12.75" customHeight="1">
      <c r="A551" s="36"/>
      <c r="B551" s="36"/>
    </row>
    <row r="552" ht="12.75" customHeight="1">
      <c r="A552" s="36"/>
      <c r="B552" s="36"/>
    </row>
    <row r="553" ht="12.75" customHeight="1">
      <c r="A553" s="36"/>
      <c r="B553" s="36"/>
    </row>
    <row r="554" ht="12.75" customHeight="1">
      <c r="A554" s="36"/>
      <c r="B554" s="36"/>
    </row>
    <row r="555" ht="12.75" customHeight="1">
      <c r="A555" s="36"/>
      <c r="B555" s="36"/>
    </row>
    <row r="556" ht="12.75" customHeight="1">
      <c r="A556" s="36"/>
      <c r="B556" s="36"/>
    </row>
    <row r="557" ht="12.75" customHeight="1">
      <c r="A557" s="36"/>
      <c r="B557" s="36"/>
    </row>
    <row r="558" ht="12.75" customHeight="1">
      <c r="A558" s="36"/>
      <c r="B558" s="36"/>
    </row>
    <row r="559" ht="12.75" customHeight="1">
      <c r="A559" s="36"/>
      <c r="B559" s="36"/>
    </row>
    <row r="560" ht="12.75" customHeight="1">
      <c r="A560" s="36"/>
      <c r="B560" s="36"/>
    </row>
    <row r="561" ht="12.75" customHeight="1">
      <c r="A561" s="36"/>
      <c r="B561" s="36"/>
    </row>
    <row r="562" ht="12.75" customHeight="1">
      <c r="A562" s="36"/>
      <c r="B562" s="36"/>
    </row>
    <row r="563" ht="12.75" customHeight="1">
      <c r="A563" s="36"/>
      <c r="B563" s="36"/>
    </row>
    <row r="564" ht="12.75" customHeight="1">
      <c r="A564" s="36"/>
      <c r="B564" s="36"/>
    </row>
    <row r="565" ht="12.75" customHeight="1">
      <c r="A565" s="36"/>
      <c r="B565" s="36"/>
    </row>
    <row r="566" ht="12.75" customHeight="1">
      <c r="A566" s="36"/>
      <c r="B566" s="36"/>
    </row>
    <row r="567" ht="12.75" customHeight="1">
      <c r="A567" s="36"/>
      <c r="B567" s="36"/>
    </row>
    <row r="568" ht="12.75" customHeight="1">
      <c r="A568" s="36"/>
      <c r="B568" s="36"/>
    </row>
    <row r="569" ht="12.75" customHeight="1">
      <c r="A569" s="36"/>
      <c r="B569" s="36"/>
    </row>
    <row r="570" ht="12.75" customHeight="1">
      <c r="A570" s="36"/>
      <c r="B570" s="36"/>
    </row>
    <row r="571" ht="12.75" customHeight="1">
      <c r="A571" s="36"/>
      <c r="B571" s="36"/>
    </row>
    <row r="572" ht="12.75" customHeight="1">
      <c r="A572" s="36"/>
      <c r="B572" s="36"/>
    </row>
    <row r="573" ht="12.75" customHeight="1">
      <c r="A573" s="36"/>
      <c r="B573" s="36"/>
    </row>
    <row r="574" ht="12.75" customHeight="1">
      <c r="A574" s="36"/>
      <c r="B574" s="36"/>
    </row>
    <row r="575" ht="12.75" customHeight="1">
      <c r="A575" s="36"/>
      <c r="B575" s="36"/>
    </row>
    <row r="576" ht="12.75" customHeight="1">
      <c r="A576" s="36"/>
      <c r="B576" s="36"/>
    </row>
    <row r="577" ht="12.75" customHeight="1">
      <c r="A577" s="36"/>
      <c r="B577" s="36"/>
    </row>
    <row r="578" ht="12.75" customHeight="1">
      <c r="A578" s="36"/>
      <c r="B578" s="36"/>
    </row>
    <row r="579" ht="12.75" customHeight="1">
      <c r="A579" s="36"/>
      <c r="B579" s="36"/>
    </row>
    <row r="580" ht="12.75" customHeight="1">
      <c r="A580" s="36"/>
      <c r="B580" s="36"/>
    </row>
    <row r="581" ht="12.75" customHeight="1">
      <c r="A581" s="36"/>
      <c r="B581" s="36"/>
    </row>
    <row r="582" ht="12.75" customHeight="1">
      <c r="A582" s="36"/>
      <c r="B582" s="36"/>
    </row>
    <row r="583" ht="12.75" customHeight="1">
      <c r="A583" s="36"/>
      <c r="B583" s="36"/>
    </row>
    <row r="584" ht="12.75" customHeight="1">
      <c r="A584" s="36"/>
      <c r="B584" s="36"/>
    </row>
    <row r="585" ht="12.75" customHeight="1">
      <c r="A585" s="36"/>
      <c r="B585" s="36"/>
    </row>
    <row r="586" ht="12.75" customHeight="1">
      <c r="A586" s="36"/>
      <c r="B586" s="36"/>
    </row>
    <row r="587" ht="12.75" customHeight="1">
      <c r="A587" s="36"/>
      <c r="B587" s="36"/>
    </row>
    <row r="588" ht="12.75" customHeight="1">
      <c r="A588" s="36"/>
      <c r="B588" s="36"/>
    </row>
    <row r="589" ht="12.75" customHeight="1">
      <c r="A589" s="36"/>
      <c r="B589" s="36"/>
    </row>
    <row r="590" ht="12.75" customHeight="1">
      <c r="A590" s="36"/>
      <c r="B590" s="36"/>
    </row>
    <row r="591" ht="12.75" customHeight="1">
      <c r="A591" s="36"/>
      <c r="B591" s="36"/>
    </row>
    <row r="592" ht="12.75" customHeight="1">
      <c r="A592" s="36"/>
      <c r="B592" s="36"/>
    </row>
    <row r="593" ht="12.75" customHeight="1">
      <c r="A593" s="36"/>
      <c r="B593" s="36"/>
    </row>
    <row r="594" ht="12.75" customHeight="1">
      <c r="A594" s="36"/>
      <c r="B594" s="36"/>
    </row>
    <row r="595" ht="12.75" customHeight="1">
      <c r="A595" s="36"/>
      <c r="B595" s="36"/>
    </row>
    <row r="596" ht="12.75" customHeight="1">
      <c r="A596" s="36"/>
      <c r="B596" s="36"/>
    </row>
    <row r="597" ht="12.75" customHeight="1">
      <c r="A597" s="36"/>
      <c r="B597" s="36"/>
    </row>
    <row r="598" ht="12.75" customHeight="1">
      <c r="A598" s="36"/>
      <c r="B598" s="36"/>
    </row>
    <row r="599" ht="12.75" customHeight="1">
      <c r="A599" s="36"/>
      <c r="B599" s="36"/>
    </row>
    <row r="600" ht="12.75" customHeight="1">
      <c r="A600" s="36"/>
      <c r="B600" s="36"/>
    </row>
    <row r="601" ht="12.75" customHeight="1">
      <c r="A601" s="36"/>
      <c r="B601" s="36"/>
    </row>
    <row r="602" ht="12.75" customHeight="1">
      <c r="A602" s="36"/>
      <c r="B602" s="36"/>
    </row>
    <row r="603" ht="12.75" customHeight="1">
      <c r="A603" s="36"/>
      <c r="B603" s="36"/>
    </row>
    <row r="604" ht="12.75" customHeight="1">
      <c r="A604" s="36"/>
      <c r="B604" s="36"/>
    </row>
    <row r="605" ht="12.75" customHeight="1">
      <c r="A605" s="36"/>
      <c r="B605" s="36"/>
    </row>
    <row r="606" ht="12.75" customHeight="1">
      <c r="A606" s="36"/>
      <c r="B606" s="36"/>
    </row>
    <row r="607" ht="12.75" customHeight="1">
      <c r="A607" s="36"/>
      <c r="B607" s="36"/>
    </row>
    <row r="608" ht="12.75" customHeight="1">
      <c r="A608" s="36"/>
      <c r="B608" s="36"/>
    </row>
    <row r="609" ht="12.75" customHeight="1">
      <c r="A609" s="36"/>
      <c r="B609" s="36"/>
    </row>
    <row r="610" ht="12.75" customHeight="1">
      <c r="A610" s="36"/>
      <c r="B610" s="36"/>
    </row>
    <row r="611" ht="12.75" customHeight="1">
      <c r="A611" s="36"/>
      <c r="B611" s="36"/>
    </row>
    <row r="612" ht="12.75" customHeight="1">
      <c r="A612" s="36"/>
      <c r="B612" s="36"/>
    </row>
    <row r="613" ht="12.75" customHeight="1">
      <c r="A613" s="36"/>
      <c r="B613" s="36"/>
    </row>
    <row r="614" ht="12.75" customHeight="1">
      <c r="A614" s="36"/>
      <c r="B614" s="36"/>
    </row>
    <row r="615" ht="12.75" customHeight="1">
      <c r="A615" s="36"/>
      <c r="B615" s="36"/>
    </row>
    <row r="616" ht="12.75" customHeight="1">
      <c r="A616" s="36"/>
      <c r="B616" s="36"/>
    </row>
    <row r="617" ht="12.75" customHeight="1">
      <c r="A617" s="36"/>
      <c r="B617" s="36"/>
    </row>
    <row r="618" ht="12.75" customHeight="1">
      <c r="A618" s="36"/>
      <c r="B618" s="36"/>
    </row>
    <row r="619" ht="12.75" customHeight="1">
      <c r="A619" s="36"/>
      <c r="B619" s="36"/>
    </row>
    <row r="620" ht="12.75" customHeight="1">
      <c r="A620" s="36"/>
      <c r="B620" s="36"/>
    </row>
    <row r="621" ht="12.75" customHeight="1">
      <c r="A621" s="36"/>
      <c r="B621" s="36"/>
    </row>
    <row r="622" ht="12.75" customHeight="1">
      <c r="A622" s="36"/>
      <c r="B622" s="36"/>
    </row>
    <row r="623" ht="12.75" customHeight="1">
      <c r="A623" s="36"/>
      <c r="B623" s="36"/>
    </row>
    <row r="624" ht="12.75" customHeight="1">
      <c r="A624" s="36"/>
      <c r="B624" s="36"/>
    </row>
    <row r="625" ht="12.75" customHeight="1">
      <c r="A625" s="36"/>
      <c r="B625" s="36"/>
    </row>
    <row r="626" ht="12.75" customHeight="1">
      <c r="A626" s="36"/>
      <c r="B626" s="36"/>
    </row>
    <row r="627" ht="12.75" customHeight="1">
      <c r="A627" s="36"/>
      <c r="B627" s="36"/>
    </row>
    <row r="628" ht="12.75" customHeight="1">
      <c r="A628" s="36"/>
      <c r="B628" s="36"/>
    </row>
    <row r="629" ht="12.75" customHeight="1">
      <c r="A629" s="36"/>
      <c r="B629" s="36"/>
    </row>
    <row r="630" ht="12.75" customHeight="1">
      <c r="A630" s="36"/>
      <c r="B630" s="36"/>
    </row>
    <row r="631" ht="12.75" customHeight="1">
      <c r="A631" s="36"/>
      <c r="B631" s="36"/>
    </row>
    <row r="632" ht="12.75" customHeight="1">
      <c r="A632" s="36"/>
      <c r="B632" s="36"/>
    </row>
    <row r="633" ht="12.75" customHeight="1">
      <c r="A633" s="36"/>
      <c r="B633" s="36"/>
    </row>
    <row r="634" ht="12.75" customHeight="1">
      <c r="A634" s="36"/>
      <c r="B634" s="36"/>
    </row>
    <row r="635" ht="12.75" customHeight="1">
      <c r="A635" s="36"/>
      <c r="B635" s="36"/>
    </row>
    <row r="636" ht="12.75" customHeight="1">
      <c r="A636" s="36"/>
      <c r="B636" s="36"/>
    </row>
    <row r="637" ht="12.75" customHeight="1">
      <c r="A637" s="36"/>
      <c r="B637" s="36"/>
    </row>
    <row r="638" ht="12.75" customHeight="1">
      <c r="A638" s="36"/>
      <c r="B638" s="36"/>
    </row>
    <row r="639" ht="12.75" customHeight="1">
      <c r="A639" s="36"/>
      <c r="B639" s="36"/>
    </row>
    <row r="640" ht="12.75" customHeight="1">
      <c r="A640" s="36"/>
      <c r="B640" s="36"/>
    </row>
    <row r="641" ht="12.75" customHeight="1">
      <c r="A641" s="36"/>
      <c r="B641" s="36"/>
    </row>
    <row r="642" ht="12.75" customHeight="1">
      <c r="A642" s="36"/>
      <c r="B642" s="36"/>
    </row>
    <row r="643" ht="12.75" customHeight="1">
      <c r="A643" s="36"/>
      <c r="B643" s="36"/>
    </row>
    <row r="644" ht="12.75" customHeight="1">
      <c r="A644" s="36"/>
      <c r="B644" s="36"/>
    </row>
    <row r="645" ht="12.75" customHeight="1">
      <c r="A645" s="36"/>
      <c r="B645" s="36"/>
    </row>
    <row r="646" ht="12.75" customHeight="1">
      <c r="A646" s="36"/>
      <c r="B646" s="36"/>
    </row>
    <row r="647" ht="12.75" customHeight="1">
      <c r="A647" s="36"/>
      <c r="B647" s="36"/>
    </row>
    <row r="648" ht="12.75" customHeight="1">
      <c r="A648" s="36"/>
      <c r="B648" s="36"/>
    </row>
    <row r="649" ht="12.75" customHeight="1">
      <c r="A649" s="36"/>
      <c r="B649" s="36"/>
    </row>
    <row r="650" ht="12.75" customHeight="1">
      <c r="A650" s="36"/>
      <c r="B650" s="36"/>
    </row>
    <row r="651" ht="12.75" customHeight="1">
      <c r="A651" s="36"/>
      <c r="B651" s="36"/>
    </row>
    <row r="652" ht="12.75" customHeight="1">
      <c r="A652" s="36"/>
      <c r="B652" s="36"/>
    </row>
    <row r="653" ht="12.75" customHeight="1">
      <c r="A653" s="36"/>
      <c r="B653" s="36"/>
    </row>
    <row r="654" ht="12.75" customHeight="1">
      <c r="A654" s="36"/>
      <c r="B654" s="36"/>
    </row>
    <row r="655" ht="12.75" customHeight="1">
      <c r="A655" s="36"/>
      <c r="B655" s="36"/>
    </row>
    <row r="656" ht="12.75" customHeight="1">
      <c r="A656" s="36"/>
      <c r="B656" s="36"/>
    </row>
    <row r="657" ht="12.75" customHeight="1">
      <c r="A657" s="36"/>
      <c r="B657" s="36"/>
    </row>
    <row r="658" ht="12.75" customHeight="1">
      <c r="A658" s="36"/>
      <c r="B658" s="36"/>
    </row>
    <row r="659" ht="12.75" customHeight="1">
      <c r="A659" s="36"/>
      <c r="B659" s="36"/>
    </row>
    <row r="660" ht="12.75" customHeight="1">
      <c r="A660" s="36"/>
      <c r="B660" s="36"/>
    </row>
    <row r="661" ht="12.75" customHeight="1">
      <c r="A661" s="36"/>
      <c r="B661" s="36"/>
    </row>
    <row r="662" ht="12.75" customHeight="1">
      <c r="A662" s="36"/>
      <c r="B662" s="36"/>
    </row>
    <row r="663" ht="12.75" customHeight="1">
      <c r="A663" s="36"/>
      <c r="B663" s="36"/>
    </row>
    <row r="664" ht="12.75" customHeight="1">
      <c r="A664" s="36"/>
      <c r="B664" s="36"/>
    </row>
    <row r="665" ht="12.75" customHeight="1">
      <c r="A665" s="36"/>
      <c r="B665" s="36"/>
    </row>
    <row r="666" ht="12.75" customHeight="1">
      <c r="A666" s="36"/>
      <c r="B666" s="36"/>
    </row>
    <row r="667" ht="12.75" customHeight="1">
      <c r="A667" s="36"/>
      <c r="B667" s="36"/>
    </row>
    <row r="668" ht="12.75" customHeight="1">
      <c r="A668" s="36"/>
      <c r="B668" s="36"/>
    </row>
    <row r="669" ht="12.75" customHeight="1">
      <c r="A669" s="36"/>
      <c r="B669" s="36"/>
    </row>
    <row r="670" ht="12.75" customHeight="1">
      <c r="A670" s="36"/>
      <c r="B670" s="36"/>
    </row>
    <row r="671" ht="12.75" customHeight="1">
      <c r="A671" s="36"/>
      <c r="B671" s="36"/>
    </row>
    <row r="672" ht="12.75" customHeight="1">
      <c r="A672" s="36"/>
      <c r="B672" s="36"/>
    </row>
    <row r="673" ht="12.75" customHeight="1">
      <c r="A673" s="36"/>
      <c r="B673" s="36"/>
    </row>
    <row r="674" ht="12.75" customHeight="1">
      <c r="A674" s="36"/>
      <c r="B674" s="36"/>
    </row>
    <row r="675" ht="12.75" customHeight="1">
      <c r="A675" s="36"/>
      <c r="B675" s="36"/>
    </row>
    <row r="676" ht="12.75" customHeight="1">
      <c r="A676" s="36"/>
      <c r="B676" s="36"/>
    </row>
    <row r="677" ht="12.75" customHeight="1">
      <c r="A677" s="36"/>
      <c r="B677" s="36"/>
    </row>
    <row r="678" ht="12.75" customHeight="1">
      <c r="A678" s="36"/>
      <c r="B678" s="36"/>
    </row>
    <row r="679" ht="12.75" customHeight="1">
      <c r="A679" s="36"/>
      <c r="B679" s="36"/>
    </row>
    <row r="680" ht="12.75" customHeight="1">
      <c r="A680" s="36"/>
      <c r="B680" s="36"/>
    </row>
    <row r="681" ht="12.75" customHeight="1">
      <c r="A681" s="36"/>
      <c r="B681" s="36"/>
    </row>
    <row r="682" ht="12.75" customHeight="1">
      <c r="A682" s="36"/>
      <c r="B682" s="36"/>
    </row>
    <row r="683" ht="12.75" customHeight="1">
      <c r="A683" s="36"/>
      <c r="B683" s="36"/>
    </row>
    <row r="684" ht="12.75" customHeight="1">
      <c r="A684" s="36"/>
      <c r="B684" s="36"/>
    </row>
    <row r="685" ht="12.75" customHeight="1">
      <c r="A685" s="36"/>
      <c r="B685" s="36"/>
    </row>
    <row r="686" ht="12.75" customHeight="1">
      <c r="A686" s="36"/>
      <c r="B686" s="36"/>
    </row>
    <row r="687" ht="12.75" customHeight="1">
      <c r="A687" s="36"/>
      <c r="B687" s="36"/>
    </row>
    <row r="688" ht="12.75" customHeight="1">
      <c r="A688" s="36"/>
      <c r="B688" s="36"/>
    </row>
    <row r="689" ht="12.75" customHeight="1">
      <c r="A689" s="36"/>
      <c r="B689" s="36"/>
    </row>
    <row r="690" ht="12.75" customHeight="1">
      <c r="A690" s="36"/>
      <c r="B690" s="36"/>
    </row>
    <row r="691" ht="12.75" customHeight="1">
      <c r="A691" s="36"/>
      <c r="B691" s="36"/>
    </row>
    <row r="692" ht="12.75" customHeight="1">
      <c r="A692" s="36"/>
      <c r="B692" s="36"/>
    </row>
    <row r="693" ht="12.75" customHeight="1">
      <c r="A693" s="36"/>
      <c r="B693" s="36"/>
    </row>
    <row r="694" ht="12.75" customHeight="1">
      <c r="A694" s="36"/>
      <c r="B694" s="36"/>
    </row>
    <row r="695" ht="12.75" customHeight="1">
      <c r="A695" s="36"/>
      <c r="B695" s="36"/>
    </row>
    <row r="696" ht="12.75" customHeight="1">
      <c r="A696" s="36"/>
      <c r="B696" s="36"/>
    </row>
    <row r="697" ht="12.75" customHeight="1">
      <c r="A697" s="36"/>
      <c r="B697" s="36"/>
    </row>
    <row r="698" ht="12.75" customHeight="1">
      <c r="A698" s="36"/>
      <c r="B698" s="36"/>
    </row>
    <row r="699" ht="12.75" customHeight="1">
      <c r="A699" s="36"/>
      <c r="B699" s="36"/>
    </row>
    <row r="700" ht="12.75" customHeight="1">
      <c r="A700" s="36"/>
      <c r="B700" s="36"/>
    </row>
    <row r="701" ht="12.75" customHeight="1">
      <c r="A701" s="36"/>
      <c r="B701" s="36"/>
    </row>
    <row r="702" ht="12.75" customHeight="1">
      <c r="A702" s="36"/>
      <c r="B702" s="36"/>
    </row>
    <row r="703" ht="12.75" customHeight="1">
      <c r="A703" s="36"/>
      <c r="B703" s="36"/>
    </row>
    <row r="704" ht="12.75" customHeight="1">
      <c r="A704" s="36"/>
      <c r="B704" s="36"/>
    </row>
    <row r="705" ht="12.75" customHeight="1">
      <c r="A705" s="36"/>
      <c r="B705" s="36"/>
    </row>
    <row r="706" ht="12.75" customHeight="1">
      <c r="A706" s="36"/>
      <c r="B706" s="36"/>
    </row>
    <row r="707" ht="12.75" customHeight="1">
      <c r="A707" s="36"/>
      <c r="B707" s="36"/>
    </row>
    <row r="708" ht="12.75" customHeight="1">
      <c r="A708" s="36"/>
      <c r="B708" s="36"/>
    </row>
    <row r="709" ht="12.75" customHeight="1">
      <c r="A709" s="36"/>
      <c r="B709" s="36"/>
    </row>
    <row r="710" ht="12.75" customHeight="1">
      <c r="A710" s="36"/>
      <c r="B710" s="36"/>
    </row>
    <row r="711" ht="12.75" customHeight="1">
      <c r="A711" s="36"/>
      <c r="B711" s="36"/>
    </row>
    <row r="712" ht="12.75" customHeight="1">
      <c r="A712" s="36"/>
      <c r="B712" s="36"/>
    </row>
    <row r="713" ht="12.75" customHeight="1">
      <c r="A713" s="36"/>
      <c r="B713" s="36"/>
    </row>
    <row r="714" ht="12.75" customHeight="1">
      <c r="A714" s="36"/>
      <c r="B714" s="36"/>
    </row>
    <row r="715" ht="12.75" customHeight="1">
      <c r="A715" s="36"/>
      <c r="B715" s="36"/>
    </row>
    <row r="716" ht="12.75" customHeight="1">
      <c r="A716" s="36"/>
      <c r="B716" s="36"/>
    </row>
    <row r="717" ht="12.75" customHeight="1">
      <c r="A717" s="36"/>
      <c r="B717" s="36"/>
    </row>
    <row r="718" ht="12.75" customHeight="1">
      <c r="A718" s="36"/>
      <c r="B718" s="36"/>
    </row>
    <row r="719" ht="12.75" customHeight="1">
      <c r="A719" s="36"/>
      <c r="B719" s="36"/>
    </row>
    <row r="720" ht="12.75" customHeight="1">
      <c r="A720" s="36"/>
      <c r="B720" s="36"/>
    </row>
    <row r="721" ht="12.75" customHeight="1">
      <c r="A721" s="36"/>
      <c r="B721" s="36"/>
    </row>
    <row r="722" ht="12.75" customHeight="1">
      <c r="A722" s="36"/>
      <c r="B722" s="36"/>
    </row>
    <row r="723" ht="12.75" customHeight="1">
      <c r="A723" s="36"/>
      <c r="B723" s="36"/>
    </row>
    <row r="724" ht="12.75" customHeight="1">
      <c r="A724" s="36"/>
      <c r="B724" s="36"/>
    </row>
    <row r="725" ht="12.75" customHeight="1">
      <c r="A725" s="36"/>
      <c r="B725" s="36"/>
    </row>
    <row r="726" ht="12.75" customHeight="1">
      <c r="A726" s="36"/>
      <c r="B726" s="36"/>
    </row>
    <row r="727" ht="12.75" customHeight="1">
      <c r="A727" s="36"/>
      <c r="B727" s="36"/>
    </row>
    <row r="728" ht="12.75" customHeight="1">
      <c r="A728" s="36"/>
      <c r="B728" s="36"/>
    </row>
    <row r="729" ht="12.75" customHeight="1">
      <c r="A729" s="36"/>
      <c r="B729" s="36"/>
    </row>
    <row r="730" ht="12.75" customHeight="1">
      <c r="A730" s="36"/>
      <c r="B730" s="36"/>
    </row>
    <row r="731" ht="12.75" customHeight="1">
      <c r="A731" s="36"/>
      <c r="B731" s="36"/>
    </row>
    <row r="732" ht="12.75" customHeight="1">
      <c r="A732" s="36"/>
      <c r="B732" s="36"/>
    </row>
    <row r="733" ht="12.75" customHeight="1">
      <c r="A733" s="36"/>
      <c r="B733" s="36"/>
    </row>
    <row r="734" ht="12.75" customHeight="1">
      <c r="A734" s="36"/>
      <c r="B734" s="36"/>
    </row>
    <row r="735" ht="12.75" customHeight="1">
      <c r="A735" s="36"/>
      <c r="B735" s="36"/>
    </row>
    <row r="736" ht="12.75" customHeight="1">
      <c r="A736" s="36"/>
      <c r="B736" s="36"/>
    </row>
    <row r="737" ht="12.75" customHeight="1">
      <c r="A737" s="36"/>
      <c r="B737" s="36"/>
    </row>
    <row r="738" ht="12.75" customHeight="1">
      <c r="A738" s="36"/>
      <c r="B738" s="36"/>
    </row>
    <row r="739" ht="12.75" customHeight="1">
      <c r="A739" s="36"/>
      <c r="B739" s="36"/>
    </row>
    <row r="740" ht="12.75" customHeight="1">
      <c r="A740" s="36"/>
      <c r="B740" s="36"/>
    </row>
    <row r="741" ht="12.75" customHeight="1">
      <c r="A741" s="36"/>
      <c r="B741" s="36"/>
    </row>
    <row r="742" ht="12.75" customHeight="1">
      <c r="A742" s="36"/>
      <c r="B742" s="36"/>
    </row>
    <row r="743" ht="12.75" customHeight="1">
      <c r="A743" s="36"/>
      <c r="B743" s="36"/>
    </row>
    <row r="744" ht="12.75" customHeight="1">
      <c r="A744" s="36"/>
      <c r="B744" s="36"/>
    </row>
    <row r="745" ht="12.75" customHeight="1">
      <c r="A745" s="36"/>
      <c r="B745" s="36"/>
    </row>
    <row r="746" ht="12.75" customHeight="1">
      <c r="A746" s="36"/>
      <c r="B746" s="36"/>
    </row>
    <row r="747" ht="12.75" customHeight="1">
      <c r="A747" s="36"/>
      <c r="B747" s="36"/>
    </row>
    <row r="748" ht="12.75" customHeight="1">
      <c r="A748" s="36"/>
      <c r="B748" s="36"/>
    </row>
    <row r="749" ht="12.75" customHeight="1">
      <c r="A749" s="36"/>
      <c r="B749" s="36"/>
    </row>
    <row r="750" ht="12.75" customHeight="1">
      <c r="A750" s="36"/>
      <c r="B750" s="36"/>
    </row>
    <row r="751" ht="12.75" customHeight="1">
      <c r="A751" s="36"/>
      <c r="B751" s="36"/>
    </row>
    <row r="752" ht="12.75" customHeight="1">
      <c r="A752" s="36"/>
      <c r="B752" s="36"/>
    </row>
    <row r="753" ht="12.75" customHeight="1">
      <c r="A753" s="36"/>
      <c r="B753" s="36"/>
    </row>
    <row r="754" ht="12.75" customHeight="1">
      <c r="A754" s="36"/>
      <c r="B754" s="36"/>
    </row>
    <row r="755" ht="12.75" customHeight="1">
      <c r="A755" s="36"/>
      <c r="B755" s="36"/>
    </row>
    <row r="756" ht="12.75" customHeight="1">
      <c r="A756" s="36"/>
      <c r="B756" s="36"/>
    </row>
    <row r="757" ht="12.75" customHeight="1">
      <c r="A757" s="36"/>
      <c r="B757" s="36"/>
    </row>
    <row r="758" ht="12.75" customHeight="1">
      <c r="A758" s="36"/>
      <c r="B758" s="36"/>
    </row>
    <row r="759" ht="12.75" customHeight="1">
      <c r="A759" s="36"/>
      <c r="B759" s="36"/>
    </row>
    <row r="760" ht="12.75" customHeight="1">
      <c r="A760" s="36"/>
      <c r="B760" s="36"/>
    </row>
    <row r="761" ht="12.75" customHeight="1">
      <c r="A761" s="36"/>
      <c r="B761" s="36"/>
    </row>
    <row r="762" ht="12.75" customHeight="1">
      <c r="A762" s="36"/>
      <c r="B762" s="36"/>
    </row>
    <row r="763" ht="12.75" customHeight="1">
      <c r="A763" s="36"/>
      <c r="B763" s="36"/>
    </row>
    <row r="764" ht="12.75" customHeight="1">
      <c r="A764" s="36"/>
      <c r="B764" s="36"/>
    </row>
    <row r="765" ht="12.75" customHeight="1">
      <c r="A765" s="36"/>
      <c r="B765" s="36"/>
    </row>
    <row r="766" ht="12.75" customHeight="1">
      <c r="A766" s="36"/>
      <c r="B766" s="36"/>
    </row>
    <row r="767" ht="12.75" customHeight="1">
      <c r="A767" s="36"/>
      <c r="B767" s="36"/>
    </row>
    <row r="768" ht="12.75" customHeight="1">
      <c r="A768" s="36"/>
      <c r="B768" s="36"/>
    </row>
    <row r="769" ht="12.75" customHeight="1">
      <c r="A769" s="36"/>
      <c r="B769" s="36"/>
    </row>
    <row r="770" ht="12.75" customHeight="1">
      <c r="A770" s="36"/>
      <c r="B770" s="36"/>
    </row>
    <row r="771" ht="12.75" customHeight="1">
      <c r="A771" s="36"/>
      <c r="B771" s="36"/>
    </row>
    <row r="772" ht="12.75" customHeight="1">
      <c r="A772" s="36"/>
      <c r="B772" s="36"/>
    </row>
    <row r="773" ht="12.75" customHeight="1">
      <c r="A773" s="36"/>
      <c r="B773" s="36"/>
    </row>
    <row r="774" ht="12.75" customHeight="1">
      <c r="A774" s="36"/>
      <c r="B774" s="36"/>
    </row>
    <row r="775" ht="12.75" customHeight="1">
      <c r="A775" s="36"/>
      <c r="B775" s="36"/>
    </row>
    <row r="776" ht="12.75" customHeight="1">
      <c r="A776" s="36"/>
      <c r="B776" s="36"/>
    </row>
    <row r="777" ht="12.75" customHeight="1">
      <c r="A777" s="36"/>
      <c r="B777" s="36"/>
    </row>
    <row r="778" ht="12.75" customHeight="1">
      <c r="A778" s="36"/>
      <c r="B778" s="36"/>
    </row>
    <row r="779" ht="12.75" customHeight="1">
      <c r="A779" s="36"/>
      <c r="B779" s="36"/>
    </row>
    <row r="780" ht="12.75" customHeight="1">
      <c r="A780" s="36"/>
      <c r="B780" s="36"/>
    </row>
    <row r="781" ht="12.75" customHeight="1">
      <c r="A781" s="36"/>
      <c r="B781" s="36"/>
    </row>
    <row r="782" ht="12.75" customHeight="1">
      <c r="A782" s="36"/>
      <c r="B782" s="36"/>
    </row>
    <row r="783" ht="12.75" customHeight="1">
      <c r="A783" s="36"/>
      <c r="B783" s="36"/>
    </row>
    <row r="784" ht="12.75" customHeight="1">
      <c r="A784" s="36"/>
      <c r="B784" s="36"/>
    </row>
    <row r="785" ht="12.75" customHeight="1">
      <c r="A785" s="36"/>
      <c r="B785" s="36"/>
    </row>
    <row r="786" ht="12.75" customHeight="1">
      <c r="A786" s="36"/>
      <c r="B786" s="36"/>
    </row>
    <row r="787" ht="12.75" customHeight="1">
      <c r="A787" s="36"/>
      <c r="B787" s="36"/>
    </row>
    <row r="788" ht="12.75" customHeight="1">
      <c r="A788" s="36"/>
      <c r="B788" s="36"/>
    </row>
    <row r="789" ht="12.75" customHeight="1">
      <c r="A789" s="36"/>
      <c r="B789" s="36"/>
    </row>
    <row r="790" ht="12.75" customHeight="1">
      <c r="A790" s="36"/>
      <c r="B790" s="36"/>
    </row>
    <row r="791" ht="12.75" customHeight="1">
      <c r="A791" s="36"/>
      <c r="B791" s="36"/>
    </row>
    <row r="792" ht="12.75" customHeight="1">
      <c r="A792" s="36"/>
      <c r="B792" s="36"/>
    </row>
    <row r="793" ht="12.75" customHeight="1">
      <c r="A793" s="36"/>
      <c r="B793" s="36"/>
    </row>
    <row r="794" ht="12.75" customHeight="1">
      <c r="A794" s="36"/>
      <c r="B794" s="36"/>
    </row>
    <row r="795" ht="12.75" customHeight="1">
      <c r="A795" s="36"/>
      <c r="B795" s="36"/>
    </row>
    <row r="796" ht="12.75" customHeight="1">
      <c r="A796" s="36"/>
      <c r="B796" s="36"/>
    </row>
    <row r="797" ht="12.75" customHeight="1">
      <c r="A797" s="36"/>
      <c r="B797" s="36"/>
    </row>
    <row r="798" ht="12.75" customHeight="1">
      <c r="A798" s="36"/>
      <c r="B798" s="36"/>
    </row>
    <row r="799" ht="12.75" customHeight="1">
      <c r="A799" s="36"/>
      <c r="B799" s="36"/>
    </row>
    <row r="800" ht="12.75" customHeight="1">
      <c r="A800" s="36"/>
      <c r="B800" s="36"/>
    </row>
    <row r="801" ht="12.75" customHeight="1">
      <c r="A801" s="36"/>
      <c r="B801" s="36"/>
    </row>
    <row r="802" ht="12.75" customHeight="1">
      <c r="A802" s="36"/>
      <c r="B802" s="36"/>
    </row>
    <row r="803" ht="12.75" customHeight="1">
      <c r="A803" s="36"/>
      <c r="B803" s="36"/>
    </row>
    <row r="804" ht="12.75" customHeight="1">
      <c r="A804" s="36"/>
      <c r="B804" s="36"/>
    </row>
    <row r="805" ht="12.75" customHeight="1">
      <c r="A805" s="36"/>
      <c r="B805" s="36"/>
    </row>
    <row r="806" ht="12.75" customHeight="1">
      <c r="A806" s="36"/>
      <c r="B806" s="36"/>
    </row>
    <row r="807" ht="12.75" customHeight="1">
      <c r="A807" s="36"/>
      <c r="B807" s="36"/>
    </row>
    <row r="808" ht="12.75" customHeight="1">
      <c r="A808" s="36"/>
      <c r="B808" s="36"/>
    </row>
    <row r="809" ht="12.75" customHeight="1">
      <c r="A809" s="36"/>
      <c r="B809" s="36"/>
    </row>
    <row r="810" ht="12.75" customHeight="1">
      <c r="A810" s="36"/>
      <c r="B810" s="36"/>
    </row>
    <row r="811" ht="12.75" customHeight="1">
      <c r="A811" s="36"/>
      <c r="B811" s="36"/>
    </row>
    <row r="812" ht="12.75" customHeight="1">
      <c r="A812" s="36"/>
      <c r="B812" s="36"/>
    </row>
    <row r="813" ht="12.75" customHeight="1">
      <c r="A813" s="36"/>
      <c r="B813" s="36"/>
    </row>
    <row r="814" ht="12.75" customHeight="1">
      <c r="A814" s="36"/>
      <c r="B814" s="36"/>
    </row>
    <row r="815" ht="12.75" customHeight="1">
      <c r="A815" s="36"/>
      <c r="B815" s="36"/>
    </row>
    <row r="816" ht="12.75" customHeight="1">
      <c r="A816" s="36"/>
      <c r="B816" s="36"/>
    </row>
    <row r="817" ht="12.75" customHeight="1">
      <c r="A817" s="36"/>
      <c r="B817" s="36"/>
    </row>
    <row r="818" ht="12.75" customHeight="1">
      <c r="A818" s="36"/>
      <c r="B818" s="36"/>
    </row>
    <row r="819" ht="12.75" customHeight="1">
      <c r="A819" s="36"/>
      <c r="B819" s="36"/>
    </row>
    <row r="820" ht="12.75" customHeight="1">
      <c r="A820" s="36"/>
      <c r="B820" s="36"/>
    </row>
    <row r="821" ht="12.75" customHeight="1">
      <c r="A821" s="36"/>
      <c r="B821" s="36"/>
    </row>
    <row r="822" ht="12.75" customHeight="1">
      <c r="A822" s="36"/>
      <c r="B822" s="36"/>
    </row>
    <row r="823" ht="12.75" customHeight="1">
      <c r="A823" s="36"/>
      <c r="B823" s="36"/>
    </row>
    <row r="824" ht="12.75" customHeight="1">
      <c r="A824" s="36"/>
      <c r="B824" s="36"/>
    </row>
    <row r="825" ht="12.75" customHeight="1">
      <c r="A825" s="36"/>
      <c r="B825" s="36"/>
    </row>
    <row r="826" ht="12.75" customHeight="1">
      <c r="A826" s="36"/>
      <c r="B826" s="36"/>
    </row>
    <row r="827" ht="12.75" customHeight="1">
      <c r="A827" s="36"/>
      <c r="B827" s="36"/>
    </row>
    <row r="828" ht="12.75" customHeight="1">
      <c r="A828" s="36"/>
      <c r="B828" s="36"/>
    </row>
    <row r="829" ht="12.75" customHeight="1">
      <c r="A829" s="36"/>
      <c r="B829" s="36"/>
    </row>
    <row r="830" ht="12.75" customHeight="1">
      <c r="A830" s="36"/>
      <c r="B830" s="36"/>
    </row>
    <row r="831" ht="12.75" customHeight="1">
      <c r="A831" s="36"/>
      <c r="B831" s="36"/>
    </row>
    <row r="832" ht="12.75" customHeight="1">
      <c r="A832" s="36"/>
      <c r="B832" s="36"/>
    </row>
    <row r="833" ht="12.75" customHeight="1">
      <c r="A833" s="36"/>
      <c r="B833" s="36"/>
    </row>
    <row r="834" ht="12.75" customHeight="1">
      <c r="A834" s="36"/>
      <c r="B834" s="36"/>
    </row>
    <row r="835" ht="12.75" customHeight="1">
      <c r="A835" s="36"/>
      <c r="B835" s="36"/>
    </row>
    <row r="836" ht="12.75" customHeight="1">
      <c r="A836" s="36"/>
      <c r="B836" s="36"/>
    </row>
    <row r="837" ht="12.75" customHeight="1">
      <c r="A837" s="36"/>
      <c r="B837" s="36"/>
    </row>
    <row r="838" ht="12.75" customHeight="1">
      <c r="A838" s="36"/>
      <c r="B838" s="36"/>
    </row>
    <row r="839" ht="12.75" customHeight="1">
      <c r="A839" s="36"/>
      <c r="B839" s="36"/>
    </row>
    <row r="840" ht="12.75" customHeight="1">
      <c r="A840" s="36"/>
      <c r="B840" s="36"/>
    </row>
    <row r="841" ht="12.75" customHeight="1">
      <c r="A841" s="36"/>
      <c r="B841" s="36"/>
    </row>
    <row r="842" ht="12.75" customHeight="1">
      <c r="A842" s="36"/>
      <c r="B842" s="36"/>
    </row>
    <row r="843" ht="12.75" customHeight="1">
      <c r="A843" s="36"/>
      <c r="B843" s="36"/>
    </row>
    <row r="844" ht="12.75" customHeight="1">
      <c r="A844" s="36"/>
      <c r="B844" s="36"/>
    </row>
    <row r="845" ht="12.75" customHeight="1">
      <c r="A845" s="36"/>
      <c r="B845" s="36"/>
    </row>
    <row r="846" ht="12.75" customHeight="1">
      <c r="A846" s="36"/>
      <c r="B846" s="36"/>
    </row>
    <row r="847" ht="12.75" customHeight="1">
      <c r="A847" s="36"/>
      <c r="B847" s="36"/>
    </row>
    <row r="848" ht="12.75" customHeight="1">
      <c r="A848" s="36"/>
      <c r="B848" s="36"/>
    </row>
    <row r="849" ht="12.75" customHeight="1">
      <c r="A849" s="36"/>
      <c r="B849" s="36"/>
    </row>
    <row r="850" ht="12.75" customHeight="1">
      <c r="A850" s="36"/>
      <c r="B850" s="36"/>
    </row>
    <row r="851" ht="12.75" customHeight="1">
      <c r="A851" s="36"/>
      <c r="B851" s="36"/>
    </row>
    <row r="852" ht="12.75" customHeight="1">
      <c r="A852" s="36"/>
      <c r="B852" s="36"/>
    </row>
    <row r="853" ht="12.75" customHeight="1">
      <c r="A853" s="36"/>
      <c r="B853" s="36"/>
    </row>
    <row r="854" ht="12.75" customHeight="1">
      <c r="A854" s="36"/>
      <c r="B854" s="36"/>
    </row>
    <row r="855" ht="12.75" customHeight="1">
      <c r="A855" s="36"/>
      <c r="B855" s="36"/>
    </row>
    <row r="856" ht="12.75" customHeight="1">
      <c r="A856" s="36"/>
      <c r="B856" s="36"/>
    </row>
    <row r="857" ht="12.75" customHeight="1">
      <c r="A857" s="36"/>
      <c r="B857" s="36"/>
    </row>
    <row r="858" ht="12.75" customHeight="1">
      <c r="A858" s="36"/>
      <c r="B858" s="36"/>
    </row>
    <row r="859" ht="12.75" customHeight="1">
      <c r="A859" s="36"/>
      <c r="B859" s="36"/>
    </row>
    <row r="860" ht="12.75" customHeight="1">
      <c r="A860" s="36"/>
      <c r="B860" s="36"/>
    </row>
    <row r="861" ht="12.75" customHeight="1">
      <c r="A861" s="36"/>
      <c r="B861" s="36"/>
    </row>
    <row r="862" ht="12.75" customHeight="1">
      <c r="A862" s="36"/>
      <c r="B862" s="36"/>
    </row>
    <row r="863" ht="12.75" customHeight="1">
      <c r="A863" s="36"/>
      <c r="B863" s="36"/>
    </row>
    <row r="864" ht="12.75" customHeight="1">
      <c r="A864" s="36"/>
      <c r="B864" s="36"/>
    </row>
    <row r="865" ht="12.75" customHeight="1">
      <c r="A865" s="36"/>
      <c r="B865" s="36"/>
    </row>
    <row r="866" ht="12.75" customHeight="1">
      <c r="A866" s="36"/>
      <c r="B866" s="36"/>
    </row>
    <row r="867" ht="12.75" customHeight="1">
      <c r="A867" s="36"/>
      <c r="B867" s="36"/>
    </row>
    <row r="868" ht="12.75" customHeight="1">
      <c r="A868" s="36"/>
      <c r="B868" s="36"/>
    </row>
    <row r="869" ht="12.75" customHeight="1">
      <c r="A869" s="36"/>
      <c r="B869" s="36"/>
    </row>
    <row r="870" ht="12.75" customHeight="1">
      <c r="A870" s="36"/>
      <c r="B870" s="36"/>
    </row>
    <row r="871" ht="12.75" customHeight="1">
      <c r="A871" s="36"/>
      <c r="B871" s="36"/>
    </row>
    <row r="872" ht="12.75" customHeight="1">
      <c r="A872" s="36"/>
      <c r="B872" s="36"/>
    </row>
    <row r="873" ht="12.75" customHeight="1">
      <c r="A873" s="36"/>
      <c r="B873" s="36"/>
    </row>
    <row r="874" ht="12.75" customHeight="1">
      <c r="A874" s="36"/>
      <c r="B874" s="36"/>
    </row>
    <row r="875" ht="12.75" customHeight="1">
      <c r="A875" s="36"/>
      <c r="B875" s="36"/>
    </row>
    <row r="876" ht="12.75" customHeight="1">
      <c r="A876" s="36"/>
      <c r="B876" s="36"/>
    </row>
    <row r="877" ht="12.75" customHeight="1">
      <c r="A877" s="36"/>
      <c r="B877" s="36"/>
    </row>
    <row r="878" ht="12.75" customHeight="1">
      <c r="A878" s="36"/>
      <c r="B878" s="36"/>
    </row>
    <row r="879" ht="12.75" customHeight="1">
      <c r="A879" s="36"/>
      <c r="B879" s="36"/>
    </row>
    <row r="880" ht="12.75" customHeight="1">
      <c r="A880" s="36"/>
      <c r="B880" s="36"/>
    </row>
    <row r="881" ht="12.75" customHeight="1">
      <c r="A881" s="36"/>
      <c r="B881" s="36"/>
    </row>
    <row r="882" ht="12.75" customHeight="1">
      <c r="A882" s="36"/>
      <c r="B882" s="36"/>
    </row>
    <row r="883" ht="12.75" customHeight="1">
      <c r="A883" s="36"/>
      <c r="B883" s="36"/>
    </row>
    <row r="884" ht="12.75" customHeight="1">
      <c r="A884" s="36"/>
      <c r="B884" s="36"/>
    </row>
    <row r="885" ht="12.75" customHeight="1">
      <c r="A885" s="36"/>
      <c r="B885" s="36"/>
    </row>
    <row r="886" ht="12.75" customHeight="1">
      <c r="A886" s="36"/>
      <c r="B886" s="36"/>
    </row>
    <row r="887" ht="12.75" customHeight="1">
      <c r="A887" s="36"/>
      <c r="B887" s="36"/>
    </row>
    <row r="888" ht="12.75" customHeight="1">
      <c r="A888" s="36"/>
      <c r="B888" s="36"/>
    </row>
    <row r="889" ht="12.75" customHeight="1">
      <c r="A889" s="36"/>
      <c r="B889" s="36"/>
    </row>
    <row r="890" ht="12.75" customHeight="1">
      <c r="A890" s="36"/>
      <c r="B890" s="36"/>
    </row>
    <row r="891" ht="12.75" customHeight="1">
      <c r="A891" s="36"/>
      <c r="B891" s="36"/>
    </row>
    <row r="892" ht="12.75" customHeight="1">
      <c r="A892" s="36"/>
      <c r="B892" s="36"/>
    </row>
    <row r="893" ht="12.75" customHeight="1">
      <c r="A893" s="36"/>
      <c r="B893" s="36"/>
    </row>
    <row r="894" ht="12.75" customHeight="1">
      <c r="A894" s="36"/>
      <c r="B894" s="36"/>
    </row>
    <row r="895" ht="12.75" customHeight="1">
      <c r="A895" s="36"/>
      <c r="B895" s="36"/>
    </row>
    <row r="896" ht="12.75" customHeight="1">
      <c r="A896" s="36"/>
      <c r="B896" s="36"/>
    </row>
    <row r="897" ht="12.75" customHeight="1">
      <c r="A897" s="36"/>
      <c r="B897" s="36"/>
    </row>
    <row r="898" ht="12.75" customHeight="1">
      <c r="A898" s="36"/>
      <c r="B898" s="36"/>
    </row>
    <row r="899" ht="12.75" customHeight="1">
      <c r="A899" s="36"/>
      <c r="B899" s="36"/>
    </row>
    <row r="900" ht="12.75" customHeight="1">
      <c r="A900" s="36"/>
      <c r="B900" s="36"/>
    </row>
    <row r="901" ht="12.75" customHeight="1">
      <c r="A901" s="36"/>
      <c r="B901" s="36"/>
    </row>
    <row r="902" ht="12.75" customHeight="1">
      <c r="A902" s="36"/>
      <c r="B902" s="36"/>
    </row>
    <row r="903" ht="12.75" customHeight="1">
      <c r="A903" s="36"/>
      <c r="B903" s="36"/>
    </row>
    <row r="904" ht="12.75" customHeight="1">
      <c r="A904" s="36"/>
      <c r="B904" s="36"/>
    </row>
    <row r="905" ht="12.75" customHeight="1">
      <c r="A905" s="36"/>
      <c r="B905" s="36"/>
    </row>
    <row r="906" ht="12.75" customHeight="1">
      <c r="A906" s="36"/>
      <c r="B906" s="36"/>
    </row>
    <row r="907" ht="12.75" customHeight="1">
      <c r="A907" s="36"/>
      <c r="B907" s="36"/>
    </row>
    <row r="908" ht="12.75" customHeight="1">
      <c r="A908" s="36"/>
      <c r="B908" s="36"/>
    </row>
    <row r="909" ht="12.75" customHeight="1">
      <c r="A909" s="36"/>
      <c r="B909" s="36"/>
    </row>
    <row r="910" ht="12.75" customHeight="1">
      <c r="A910" s="36"/>
      <c r="B910" s="36"/>
    </row>
    <row r="911" ht="12.75" customHeight="1">
      <c r="A911" s="36"/>
      <c r="B911" s="36"/>
    </row>
    <row r="912" ht="12.75" customHeight="1">
      <c r="A912" s="36"/>
      <c r="B912" s="36"/>
    </row>
    <row r="913" ht="12.75" customHeight="1">
      <c r="A913" s="36"/>
      <c r="B913" s="36"/>
    </row>
    <row r="914" ht="12.75" customHeight="1">
      <c r="A914" s="36"/>
      <c r="B914" s="36"/>
    </row>
    <row r="915" ht="12.75" customHeight="1">
      <c r="A915" s="36"/>
      <c r="B915" s="36"/>
    </row>
    <row r="916" ht="12.75" customHeight="1">
      <c r="A916" s="36"/>
      <c r="B916" s="36"/>
    </row>
    <row r="917" ht="12.75" customHeight="1">
      <c r="A917" s="36"/>
      <c r="B917" s="36"/>
    </row>
    <row r="918" ht="12.75" customHeight="1">
      <c r="A918" s="36"/>
      <c r="B918" s="36"/>
    </row>
    <row r="919" ht="12.75" customHeight="1">
      <c r="A919" s="36"/>
      <c r="B919" s="36"/>
    </row>
    <row r="920" ht="12.75" customHeight="1">
      <c r="A920" s="36"/>
      <c r="B920" s="36"/>
    </row>
    <row r="921" ht="12.75" customHeight="1">
      <c r="A921" s="36"/>
      <c r="B921" s="36"/>
    </row>
    <row r="922" ht="12.75" customHeight="1">
      <c r="A922" s="36"/>
      <c r="B922" s="36"/>
    </row>
    <row r="923" ht="12.75" customHeight="1">
      <c r="A923" s="36"/>
      <c r="B923" s="36"/>
    </row>
    <row r="924" ht="12.75" customHeight="1">
      <c r="A924" s="36"/>
      <c r="B924" s="36"/>
    </row>
    <row r="925" ht="12.75" customHeight="1">
      <c r="A925" s="36"/>
      <c r="B925" s="36"/>
    </row>
    <row r="926" ht="12.75" customHeight="1">
      <c r="A926" s="36"/>
      <c r="B926" s="36"/>
    </row>
    <row r="927" ht="12.75" customHeight="1">
      <c r="A927" s="36"/>
      <c r="B927" s="36"/>
    </row>
    <row r="928" ht="12.75" customHeight="1">
      <c r="A928" s="36"/>
      <c r="B928" s="36"/>
    </row>
    <row r="929" ht="12.75" customHeight="1">
      <c r="A929" s="36"/>
      <c r="B929" s="36"/>
    </row>
    <row r="930" ht="12.75" customHeight="1">
      <c r="A930" s="36"/>
      <c r="B930" s="36"/>
    </row>
    <row r="931" ht="12.75" customHeight="1">
      <c r="A931" s="36"/>
      <c r="B931" s="36"/>
    </row>
    <row r="932" ht="12.75" customHeight="1">
      <c r="A932" s="36"/>
      <c r="B932" s="36"/>
    </row>
    <row r="933" ht="12.75" customHeight="1">
      <c r="A933" s="36"/>
      <c r="B933" s="36"/>
    </row>
    <row r="934" ht="12.75" customHeight="1">
      <c r="A934" s="36"/>
      <c r="B934" s="36"/>
    </row>
    <row r="935" ht="12.75" customHeight="1">
      <c r="A935" s="36"/>
      <c r="B935" s="36"/>
    </row>
    <row r="936" ht="12.75" customHeight="1">
      <c r="A936" s="36"/>
      <c r="B936" s="36"/>
    </row>
    <row r="937" ht="12.75" customHeight="1">
      <c r="A937" s="36"/>
      <c r="B937" s="36"/>
    </row>
    <row r="938" ht="12.75" customHeight="1">
      <c r="A938" s="36"/>
      <c r="B938" s="36"/>
    </row>
    <row r="939" ht="12.75" customHeight="1">
      <c r="A939" s="36"/>
      <c r="B939" s="36"/>
    </row>
    <row r="940" ht="12.75" customHeight="1">
      <c r="A940" s="36"/>
      <c r="B940" s="36"/>
    </row>
    <row r="941" ht="12.75" customHeight="1">
      <c r="A941" s="36"/>
      <c r="B941" s="36"/>
    </row>
    <row r="942" ht="12.75" customHeight="1">
      <c r="A942" s="36"/>
      <c r="B942" s="36"/>
    </row>
    <row r="943" ht="12.75" customHeight="1">
      <c r="A943" s="36"/>
      <c r="B943" s="36"/>
    </row>
    <row r="944" ht="12.75" customHeight="1">
      <c r="A944" s="36"/>
      <c r="B944" s="36"/>
    </row>
    <row r="945" ht="12.75" customHeight="1">
      <c r="A945" s="36"/>
      <c r="B945" s="36"/>
    </row>
    <row r="946" ht="12.75" customHeight="1">
      <c r="A946" s="36"/>
      <c r="B946" s="36"/>
    </row>
    <row r="947" ht="12.75" customHeight="1">
      <c r="A947" s="36"/>
      <c r="B947" s="36"/>
    </row>
    <row r="948" ht="12.75" customHeight="1">
      <c r="A948" s="36"/>
      <c r="B948" s="36"/>
    </row>
    <row r="949" ht="12.75" customHeight="1">
      <c r="A949" s="36"/>
      <c r="B949" s="36"/>
    </row>
    <row r="950" ht="12.75" customHeight="1">
      <c r="A950" s="36"/>
      <c r="B950" s="36"/>
    </row>
    <row r="951" ht="12.75" customHeight="1">
      <c r="A951" s="36"/>
      <c r="B951" s="36"/>
    </row>
    <row r="952" ht="12.75" customHeight="1">
      <c r="A952" s="36"/>
      <c r="B952" s="36"/>
    </row>
    <row r="953" ht="12.75" customHeight="1">
      <c r="A953" s="36"/>
      <c r="B953" s="36"/>
    </row>
    <row r="954" ht="12.75" customHeight="1">
      <c r="A954" s="36"/>
      <c r="B954" s="36"/>
    </row>
    <row r="955" ht="12.75" customHeight="1">
      <c r="A955" s="36"/>
      <c r="B955" s="36"/>
    </row>
    <row r="956" ht="12.75" customHeight="1">
      <c r="A956" s="36"/>
      <c r="B956" s="36"/>
    </row>
    <row r="957" ht="12.75" customHeight="1">
      <c r="A957" s="36"/>
      <c r="B957" s="36"/>
    </row>
    <row r="958" ht="12.75" customHeight="1">
      <c r="A958" s="36"/>
      <c r="B958" s="36"/>
    </row>
    <row r="959" ht="12.75" customHeight="1">
      <c r="A959" s="36"/>
      <c r="B959" s="36"/>
    </row>
    <row r="960" ht="12.75" customHeight="1">
      <c r="A960" s="36"/>
      <c r="B960" s="36"/>
    </row>
    <row r="961" ht="12.75" customHeight="1">
      <c r="A961" s="36"/>
      <c r="B961" s="36"/>
    </row>
    <row r="962" ht="12.75" customHeight="1">
      <c r="A962" s="36"/>
      <c r="B962" s="36"/>
    </row>
    <row r="963" ht="12.75" customHeight="1">
      <c r="A963" s="36"/>
      <c r="B963" s="36"/>
    </row>
    <row r="964" ht="12.75" customHeight="1">
      <c r="A964" s="36"/>
      <c r="B964" s="36"/>
    </row>
    <row r="965" ht="12.75" customHeight="1">
      <c r="A965" s="36"/>
      <c r="B965" s="36"/>
    </row>
    <row r="966" ht="12.75" customHeight="1">
      <c r="A966" s="36"/>
      <c r="B966" s="36"/>
    </row>
    <row r="967" ht="12.75" customHeight="1">
      <c r="A967" s="36"/>
      <c r="B967" s="36"/>
    </row>
    <row r="968" ht="12.75" customHeight="1">
      <c r="A968" s="36"/>
      <c r="B968" s="36"/>
    </row>
    <row r="969" ht="12.75" customHeight="1">
      <c r="A969" s="36"/>
      <c r="B969" s="36"/>
    </row>
    <row r="970" ht="12.75" customHeight="1">
      <c r="A970" s="36"/>
      <c r="B970" s="36"/>
    </row>
    <row r="971" ht="12.75" customHeight="1">
      <c r="A971" s="36"/>
      <c r="B971" s="36"/>
    </row>
    <row r="972" ht="12.75" customHeight="1">
      <c r="A972" s="36"/>
      <c r="B972" s="36"/>
    </row>
    <row r="973" ht="12.75" customHeight="1">
      <c r="A973" s="36"/>
      <c r="B973" s="36"/>
    </row>
    <row r="974" ht="12.75" customHeight="1">
      <c r="A974" s="36"/>
      <c r="B974" s="36"/>
    </row>
    <row r="975" ht="12.75" customHeight="1">
      <c r="A975" s="36"/>
      <c r="B975" s="36"/>
    </row>
    <row r="976" ht="12.75" customHeight="1">
      <c r="A976" s="36"/>
      <c r="B976" s="36"/>
    </row>
    <row r="977" ht="12.75" customHeight="1">
      <c r="A977" s="36"/>
      <c r="B977" s="36"/>
    </row>
    <row r="978" ht="12.75" customHeight="1">
      <c r="A978" s="36"/>
      <c r="B978" s="36"/>
    </row>
    <row r="979" ht="12.75" customHeight="1">
      <c r="A979" s="36"/>
      <c r="B979" s="36"/>
    </row>
    <row r="980" ht="12.75" customHeight="1">
      <c r="A980" s="36"/>
      <c r="B980" s="36"/>
    </row>
    <row r="981" ht="12.75" customHeight="1">
      <c r="A981" s="36"/>
      <c r="B981" s="36"/>
    </row>
    <row r="982" ht="12.75" customHeight="1">
      <c r="A982" s="36"/>
      <c r="B982" s="36"/>
    </row>
    <row r="983" ht="12.75" customHeight="1">
      <c r="A983" s="36"/>
      <c r="B983" s="36"/>
    </row>
    <row r="984" ht="12.75" customHeight="1">
      <c r="A984" s="36"/>
      <c r="B984" s="36"/>
    </row>
    <row r="985" ht="12.75" customHeight="1">
      <c r="A985" s="36"/>
      <c r="B985" s="36"/>
    </row>
    <row r="986" ht="12.75" customHeight="1">
      <c r="A986" s="36"/>
      <c r="B986" s="36"/>
    </row>
    <row r="987" ht="12.75" customHeight="1">
      <c r="A987" s="36"/>
      <c r="B987" s="36"/>
    </row>
    <row r="988" ht="12.75" customHeight="1">
      <c r="A988" s="36"/>
      <c r="B988" s="36"/>
    </row>
    <row r="989" ht="12.75" customHeight="1">
      <c r="A989" s="36"/>
      <c r="B989" s="36"/>
    </row>
    <row r="990" ht="12.75" customHeight="1">
      <c r="A990" s="36"/>
      <c r="B990" s="36"/>
    </row>
    <row r="991" ht="12.75" customHeight="1">
      <c r="A991" s="36"/>
      <c r="B991" s="36"/>
    </row>
    <row r="992" ht="12.75" customHeight="1">
      <c r="A992" s="36"/>
      <c r="B992" s="36"/>
    </row>
    <row r="993" ht="12.75" customHeight="1">
      <c r="A993" s="36"/>
      <c r="B993" s="36"/>
    </row>
    <row r="994" ht="12.75" customHeight="1">
      <c r="A994" s="36"/>
      <c r="B994" s="36"/>
    </row>
    <row r="995" ht="12.75" customHeight="1">
      <c r="A995" s="36"/>
      <c r="B995" s="36"/>
    </row>
    <row r="996" ht="12.75" customHeight="1">
      <c r="A996" s="36"/>
      <c r="B996" s="36"/>
    </row>
    <row r="997" ht="12.75" customHeight="1">
      <c r="A997" s="36"/>
      <c r="B997" s="36"/>
    </row>
    <row r="998" ht="12.75" customHeight="1">
      <c r="A998" s="36"/>
      <c r="B998" s="36"/>
    </row>
    <row r="999" ht="12.75" customHeight="1">
      <c r="A999" s="36"/>
      <c r="B999" s="36"/>
    </row>
    <row r="1000" ht="12.75" customHeight="1">
      <c r="A1000" s="36"/>
      <c r="B1000" s="3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7.57"/>
    <col customWidth="1" min="5" max="26" width="10.0"/>
  </cols>
  <sheetData>
    <row r="1" ht="12.75" customHeight="1">
      <c r="A1" s="31" t="s">
        <v>1761</v>
      </c>
      <c r="B1" s="42" t="s">
        <v>1762</v>
      </c>
      <c r="D1" s="32" t="s">
        <v>2050</v>
      </c>
    </row>
    <row r="2" ht="12.75" customHeight="1">
      <c r="A2" s="33" t="s">
        <v>40</v>
      </c>
      <c r="B2" s="28"/>
    </row>
    <row r="3" ht="12.75" customHeight="1">
      <c r="A3" s="33" t="s">
        <v>25</v>
      </c>
      <c r="B3" s="28" t="s">
        <v>2051</v>
      </c>
    </row>
    <row r="4" ht="12.75" customHeight="1">
      <c r="A4" s="33" t="s">
        <v>32</v>
      </c>
      <c r="B4" s="28" t="s">
        <v>2052</v>
      </c>
    </row>
    <row r="5" ht="12.75" customHeight="1">
      <c r="A5" s="33" t="s">
        <v>35</v>
      </c>
      <c r="B5" s="28" t="s">
        <v>2053</v>
      </c>
    </row>
    <row r="6" ht="12.75" customHeight="1">
      <c r="A6" s="37" t="s">
        <v>98</v>
      </c>
      <c r="B6" s="41" t="s">
        <v>2054</v>
      </c>
    </row>
    <row r="7" ht="12.75" customHeight="1">
      <c r="A7" s="37" t="s">
        <v>96</v>
      </c>
      <c r="B7" s="28" t="s">
        <v>2055</v>
      </c>
    </row>
    <row r="8" ht="12.75" customHeight="1">
      <c r="A8" s="37" t="s">
        <v>117</v>
      </c>
      <c r="B8" s="28" t="s">
        <v>2056</v>
      </c>
    </row>
    <row r="9" ht="12.75" customHeight="1">
      <c r="A9" s="37" t="s">
        <v>121</v>
      </c>
      <c r="B9" s="28" t="s">
        <v>2057</v>
      </c>
    </row>
    <row r="10" ht="12.75" customHeight="1">
      <c r="A10" s="37" t="s">
        <v>126</v>
      </c>
      <c r="B10" s="28" t="s">
        <v>2058</v>
      </c>
    </row>
    <row r="11" ht="12.75" customHeight="1">
      <c r="A11" s="37" t="s">
        <v>136</v>
      </c>
      <c r="B11" s="28" t="s">
        <v>2059</v>
      </c>
    </row>
    <row r="12" ht="12.75" customHeight="1">
      <c r="A12" s="37" t="s">
        <v>103</v>
      </c>
      <c r="B12" s="28" t="s">
        <v>2060</v>
      </c>
    </row>
    <row r="13" ht="12.75" customHeight="1">
      <c r="A13" s="37" t="s">
        <v>146</v>
      </c>
      <c r="B13" s="28" t="s">
        <v>2061</v>
      </c>
    </row>
    <row r="14" ht="12.75" customHeight="1">
      <c r="A14" s="37" t="s">
        <v>149</v>
      </c>
      <c r="B14" s="28" t="s">
        <v>2062</v>
      </c>
    </row>
    <row r="15" ht="12.75" customHeight="1">
      <c r="A15" s="37" t="s">
        <v>152</v>
      </c>
      <c r="B15" s="28" t="s">
        <v>2063</v>
      </c>
    </row>
    <row r="16" ht="12.75" customHeight="1">
      <c r="A16" s="37" t="s">
        <v>143</v>
      </c>
      <c r="B16" s="28" t="s">
        <v>2064</v>
      </c>
    </row>
    <row r="17" ht="12.75" customHeight="1">
      <c r="A17" s="37" t="s">
        <v>203</v>
      </c>
      <c r="B17" s="28" t="s">
        <v>2065</v>
      </c>
    </row>
    <row r="18" ht="12.75" customHeight="1">
      <c r="A18" s="37" t="s">
        <v>197</v>
      </c>
      <c r="B18" s="28" t="s">
        <v>1855</v>
      </c>
    </row>
    <row r="19" ht="12.75" customHeight="1">
      <c r="A19" s="37" t="s">
        <v>200</v>
      </c>
      <c r="B19" s="28" t="s">
        <v>1854</v>
      </c>
    </row>
    <row r="20" ht="12.75" customHeight="1">
      <c r="A20" s="37" t="s">
        <v>213</v>
      </c>
      <c r="B20" s="28" t="s">
        <v>1934</v>
      </c>
    </row>
    <row r="21" ht="12.75" customHeight="1">
      <c r="A21" s="37" t="s">
        <v>2066</v>
      </c>
      <c r="B21" s="28" t="s">
        <v>2067</v>
      </c>
    </row>
    <row r="22" ht="12.75" customHeight="1">
      <c r="A22" s="37" t="s">
        <v>332</v>
      </c>
      <c r="B22" s="28" t="s">
        <v>2068</v>
      </c>
    </row>
    <row r="23" ht="12.75" customHeight="1">
      <c r="A23" s="37" t="s">
        <v>342</v>
      </c>
      <c r="B23" s="28" t="s">
        <v>2069</v>
      </c>
    </row>
    <row r="24" ht="12.75" customHeight="1">
      <c r="A24" s="37" t="s">
        <v>347</v>
      </c>
      <c r="B24" s="28" t="s">
        <v>2070</v>
      </c>
    </row>
    <row r="25" ht="12.75" customHeight="1">
      <c r="A25" s="37" t="s">
        <v>350</v>
      </c>
      <c r="B25" s="28" t="s">
        <v>2071</v>
      </c>
    </row>
    <row r="26" ht="12.75" customHeight="1">
      <c r="A26" s="37" t="s">
        <v>353</v>
      </c>
      <c r="B26" s="28" t="s">
        <v>2072</v>
      </c>
    </row>
    <row r="27" ht="12.75" customHeight="1">
      <c r="A27" s="37" t="s">
        <v>373</v>
      </c>
      <c r="B27" s="28" t="s">
        <v>2073</v>
      </c>
    </row>
    <row r="28" ht="12.75" customHeight="1">
      <c r="A28" s="37" t="s">
        <v>379</v>
      </c>
      <c r="B28" s="28" t="s">
        <v>2074</v>
      </c>
    </row>
    <row r="29" ht="12.75" customHeight="1">
      <c r="A29" s="37" t="s">
        <v>382</v>
      </c>
      <c r="B29" s="28" t="s">
        <v>2075</v>
      </c>
    </row>
    <row r="30" ht="12.75" customHeight="1">
      <c r="A30" s="37" t="s">
        <v>385</v>
      </c>
      <c r="B30" s="28" t="s">
        <v>2076</v>
      </c>
    </row>
    <row r="31" ht="12.75" customHeight="1">
      <c r="A31" s="37" t="s">
        <v>388</v>
      </c>
      <c r="B31" s="28" t="s">
        <v>2077</v>
      </c>
    </row>
    <row r="32" ht="12.75" customHeight="1">
      <c r="A32" s="37" t="s">
        <v>391</v>
      </c>
      <c r="B32" s="28" t="s">
        <v>2078</v>
      </c>
    </row>
    <row r="33" ht="12.75" customHeight="1">
      <c r="A33" s="37" t="s">
        <v>409</v>
      </c>
      <c r="B33" s="28" t="s">
        <v>2079</v>
      </c>
    </row>
    <row r="34" ht="12.75" customHeight="1">
      <c r="A34" s="37" t="s">
        <v>412</v>
      </c>
      <c r="B34" s="28" t="s">
        <v>2080</v>
      </c>
    </row>
    <row r="35" ht="12.75" customHeight="1">
      <c r="A35" s="37" t="s">
        <v>417</v>
      </c>
      <c r="B35" s="28" t="s">
        <v>2081</v>
      </c>
    </row>
    <row r="36" ht="12.75" customHeight="1">
      <c r="A36" s="37" t="s">
        <v>421</v>
      </c>
      <c r="B36" s="28" t="s">
        <v>2082</v>
      </c>
    </row>
    <row r="37" ht="12.75" customHeight="1">
      <c r="A37" s="37" t="s">
        <v>455</v>
      </c>
      <c r="B37" s="28" t="s">
        <v>2083</v>
      </c>
    </row>
    <row r="38" ht="12.75" customHeight="1">
      <c r="A38" s="37" t="s">
        <v>460</v>
      </c>
      <c r="B38" s="28" t="s">
        <v>2084</v>
      </c>
    </row>
    <row r="39" ht="12.75" customHeight="1">
      <c r="A39" s="37" t="s">
        <v>463</v>
      </c>
      <c r="B39" s="28" t="s">
        <v>2085</v>
      </c>
    </row>
    <row r="40" ht="12.75" customHeight="1">
      <c r="A40" s="37" t="s">
        <v>466</v>
      </c>
      <c r="B40" s="28" t="s">
        <v>2086</v>
      </c>
    </row>
    <row r="41" ht="12.75" customHeight="1">
      <c r="A41" s="37" t="s">
        <v>469</v>
      </c>
      <c r="B41" s="28" t="s">
        <v>2087</v>
      </c>
    </row>
    <row r="42" ht="12.75" customHeight="1">
      <c r="A42" s="37" t="s">
        <v>472</v>
      </c>
      <c r="B42" s="28" t="s">
        <v>473</v>
      </c>
    </row>
    <row r="43" ht="12.75" customHeight="1">
      <c r="A43" s="37" t="s">
        <v>475</v>
      </c>
      <c r="B43" s="28" t="s">
        <v>2088</v>
      </c>
    </row>
    <row r="44" ht="12.75" customHeight="1">
      <c r="A44" s="37" t="s">
        <v>478</v>
      </c>
      <c r="B44" s="28" t="s">
        <v>479</v>
      </c>
    </row>
    <row r="45" ht="12.75" customHeight="1">
      <c r="A45" s="37" t="s">
        <v>481</v>
      </c>
      <c r="B45" s="28" t="s">
        <v>2089</v>
      </c>
    </row>
    <row r="46" ht="12.75" customHeight="1">
      <c r="A46" s="37" t="s">
        <v>484</v>
      </c>
      <c r="B46" s="43" t="s">
        <v>2090</v>
      </c>
    </row>
    <row r="47" ht="12.75" customHeight="1">
      <c r="A47" s="37" t="s">
        <v>488</v>
      </c>
      <c r="B47" s="41" t="s">
        <v>2091</v>
      </c>
    </row>
    <row r="48" ht="12.75" customHeight="1">
      <c r="A48" s="37" t="s">
        <v>492</v>
      </c>
      <c r="B48" s="41" t="s">
        <v>2092</v>
      </c>
    </row>
    <row r="49" ht="12.75" customHeight="1">
      <c r="A49" s="37" t="s">
        <v>495</v>
      </c>
      <c r="B49" s="41" t="s">
        <v>2093</v>
      </c>
    </row>
    <row r="50" ht="12.75" customHeight="1">
      <c r="A50" s="37" t="s">
        <v>498</v>
      </c>
      <c r="B50" s="41" t="s">
        <v>2094</v>
      </c>
    </row>
    <row r="51" ht="12.75" customHeight="1">
      <c r="A51" s="37" t="s">
        <v>510</v>
      </c>
      <c r="B51" s="41" t="s">
        <v>2095</v>
      </c>
    </row>
    <row r="52" ht="12.75" customHeight="1">
      <c r="A52" s="37" t="s">
        <v>513</v>
      </c>
      <c r="B52" s="41" t="s">
        <v>2096</v>
      </c>
    </row>
    <row r="53" ht="12.75" customHeight="1">
      <c r="A53" s="37" t="s">
        <v>521</v>
      </c>
      <c r="B53" s="41" t="s">
        <v>2097</v>
      </c>
    </row>
    <row r="54" ht="12.75" customHeight="1">
      <c r="A54" s="37" t="s">
        <v>524</v>
      </c>
      <c r="B54" s="41" t="s">
        <v>2098</v>
      </c>
    </row>
    <row r="55" ht="12.75" customHeight="1">
      <c r="A55" s="37" t="s">
        <v>528</v>
      </c>
      <c r="B55" s="41" t="s">
        <v>2099</v>
      </c>
    </row>
    <row r="56" ht="12.75" customHeight="1">
      <c r="A56" s="37" t="s">
        <v>533</v>
      </c>
      <c r="B56" s="41" t="s">
        <v>2100</v>
      </c>
    </row>
    <row r="57" ht="12.75" customHeight="1">
      <c r="A57" s="37" t="s">
        <v>536</v>
      </c>
      <c r="B57" s="41" t="s">
        <v>2101</v>
      </c>
    </row>
    <row r="58" ht="12.75" customHeight="1">
      <c r="A58" s="37" t="s">
        <v>539</v>
      </c>
      <c r="B58" s="41" t="s">
        <v>2102</v>
      </c>
    </row>
    <row r="59" ht="12.75" customHeight="1">
      <c r="A59" s="37" t="s">
        <v>542</v>
      </c>
      <c r="B59" s="41" t="s">
        <v>2103</v>
      </c>
    </row>
    <row r="60" ht="12.75" customHeight="1">
      <c r="A60" s="37" t="s">
        <v>551</v>
      </c>
      <c r="B60" s="41" t="s">
        <v>2104</v>
      </c>
    </row>
    <row r="61" ht="12.75" customHeight="1">
      <c r="A61" s="37" t="s">
        <v>561</v>
      </c>
      <c r="B61" s="41" t="s">
        <v>2105</v>
      </c>
    </row>
    <row r="62" ht="12.75" customHeight="1">
      <c r="A62" s="37" t="s">
        <v>564</v>
      </c>
      <c r="B62" s="41" t="s">
        <v>565</v>
      </c>
    </row>
    <row r="63" ht="12.75" customHeight="1">
      <c r="A63" s="37" t="s">
        <v>567</v>
      </c>
      <c r="B63" s="41" t="s">
        <v>569</v>
      </c>
    </row>
    <row r="64" ht="12.75" customHeight="1">
      <c r="A64" s="37" t="s">
        <v>571</v>
      </c>
      <c r="B64" s="41" t="s">
        <v>2106</v>
      </c>
    </row>
    <row r="65" ht="12.75" customHeight="1">
      <c r="A65" s="37" t="s">
        <v>574</v>
      </c>
      <c r="B65" s="41" t="s">
        <v>2107</v>
      </c>
    </row>
    <row r="66" ht="12.75" customHeight="1">
      <c r="A66" s="37" t="s">
        <v>579</v>
      </c>
      <c r="B66" s="41" t="s">
        <v>2108</v>
      </c>
    </row>
    <row r="67" ht="12.75" customHeight="1">
      <c r="A67" s="37" t="s">
        <v>582</v>
      </c>
      <c r="B67" s="38" t="s">
        <v>2109</v>
      </c>
    </row>
    <row r="68" ht="12.75" customHeight="1">
      <c r="A68" s="37" t="s">
        <v>585</v>
      </c>
      <c r="B68" s="38" t="s">
        <v>2110</v>
      </c>
    </row>
    <row r="69" ht="12.75" customHeight="1">
      <c r="A69" s="37" t="s">
        <v>588</v>
      </c>
      <c r="B69" s="41" t="s">
        <v>2111</v>
      </c>
    </row>
    <row r="70" ht="12.75" customHeight="1">
      <c r="A70" s="37" t="s">
        <v>591</v>
      </c>
      <c r="B70" s="41" t="s">
        <v>2112</v>
      </c>
    </row>
    <row r="71" ht="12.75" customHeight="1">
      <c r="A71" s="37" t="s">
        <v>595</v>
      </c>
      <c r="B71" s="41" t="s">
        <v>2113</v>
      </c>
    </row>
    <row r="72" ht="12.75" customHeight="1">
      <c r="A72" s="37" t="s">
        <v>600</v>
      </c>
      <c r="B72" s="41" t="s">
        <v>2114</v>
      </c>
    </row>
    <row r="73" ht="12.75" customHeight="1">
      <c r="A73" s="37" t="s">
        <v>609</v>
      </c>
      <c r="B73" s="41" t="s">
        <v>2115</v>
      </c>
    </row>
    <row r="74" ht="12.75" customHeight="1">
      <c r="A74" s="37" t="s">
        <v>612</v>
      </c>
      <c r="B74" s="41" t="s">
        <v>2116</v>
      </c>
    </row>
    <row r="75" ht="12.75" customHeight="1">
      <c r="A75" s="37" t="s">
        <v>615</v>
      </c>
      <c r="B75" s="41" t="s">
        <v>2117</v>
      </c>
    </row>
    <row r="76" ht="12.75" customHeight="1">
      <c r="A76" s="37" t="s">
        <v>622</v>
      </c>
      <c r="B76" s="41" t="s">
        <v>2118</v>
      </c>
    </row>
    <row r="77" ht="12.75" customHeight="1">
      <c r="A77" s="37" t="s">
        <v>625</v>
      </c>
      <c r="B77" s="41" t="s">
        <v>2119</v>
      </c>
    </row>
    <row r="78" ht="12.75" customHeight="1">
      <c r="A78" s="37" t="s">
        <v>628</v>
      </c>
      <c r="B78" s="41" t="s">
        <v>2120</v>
      </c>
    </row>
    <row r="79" ht="12.75" customHeight="1">
      <c r="A79" s="37" t="s">
        <v>632</v>
      </c>
      <c r="B79" s="41" t="s">
        <v>2057</v>
      </c>
    </row>
    <row r="80" ht="12.75" customHeight="1">
      <c r="A80" s="37" t="s">
        <v>635</v>
      </c>
      <c r="B80" s="41" t="s">
        <v>2056</v>
      </c>
    </row>
    <row r="81" ht="12.75" customHeight="1">
      <c r="A81" s="37" t="s">
        <v>638</v>
      </c>
      <c r="B81" s="41" t="s">
        <v>2121</v>
      </c>
    </row>
    <row r="82" ht="12.75" customHeight="1">
      <c r="A82" s="37" t="s">
        <v>641</v>
      </c>
      <c r="B82" s="41" t="s">
        <v>2122</v>
      </c>
    </row>
    <row r="83" ht="12.75" customHeight="1">
      <c r="A83" s="37" t="s">
        <v>658</v>
      </c>
      <c r="B83" s="41" t="s">
        <v>2123</v>
      </c>
    </row>
    <row r="84" ht="12.75" customHeight="1">
      <c r="A84" s="37" t="s">
        <v>2124</v>
      </c>
      <c r="B84" s="41" t="s">
        <v>1884</v>
      </c>
    </row>
    <row r="85" ht="12.75" customHeight="1">
      <c r="A85" s="37" t="s">
        <v>679</v>
      </c>
      <c r="B85" s="38" t="s">
        <v>2125</v>
      </c>
    </row>
    <row r="86" ht="12.75" customHeight="1">
      <c r="A86" s="37" t="s">
        <v>682</v>
      </c>
      <c r="B86" s="38" t="s">
        <v>2126</v>
      </c>
    </row>
    <row r="87" ht="12.75" customHeight="1">
      <c r="A87" s="37" t="s">
        <v>685</v>
      </c>
      <c r="B87" s="38" t="s">
        <v>2127</v>
      </c>
    </row>
    <row r="88" ht="12.75" customHeight="1">
      <c r="A88" s="37" t="s">
        <v>2128</v>
      </c>
      <c r="B88" s="41" t="s">
        <v>2129</v>
      </c>
    </row>
    <row r="89" ht="12.75" customHeight="1">
      <c r="A89" s="37" t="s">
        <v>754</v>
      </c>
      <c r="B89" s="41" t="s">
        <v>2130</v>
      </c>
    </row>
    <row r="90" ht="12.75" customHeight="1">
      <c r="A90" s="37" t="s">
        <v>767</v>
      </c>
      <c r="B90" s="41" t="s">
        <v>2131</v>
      </c>
    </row>
    <row r="91" ht="12.75" customHeight="1">
      <c r="A91" s="37" t="s">
        <v>785</v>
      </c>
      <c r="B91" s="29" t="s">
        <v>2132</v>
      </c>
    </row>
    <row r="92" ht="12.75" customHeight="1">
      <c r="A92" s="37" t="s">
        <v>789</v>
      </c>
      <c r="B92" s="41" t="s">
        <v>2133</v>
      </c>
    </row>
    <row r="93" ht="12.75" customHeight="1">
      <c r="A93" s="37" t="s">
        <v>793</v>
      </c>
      <c r="B93" s="41" t="s">
        <v>2134</v>
      </c>
    </row>
    <row r="94" ht="12.75" customHeight="1">
      <c r="A94" s="37" t="s">
        <v>797</v>
      </c>
      <c r="B94" s="41" t="s">
        <v>2135</v>
      </c>
    </row>
    <row r="95" ht="12.75" customHeight="1">
      <c r="A95" s="37" t="s">
        <v>800</v>
      </c>
      <c r="B95" s="41" t="s">
        <v>1939</v>
      </c>
    </row>
    <row r="96" ht="12.75" customHeight="1">
      <c r="A96" s="37" t="s">
        <v>803</v>
      </c>
      <c r="B96" s="41" t="s">
        <v>2136</v>
      </c>
    </row>
    <row r="97" ht="12.75" customHeight="1">
      <c r="A97" s="37" t="s">
        <v>806</v>
      </c>
      <c r="B97" s="41" t="s">
        <v>2137</v>
      </c>
    </row>
    <row r="98" ht="12.75" customHeight="1">
      <c r="A98" s="37" t="s">
        <v>837</v>
      </c>
      <c r="B98" s="41" t="s">
        <v>2138</v>
      </c>
    </row>
    <row r="99" ht="12.75" customHeight="1">
      <c r="A99" s="37" t="s">
        <v>841</v>
      </c>
      <c r="B99" s="41" t="s">
        <v>2139</v>
      </c>
    </row>
    <row r="100" ht="12.75" customHeight="1">
      <c r="A100" s="37" t="s">
        <v>850</v>
      </c>
      <c r="B100" s="41" t="s">
        <v>2140</v>
      </c>
    </row>
    <row r="101" ht="12.75" customHeight="1">
      <c r="A101" s="37" t="s">
        <v>857</v>
      </c>
      <c r="B101" s="41" t="s">
        <v>2141</v>
      </c>
    </row>
    <row r="102" ht="12.75" customHeight="1">
      <c r="A102" s="37" t="s">
        <v>860</v>
      </c>
      <c r="B102" s="41" t="s">
        <v>2142</v>
      </c>
    </row>
    <row r="103" ht="12.75" customHeight="1">
      <c r="A103" s="37" t="s">
        <v>867</v>
      </c>
      <c r="B103" s="41" t="s">
        <v>2143</v>
      </c>
    </row>
    <row r="104" ht="12.75" customHeight="1">
      <c r="A104" s="37" t="s">
        <v>870</v>
      </c>
      <c r="B104" s="41" t="s">
        <v>2144</v>
      </c>
    </row>
    <row r="105" ht="12.75" customHeight="1">
      <c r="A105" s="37" t="s">
        <v>873</v>
      </c>
      <c r="B105" s="41" t="s">
        <v>2145</v>
      </c>
    </row>
    <row r="106" ht="12.75" customHeight="1">
      <c r="A106" s="37" t="s">
        <v>883</v>
      </c>
      <c r="B106" s="41" t="s">
        <v>2146</v>
      </c>
    </row>
    <row r="107" ht="12.75" customHeight="1">
      <c r="A107" s="37" t="s">
        <v>886</v>
      </c>
      <c r="B107" s="41" t="s">
        <v>2147</v>
      </c>
    </row>
    <row r="108" ht="12.75" customHeight="1">
      <c r="A108" s="37" t="s">
        <v>890</v>
      </c>
      <c r="B108" s="41" t="s">
        <v>2148</v>
      </c>
    </row>
    <row r="109" ht="12.75" customHeight="1">
      <c r="A109" s="37" t="s">
        <v>893</v>
      </c>
      <c r="B109" s="41" t="s">
        <v>2149</v>
      </c>
    </row>
    <row r="110" ht="12.75" customHeight="1">
      <c r="A110" s="37" t="s">
        <v>897</v>
      </c>
      <c r="B110" s="41" t="s">
        <v>2097</v>
      </c>
    </row>
    <row r="111" ht="12.75" customHeight="1">
      <c r="A111" s="37" t="s">
        <v>901</v>
      </c>
      <c r="B111" s="41" t="s">
        <v>2098</v>
      </c>
    </row>
    <row r="112" ht="12.75" customHeight="1">
      <c r="A112" s="37" t="s">
        <v>908</v>
      </c>
      <c r="B112" s="41" t="s">
        <v>2150</v>
      </c>
    </row>
    <row r="113" ht="12.75" customHeight="1">
      <c r="A113" s="37" t="s">
        <v>920</v>
      </c>
      <c r="B113" s="41" t="s">
        <v>2151</v>
      </c>
    </row>
    <row r="114" ht="12.75" customHeight="1">
      <c r="A114" s="37" t="s">
        <v>975</v>
      </c>
      <c r="B114" s="41" t="s">
        <v>2152</v>
      </c>
    </row>
    <row r="115" ht="12.75" customHeight="1">
      <c r="A115" s="37" t="s">
        <v>999</v>
      </c>
      <c r="B115" s="41" t="s">
        <v>2153</v>
      </c>
    </row>
    <row r="116" ht="12.75" customHeight="1">
      <c r="A116" s="37" t="s">
        <v>1024</v>
      </c>
      <c r="B116" s="41" t="s">
        <v>2154</v>
      </c>
    </row>
    <row r="117" ht="12.75" customHeight="1">
      <c r="A117" s="37" t="s">
        <v>1028</v>
      </c>
      <c r="B117" s="41" t="s">
        <v>2155</v>
      </c>
    </row>
    <row r="118" ht="12.75" customHeight="1">
      <c r="A118" s="37" t="s">
        <v>1031</v>
      </c>
      <c r="B118" s="41" t="s">
        <v>2156</v>
      </c>
    </row>
    <row r="119" ht="12.75" customHeight="1">
      <c r="A119" s="37" t="s">
        <v>1034</v>
      </c>
      <c r="B119" s="41" t="s">
        <v>2157</v>
      </c>
    </row>
    <row r="120" ht="12.75" customHeight="1">
      <c r="A120" s="37" t="s">
        <v>1037</v>
      </c>
      <c r="B120" s="41" t="s">
        <v>2158</v>
      </c>
    </row>
    <row r="121" ht="12.75" customHeight="1">
      <c r="A121" s="37" t="s">
        <v>1040</v>
      </c>
      <c r="B121" s="41" t="s">
        <v>2159</v>
      </c>
    </row>
    <row r="122" ht="12.75" customHeight="1">
      <c r="A122" s="37" t="s">
        <v>1041</v>
      </c>
      <c r="B122" s="41" t="s">
        <v>2160</v>
      </c>
    </row>
    <row r="123" ht="12.75" customHeight="1">
      <c r="A123" s="37" t="s">
        <v>1060</v>
      </c>
      <c r="B123" s="38" t="s">
        <v>2161</v>
      </c>
    </row>
    <row r="124" ht="12.75" customHeight="1">
      <c r="A124" s="37" t="s">
        <v>1066</v>
      </c>
      <c r="B124" s="38" t="s">
        <v>2162</v>
      </c>
    </row>
    <row r="125" ht="12.75" customHeight="1">
      <c r="A125" s="37" t="s">
        <v>1136</v>
      </c>
      <c r="B125" s="29" t="s">
        <v>2163</v>
      </c>
    </row>
    <row r="126" ht="12.75" customHeight="1">
      <c r="A126" s="37" t="s">
        <v>1141</v>
      </c>
      <c r="B126" s="29" t="s">
        <v>2164</v>
      </c>
    </row>
    <row r="127" ht="12.75" customHeight="1">
      <c r="A127" s="37" t="s">
        <v>1144</v>
      </c>
      <c r="B127" s="41" t="s">
        <v>2165</v>
      </c>
    </row>
    <row r="128" ht="12.75" customHeight="1">
      <c r="A128" s="37" t="s">
        <v>1147</v>
      </c>
      <c r="B128" s="41" t="s">
        <v>2166</v>
      </c>
    </row>
    <row r="129" ht="12.75" customHeight="1">
      <c r="A129" s="37" t="s">
        <v>1150</v>
      </c>
      <c r="B129" s="41" t="s">
        <v>2167</v>
      </c>
    </row>
    <row r="130" ht="12.75" customHeight="1">
      <c r="A130" s="37" t="s">
        <v>1163</v>
      </c>
      <c r="B130" s="41" t="s">
        <v>2168</v>
      </c>
    </row>
    <row r="131" ht="12.75" customHeight="1">
      <c r="A131" s="37" t="s">
        <v>1176</v>
      </c>
      <c r="B131" s="41" t="s">
        <v>2169</v>
      </c>
    </row>
    <row r="132" ht="12.75" customHeight="1">
      <c r="A132" s="37" t="s">
        <v>1179</v>
      </c>
      <c r="B132" s="41" t="s">
        <v>2170</v>
      </c>
    </row>
    <row r="133" ht="12.75" customHeight="1">
      <c r="A133" s="37" t="s">
        <v>1182</v>
      </c>
      <c r="B133" s="41" t="s">
        <v>2171</v>
      </c>
    </row>
    <row r="134" ht="12.75" customHeight="1">
      <c r="A134" s="37" t="s">
        <v>1194</v>
      </c>
      <c r="B134" s="41" t="s">
        <v>2172</v>
      </c>
    </row>
    <row r="135" ht="12.75" customHeight="1">
      <c r="A135" s="37" t="s">
        <v>1214</v>
      </c>
      <c r="B135" s="41" t="s">
        <v>2173</v>
      </c>
    </row>
    <row r="136" ht="12.75" customHeight="1">
      <c r="A136" s="37" t="s">
        <v>1221</v>
      </c>
      <c r="B136" s="41" t="s">
        <v>2174</v>
      </c>
    </row>
    <row r="137" ht="12.75" customHeight="1">
      <c r="A137" s="37" t="s">
        <v>1223</v>
      </c>
      <c r="B137" s="41" t="s">
        <v>2175</v>
      </c>
    </row>
    <row r="138" ht="12.75" customHeight="1">
      <c r="A138" s="37" t="s">
        <v>1265</v>
      </c>
      <c r="B138" s="41" t="s">
        <v>2176</v>
      </c>
    </row>
    <row r="139" ht="12.75" customHeight="1">
      <c r="A139" s="37" t="s">
        <v>1267</v>
      </c>
      <c r="B139" s="41" t="s">
        <v>1939</v>
      </c>
    </row>
    <row r="140" ht="12.75" customHeight="1">
      <c r="A140" s="37" t="s">
        <v>1278</v>
      </c>
      <c r="B140" s="41" t="s">
        <v>2177</v>
      </c>
    </row>
    <row r="141" ht="12.75" customHeight="1">
      <c r="A141" s="37" t="s">
        <v>1404</v>
      </c>
      <c r="B141" s="41" t="s">
        <v>2178</v>
      </c>
    </row>
    <row r="142" ht="12.75" customHeight="1">
      <c r="A142" s="37" t="s">
        <v>1406</v>
      </c>
      <c r="B142" s="41" t="s">
        <v>2179</v>
      </c>
    </row>
    <row r="143" ht="12.75" customHeight="1">
      <c r="A143" s="37" t="s">
        <v>1408</v>
      </c>
      <c r="B143" s="41" t="s">
        <v>2180</v>
      </c>
    </row>
    <row r="144" ht="12.75" customHeight="1">
      <c r="A144" s="37" t="s">
        <v>1410</v>
      </c>
      <c r="B144" s="41" t="s">
        <v>2181</v>
      </c>
    </row>
    <row r="145" ht="12.75" customHeight="1">
      <c r="A145" s="37" t="s">
        <v>1412</v>
      </c>
      <c r="B145" s="41" t="s">
        <v>2182</v>
      </c>
    </row>
    <row r="146" ht="12.75" customHeight="1">
      <c r="A146" s="37" t="s">
        <v>1414</v>
      </c>
      <c r="B146" s="41" t="s">
        <v>2183</v>
      </c>
    </row>
    <row r="147" ht="12.75" customHeight="1">
      <c r="A147" s="37" t="s">
        <v>1416</v>
      </c>
      <c r="B147" s="41" t="s">
        <v>2184</v>
      </c>
    </row>
    <row r="148" ht="12.75" customHeight="1">
      <c r="A148" s="37" t="s">
        <v>1418</v>
      </c>
      <c r="B148" s="41" t="s">
        <v>2185</v>
      </c>
    </row>
    <row r="149" ht="12.75" customHeight="1">
      <c r="A149" s="37" t="s">
        <v>1420</v>
      </c>
      <c r="B149" s="41" t="s">
        <v>2186</v>
      </c>
    </row>
    <row r="150" ht="12.75" customHeight="1">
      <c r="A150" s="37" t="s">
        <v>1422</v>
      </c>
      <c r="B150" s="41" t="s">
        <v>2187</v>
      </c>
    </row>
    <row r="151" ht="12.75" customHeight="1">
      <c r="A151" s="37" t="s">
        <v>1424</v>
      </c>
      <c r="B151" s="41" t="s">
        <v>2188</v>
      </c>
    </row>
    <row r="152" ht="12.75" customHeight="1">
      <c r="A152" s="37" t="s">
        <v>1426</v>
      </c>
      <c r="B152" s="41" t="s">
        <v>2189</v>
      </c>
    </row>
    <row r="153" ht="12.75" customHeight="1">
      <c r="A153" s="37" t="s">
        <v>1428</v>
      </c>
      <c r="B153" s="41" t="s">
        <v>2190</v>
      </c>
    </row>
    <row r="154" ht="12.75" customHeight="1">
      <c r="A154" s="37" t="s">
        <v>1430</v>
      </c>
      <c r="B154" s="41" t="s">
        <v>2191</v>
      </c>
    </row>
    <row r="155" ht="12.75" customHeight="1">
      <c r="A155" s="37" t="s">
        <v>1432</v>
      </c>
      <c r="B155" s="41" t="s">
        <v>2192</v>
      </c>
    </row>
    <row r="156" ht="12.75" customHeight="1">
      <c r="A156" s="37" t="s">
        <v>1434</v>
      </c>
      <c r="B156" s="41" t="s">
        <v>2193</v>
      </c>
    </row>
    <row r="157" ht="12.75" customHeight="1">
      <c r="A157" s="37" t="s">
        <v>1436</v>
      </c>
      <c r="B157" s="41" t="s">
        <v>2194</v>
      </c>
    </row>
    <row r="158" ht="12.75" customHeight="1">
      <c r="A158" s="37" t="s">
        <v>1438</v>
      </c>
      <c r="B158" s="41" t="s">
        <v>2195</v>
      </c>
    </row>
    <row r="159" ht="12.75" customHeight="1">
      <c r="A159" s="37" t="s">
        <v>1440</v>
      </c>
      <c r="B159" s="41" t="s">
        <v>2196</v>
      </c>
    </row>
    <row r="160" ht="12.75" customHeight="1">
      <c r="A160" s="37" t="s">
        <v>1442</v>
      </c>
      <c r="B160" s="41" t="s">
        <v>2197</v>
      </c>
    </row>
    <row r="161" ht="12.75" customHeight="1">
      <c r="A161" s="37" t="s">
        <v>1444</v>
      </c>
      <c r="B161" s="41" t="s">
        <v>2198</v>
      </c>
    </row>
    <row r="162" ht="12.75" customHeight="1">
      <c r="A162" s="37" t="s">
        <v>1754</v>
      </c>
      <c r="B162" s="41" t="s">
        <v>1984</v>
      </c>
    </row>
    <row r="163" ht="12.75" customHeight="1">
      <c r="A163" s="37" t="s">
        <v>2199</v>
      </c>
      <c r="B163" s="44"/>
    </row>
    <row r="164" ht="12.75" customHeight="1">
      <c r="A164" s="37" t="s">
        <v>2200</v>
      </c>
      <c r="B164" s="44"/>
    </row>
    <row r="165" ht="12.75" customHeight="1">
      <c r="A165" s="37" t="s">
        <v>2201</v>
      </c>
      <c r="B165" s="44"/>
    </row>
    <row r="166" ht="12.75" customHeight="1">
      <c r="A166" s="37" t="s">
        <v>2202</v>
      </c>
      <c r="B166" s="44"/>
    </row>
    <row r="167" ht="12.75" customHeight="1">
      <c r="A167" s="37" t="s">
        <v>2203</v>
      </c>
      <c r="B167" s="44"/>
    </row>
    <row r="168" ht="12.75" customHeight="1">
      <c r="A168" s="37" t="s">
        <v>2204</v>
      </c>
      <c r="B168" s="44"/>
    </row>
    <row r="169" ht="12.75" customHeight="1">
      <c r="A169" s="37" t="s">
        <v>2205</v>
      </c>
      <c r="B169" s="44"/>
    </row>
    <row r="170" ht="12.75" customHeight="1">
      <c r="A170" s="37" t="s">
        <v>2206</v>
      </c>
      <c r="B170" s="44"/>
    </row>
    <row r="171" ht="12.75" customHeight="1">
      <c r="A171" s="37" t="s">
        <v>2207</v>
      </c>
      <c r="B171" s="44"/>
    </row>
    <row r="172" ht="12.75" customHeight="1">
      <c r="A172" s="37" t="s">
        <v>2208</v>
      </c>
      <c r="B172" s="44"/>
    </row>
    <row r="173" ht="12.75" customHeight="1">
      <c r="A173" s="37" t="s">
        <v>2209</v>
      </c>
      <c r="B173" s="44"/>
    </row>
    <row r="174" ht="12.75" customHeight="1">
      <c r="A174" s="37" t="s">
        <v>2210</v>
      </c>
      <c r="B174" s="44"/>
    </row>
    <row r="175" ht="12.75" customHeight="1">
      <c r="A175" s="37" t="s">
        <v>2211</v>
      </c>
      <c r="B175" s="44"/>
    </row>
    <row r="176" ht="12.75" customHeight="1">
      <c r="A176" s="37" t="s">
        <v>2212</v>
      </c>
      <c r="B176" s="44"/>
    </row>
    <row r="177" ht="12.75" customHeight="1">
      <c r="A177" s="37" t="s">
        <v>2213</v>
      </c>
      <c r="B177" s="44"/>
    </row>
    <row r="178" ht="12.75" customHeight="1">
      <c r="A178" s="37" t="s">
        <v>2214</v>
      </c>
      <c r="B178" s="44"/>
    </row>
    <row r="179" ht="12.75" customHeight="1">
      <c r="A179" s="37" t="s">
        <v>2215</v>
      </c>
      <c r="B179" s="44"/>
    </row>
    <row r="180" ht="12.75" customHeight="1">
      <c r="A180" s="37" t="s">
        <v>2216</v>
      </c>
      <c r="B180" s="44"/>
    </row>
    <row r="181" ht="12.75" customHeight="1">
      <c r="A181" s="37" t="s">
        <v>2217</v>
      </c>
      <c r="B181" s="44"/>
    </row>
    <row r="182" ht="12.75" customHeight="1">
      <c r="A182" s="37" t="s">
        <v>2218</v>
      </c>
      <c r="B182" s="44"/>
    </row>
    <row r="183" ht="12.75" customHeight="1">
      <c r="A183" s="37" t="s">
        <v>2219</v>
      </c>
      <c r="B183" s="44"/>
    </row>
    <row r="184" ht="12.75" customHeight="1">
      <c r="A184" s="37" t="s">
        <v>2220</v>
      </c>
      <c r="B184" s="44"/>
    </row>
    <row r="185" ht="12.75" customHeight="1">
      <c r="A185" s="37" t="s">
        <v>2221</v>
      </c>
      <c r="B185" s="44"/>
    </row>
    <row r="186" ht="12.75" customHeight="1">
      <c r="A186" s="37" t="s">
        <v>2222</v>
      </c>
      <c r="B186" s="44"/>
    </row>
    <row r="187" ht="12.75" customHeight="1">
      <c r="A187" s="37" t="s">
        <v>2223</v>
      </c>
      <c r="B187" s="44"/>
    </row>
    <row r="188" ht="12.75" customHeight="1">
      <c r="A188" s="37" t="s">
        <v>2224</v>
      </c>
      <c r="B188" s="44"/>
    </row>
    <row r="189" ht="12.75" customHeight="1">
      <c r="A189" s="37" t="s">
        <v>2225</v>
      </c>
      <c r="B189" s="44"/>
    </row>
    <row r="190" ht="12.75" customHeight="1">
      <c r="A190" s="37" t="s">
        <v>2226</v>
      </c>
      <c r="B190" s="44"/>
    </row>
    <row r="191" ht="12.75" customHeight="1">
      <c r="A191" s="37" t="s">
        <v>2227</v>
      </c>
      <c r="B191" s="44"/>
    </row>
    <row r="192" ht="12.75" customHeight="1">
      <c r="A192" s="37" t="s">
        <v>2228</v>
      </c>
      <c r="B192" s="44"/>
    </row>
    <row r="193" ht="12.75" customHeight="1">
      <c r="A193" s="37" t="s">
        <v>2229</v>
      </c>
      <c r="B193" s="44"/>
    </row>
    <row r="194" ht="12.75" customHeight="1">
      <c r="A194" s="37" t="s">
        <v>2230</v>
      </c>
      <c r="B194" s="44"/>
    </row>
    <row r="195" ht="12.75" customHeight="1">
      <c r="A195" s="37" t="s">
        <v>2231</v>
      </c>
      <c r="B195" s="44"/>
    </row>
    <row r="196" ht="12.75" customHeight="1">
      <c r="A196" s="37" t="s">
        <v>2232</v>
      </c>
      <c r="B196" s="44"/>
    </row>
    <row r="197" ht="12.75" customHeight="1">
      <c r="A197" s="37" t="s">
        <v>2233</v>
      </c>
      <c r="B197" s="44"/>
    </row>
    <row r="198" ht="12.75" customHeight="1">
      <c r="A198" s="37" t="s">
        <v>2234</v>
      </c>
      <c r="B198" s="44"/>
    </row>
    <row r="199" ht="12.75" customHeight="1">
      <c r="A199" s="37" t="s">
        <v>2235</v>
      </c>
      <c r="B199" s="44"/>
    </row>
    <row r="200" ht="12.75" customHeight="1">
      <c r="A200" s="37" t="s">
        <v>2236</v>
      </c>
      <c r="B200" s="44"/>
    </row>
    <row r="201" ht="12.75" customHeight="1">
      <c r="A201" s="37" t="s">
        <v>2237</v>
      </c>
      <c r="B201" s="44"/>
    </row>
    <row r="202" ht="12.75" customHeight="1">
      <c r="A202" s="37" t="s">
        <v>2238</v>
      </c>
      <c r="B202" s="44"/>
    </row>
    <row r="203" ht="12.75" customHeight="1">
      <c r="A203" s="37" t="s">
        <v>2239</v>
      </c>
      <c r="B203" s="44"/>
    </row>
    <row r="204" ht="12.75" customHeight="1">
      <c r="A204" s="37" t="s">
        <v>2240</v>
      </c>
      <c r="B204" s="44"/>
    </row>
    <row r="205" ht="12.75" customHeight="1">
      <c r="A205" s="37" t="s">
        <v>2241</v>
      </c>
      <c r="B205" s="44"/>
    </row>
    <row r="206" ht="12.75" customHeight="1">
      <c r="A206" s="37" t="s">
        <v>2242</v>
      </c>
      <c r="B206" s="44"/>
    </row>
    <row r="207" ht="12.75" customHeight="1">
      <c r="A207" s="37" t="s">
        <v>2243</v>
      </c>
      <c r="B207" s="44"/>
    </row>
    <row r="208" ht="12.75" customHeight="1">
      <c r="A208" s="37" t="s">
        <v>2244</v>
      </c>
      <c r="B208" s="44"/>
    </row>
    <row r="209" ht="12.75" customHeight="1">
      <c r="A209" s="37" t="s">
        <v>2245</v>
      </c>
      <c r="B209" s="44"/>
    </row>
    <row r="210" ht="12.75" customHeight="1">
      <c r="A210" s="37" t="s">
        <v>2246</v>
      </c>
      <c r="B210" s="44"/>
    </row>
    <row r="211" ht="12.75" customHeight="1">
      <c r="A211" s="37" t="s">
        <v>2247</v>
      </c>
      <c r="B211" s="44"/>
    </row>
    <row r="212" ht="12.75" customHeight="1">
      <c r="A212" s="37" t="s">
        <v>2248</v>
      </c>
      <c r="B212" s="44"/>
    </row>
    <row r="213" ht="12.75" customHeight="1">
      <c r="A213" s="37" t="s">
        <v>2249</v>
      </c>
      <c r="B213" s="44"/>
    </row>
    <row r="214" ht="12.75" customHeight="1">
      <c r="A214" s="37" t="s">
        <v>2250</v>
      </c>
      <c r="B214" s="44"/>
    </row>
    <row r="215" ht="12.75" customHeight="1">
      <c r="A215" s="37" t="s">
        <v>2251</v>
      </c>
      <c r="B215" s="44"/>
    </row>
    <row r="216" ht="12.75" customHeight="1">
      <c r="A216" s="37" t="s">
        <v>2252</v>
      </c>
      <c r="B216" s="44"/>
    </row>
    <row r="217" ht="12.75" customHeight="1">
      <c r="A217" s="37" t="s">
        <v>2253</v>
      </c>
      <c r="B217" s="44"/>
    </row>
    <row r="218" ht="12.75" customHeight="1">
      <c r="A218" s="37" t="s">
        <v>2254</v>
      </c>
      <c r="B218" s="44"/>
    </row>
    <row r="219" ht="12.75" customHeight="1">
      <c r="A219" s="37" t="s">
        <v>2255</v>
      </c>
      <c r="B219" s="44"/>
    </row>
    <row r="220" ht="12.75" customHeight="1">
      <c r="A220" s="37" t="s">
        <v>2256</v>
      </c>
      <c r="B220" s="44"/>
    </row>
    <row r="221" ht="12.75" customHeight="1">
      <c r="A221" s="37" t="s">
        <v>2257</v>
      </c>
      <c r="B221" s="44"/>
    </row>
    <row r="222" ht="12.75" customHeight="1">
      <c r="A222" s="37" t="s">
        <v>2258</v>
      </c>
      <c r="B222" s="44"/>
    </row>
    <row r="223" ht="12.75" customHeight="1">
      <c r="A223" s="37" t="s">
        <v>2259</v>
      </c>
      <c r="B223" s="44"/>
    </row>
    <row r="224" ht="12.75" customHeight="1">
      <c r="A224" s="37" t="s">
        <v>2260</v>
      </c>
      <c r="B224" s="44"/>
    </row>
    <row r="225" ht="12.75" customHeight="1">
      <c r="A225" s="37" t="s">
        <v>2261</v>
      </c>
      <c r="B225" s="44"/>
    </row>
    <row r="226" ht="12.75" customHeight="1">
      <c r="A226" s="37" t="s">
        <v>2262</v>
      </c>
      <c r="B226" s="44"/>
    </row>
    <row r="227" ht="12.75" customHeight="1">
      <c r="A227" s="37" t="s">
        <v>2263</v>
      </c>
      <c r="B227" s="44"/>
    </row>
    <row r="228" ht="12.75" customHeight="1">
      <c r="A228" s="45"/>
      <c r="B228" s="44"/>
    </row>
    <row r="229" ht="12.75" customHeight="1">
      <c r="A229" s="45"/>
      <c r="B229" s="44"/>
    </row>
    <row r="230" ht="12.75" customHeight="1">
      <c r="A230" s="45"/>
      <c r="B230" s="44"/>
    </row>
    <row r="231" ht="12.75" customHeight="1">
      <c r="A231" s="45"/>
      <c r="B231" s="44"/>
    </row>
    <row r="232" ht="12.75" customHeight="1">
      <c r="A232" s="45"/>
      <c r="B232" s="44"/>
    </row>
    <row r="233" ht="12.75" customHeight="1">
      <c r="A233" s="45"/>
      <c r="B233" s="44"/>
    </row>
    <row r="234" ht="12.75" customHeight="1">
      <c r="A234" s="45"/>
      <c r="B234" s="44"/>
    </row>
    <row r="235" ht="12.75" customHeight="1">
      <c r="A235" s="45"/>
      <c r="B235" s="44"/>
    </row>
    <row r="236" ht="12.75" customHeight="1">
      <c r="A236" s="45"/>
      <c r="B236" s="44"/>
    </row>
    <row r="237" ht="12.75" customHeight="1">
      <c r="A237" s="45"/>
      <c r="B237" s="44"/>
    </row>
    <row r="238" ht="12.75" customHeight="1">
      <c r="A238" s="45"/>
      <c r="B238" s="44"/>
    </row>
    <row r="239" ht="12.75" customHeight="1">
      <c r="A239" s="45"/>
      <c r="B239" s="44"/>
    </row>
    <row r="240" ht="12.75" customHeight="1">
      <c r="A240" s="45"/>
      <c r="B240" s="44"/>
    </row>
    <row r="241" ht="12.75" customHeight="1">
      <c r="A241" s="45"/>
      <c r="B241" s="44"/>
    </row>
    <row r="242" ht="12.75" customHeight="1">
      <c r="A242" s="45"/>
      <c r="B242" s="44"/>
    </row>
    <row r="243" ht="12.75" customHeight="1">
      <c r="A243" s="45"/>
      <c r="B243" s="44"/>
    </row>
    <row r="244" ht="12.75" customHeight="1">
      <c r="A244" s="45"/>
      <c r="B244" s="44"/>
    </row>
    <row r="245" ht="12.75" customHeight="1">
      <c r="A245" s="45"/>
      <c r="B245" s="44"/>
    </row>
    <row r="246" ht="12.75" customHeight="1">
      <c r="A246" s="45"/>
      <c r="B246" s="44"/>
    </row>
    <row r="247" ht="12.75" customHeight="1">
      <c r="A247" s="45"/>
      <c r="B247" s="44"/>
    </row>
    <row r="248" ht="12.75" customHeight="1">
      <c r="A248" s="45"/>
      <c r="B248" s="44"/>
    </row>
    <row r="249" ht="12.75" customHeight="1">
      <c r="A249" s="45"/>
      <c r="B249" s="44"/>
    </row>
    <row r="250" ht="12.75" customHeight="1">
      <c r="A250" s="45"/>
      <c r="B250" s="44"/>
    </row>
    <row r="251" ht="12.75" customHeight="1">
      <c r="A251" s="45"/>
      <c r="B251" s="44"/>
    </row>
    <row r="252" ht="12.75" customHeight="1">
      <c r="A252" s="45"/>
      <c r="B252" s="44"/>
    </row>
    <row r="253" ht="12.75" customHeight="1">
      <c r="A253" s="45"/>
      <c r="B253" s="44"/>
    </row>
    <row r="254" ht="12.75" customHeight="1">
      <c r="A254" s="45"/>
      <c r="B254" s="44"/>
    </row>
    <row r="255" ht="12.75" customHeight="1">
      <c r="A255" s="45"/>
      <c r="B255" s="44"/>
    </row>
    <row r="256" ht="12.75" customHeight="1">
      <c r="A256" s="45"/>
      <c r="B256" s="44"/>
    </row>
    <row r="257" ht="12.75" customHeight="1">
      <c r="A257" s="45"/>
      <c r="B257" s="44"/>
    </row>
    <row r="258" ht="12.75" customHeight="1">
      <c r="A258" s="45"/>
      <c r="B258" s="44"/>
    </row>
    <row r="259" ht="12.75" customHeight="1">
      <c r="A259" s="45"/>
      <c r="B259" s="44"/>
    </row>
    <row r="260" ht="12.75" customHeight="1">
      <c r="A260" s="45"/>
      <c r="B260" s="44"/>
    </row>
    <row r="261" ht="12.75" customHeight="1">
      <c r="A261" s="45"/>
      <c r="B261" s="44"/>
    </row>
    <row r="262" ht="12.75" customHeight="1">
      <c r="A262" s="45"/>
      <c r="B262" s="44"/>
    </row>
    <row r="263" ht="12.75" customHeight="1">
      <c r="A263" s="45"/>
      <c r="B263" s="44"/>
    </row>
    <row r="264" ht="12.75" customHeight="1">
      <c r="A264" s="45"/>
      <c r="B264" s="44"/>
    </row>
    <row r="265" ht="12.75" customHeight="1">
      <c r="A265" s="45"/>
      <c r="B265" s="44"/>
    </row>
    <row r="266" ht="12.75" customHeight="1">
      <c r="A266" s="45"/>
      <c r="B266" s="44"/>
    </row>
    <row r="267" ht="12.75" customHeight="1">
      <c r="A267" s="45"/>
      <c r="B267" s="44"/>
    </row>
    <row r="268" ht="12.75" customHeight="1">
      <c r="A268" s="45"/>
      <c r="B268" s="44"/>
    </row>
    <row r="269" ht="12.75" customHeight="1">
      <c r="A269" s="45"/>
      <c r="B269" s="44"/>
    </row>
    <row r="270" ht="12.75" customHeight="1">
      <c r="A270" s="45"/>
      <c r="B270" s="44"/>
    </row>
    <row r="271" ht="12.75" customHeight="1">
      <c r="A271" s="45"/>
      <c r="B271" s="44"/>
    </row>
    <row r="272" ht="12.75" customHeight="1">
      <c r="A272" s="45"/>
      <c r="B272" s="44"/>
    </row>
    <row r="273" ht="12.75" customHeight="1">
      <c r="A273" s="45"/>
      <c r="B273" s="44"/>
    </row>
    <row r="274" ht="12.75" customHeight="1">
      <c r="A274" s="45"/>
      <c r="B274" s="44"/>
    </row>
    <row r="275" ht="12.75" customHeight="1">
      <c r="A275" s="45"/>
      <c r="B275" s="44"/>
    </row>
    <row r="276" ht="12.75" customHeight="1">
      <c r="A276" s="45"/>
      <c r="B276" s="44"/>
    </row>
    <row r="277" ht="12.75" customHeight="1">
      <c r="A277" s="45"/>
      <c r="B277" s="44"/>
    </row>
    <row r="278" ht="12.75" customHeight="1">
      <c r="A278" s="45"/>
      <c r="B278" s="44"/>
    </row>
    <row r="279" ht="12.75" customHeight="1">
      <c r="A279" s="45"/>
      <c r="B279" s="44"/>
    </row>
    <row r="280" ht="12.75" customHeight="1">
      <c r="A280" s="45"/>
      <c r="B280" s="44"/>
    </row>
    <row r="281" ht="12.75" customHeight="1">
      <c r="A281" s="45"/>
      <c r="B281" s="44"/>
    </row>
    <row r="282" ht="12.75" customHeight="1">
      <c r="A282" s="45"/>
      <c r="B282" s="44"/>
    </row>
    <row r="283" ht="12.75" customHeight="1">
      <c r="A283" s="45"/>
      <c r="B283" s="44"/>
    </row>
    <row r="284" ht="12.75" customHeight="1">
      <c r="A284" s="45"/>
      <c r="B284" s="44"/>
    </row>
    <row r="285" ht="12.75" customHeight="1">
      <c r="A285" s="45"/>
      <c r="B285" s="44"/>
    </row>
    <row r="286" ht="12.75" customHeight="1">
      <c r="A286" s="45"/>
      <c r="B286" s="44"/>
    </row>
    <row r="287" ht="12.75" customHeight="1">
      <c r="A287" s="45"/>
      <c r="B287" s="44"/>
    </row>
    <row r="288" ht="12.75" customHeight="1">
      <c r="A288" s="45"/>
      <c r="B288" s="44"/>
    </row>
    <row r="289" ht="12.75" customHeight="1">
      <c r="A289" s="45"/>
      <c r="B289" s="44"/>
    </row>
    <row r="290" ht="12.75" customHeight="1">
      <c r="A290" s="45"/>
      <c r="B290" s="44"/>
    </row>
    <row r="291" ht="12.75" customHeight="1">
      <c r="A291" s="45"/>
      <c r="B291" s="44"/>
    </row>
    <row r="292" ht="12.75" customHeight="1">
      <c r="A292" s="45"/>
      <c r="B292" s="44"/>
    </row>
    <row r="293" ht="12.75" customHeight="1">
      <c r="A293" s="45"/>
      <c r="B293" s="44"/>
    </row>
    <row r="294" ht="12.75" customHeight="1">
      <c r="A294" s="45"/>
      <c r="B294" s="44"/>
    </row>
    <row r="295" ht="12.75" customHeight="1">
      <c r="A295" s="45"/>
      <c r="B295" s="44"/>
    </row>
    <row r="296" ht="12.75" customHeight="1">
      <c r="A296" s="45"/>
      <c r="B296" s="44"/>
    </row>
    <row r="297" ht="12.75" customHeight="1">
      <c r="A297" s="45"/>
      <c r="B297" s="44"/>
    </row>
    <row r="298" ht="12.75" customHeight="1">
      <c r="A298" s="45"/>
      <c r="B298" s="44"/>
    </row>
    <row r="299" ht="12.75" customHeight="1">
      <c r="A299" s="45"/>
      <c r="B299" s="44"/>
    </row>
    <row r="300" ht="12.75" customHeight="1">
      <c r="A300" s="45"/>
      <c r="B300" s="44"/>
    </row>
    <row r="301" ht="12.75" customHeight="1">
      <c r="A301" s="45"/>
      <c r="B301" s="44"/>
    </row>
    <row r="302" ht="12.75" customHeight="1">
      <c r="A302" s="45"/>
      <c r="B302" s="44"/>
    </row>
    <row r="303" ht="12.75" customHeight="1">
      <c r="A303" s="45"/>
      <c r="B303" s="44"/>
    </row>
    <row r="304" ht="12.75" customHeight="1">
      <c r="A304" s="45"/>
      <c r="B304" s="44"/>
    </row>
    <row r="305" ht="12.75" customHeight="1">
      <c r="A305" s="45"/>
      <c r="B305" s="44"/>
    </row>
    <row r="306" ht="12.75" customHeight="1">
      <c r="A306" s="45"/>
      <c r="B306" s="44"/>
    </row>
    <row r="307" ht="12.75" customHeight="1">
      <c r="A307" s="45"/>
      <c r="B307" s="44"/>
    </row>
    <row r="308" ht="12.75" customHeight="1">
      <c r="A308" s="45"/>
      <c r="B308" s="44"/>
    </row>
    <row r="309" ht="12.75" customHeight="1">
      <c r="A309" s="45"/>
      <c r="B309" s="44"/>
    </row>
    <row r="310" ht="12.75" customHeight="1">
      <c r="A310" s="45"/>
      <c r="B310" s="44"/>
    </row>
    <row r="311" ht="12.75" customHeight="1">
      <c r="A311" s="45"/>
      <c r="B311" s="44"/>
    </row>
    <row r="312" ht="12.75" customHeight="1">
      <c r="A312" s="45"/>
      <c r="B312" s="44"/>
    </row>
    <row r="313" ht="12.75" customHeight="1">
      <c r="A313" s="45"/>
      <c r="B313" s="44"/>
    </row>
    <row r="314" ht="12.75" customHeight="1">
      <c r="A314" s="45"/>
      <c r="B314" s="44"/>
    </row>
    <row r="315" ht="12.75" customHeight="1">
      <c r="A315" s="45"/>
      <c r="B315" s="44"/>
    </row>
    <row r="316" ht="12.75" customHeight="1">
      <c r="A316" s="45"/>
      <c r="B316" s="44"/>
    </row>
    <row r="317" ht="12.75" customHeight="1">
      <c r="A317" s="45"/>
      <c r="B317" s="44"/>
    </row>
    <row r="318" ht="12.75" customHeight="1">
      <c r="A318" s="45"/>
      <c r="B318" s="44"/>
    </row>
    <row r="319" ht="12.75" customHeight="1">
      <c r="A319" s="45"/>
      <c r="B319" s="44"/>
    </row>
    <row r="320" ht="12.75" customHeight="1">
      <c r="A320" s="45"/>
      <c r="B320" s="44"/>
    </row>
    <row r="321" ht="12.75" customHeight="1">
      <c r="A321" s="45"/>
      <c r="B321" s="44"/>
    </row>
    <row r="322" ht="12.75" customHeight="1">
      <c r="A322" s="45"/>
      <c r="B322" s="44"/>
    </row>
    <row r="323" ht="12.75" customHeight="1">
      <c r="A323" s="45"/>
      <c r="B323" s="44"/>
    </row>
    <row r="324" ht="12.75" customHeight="1">
      <c r="A324" s="45"/>
      <c r="B324" s="44"/>
    </row>
    <row r="325" ht="12.75" customHeight="1">
      <c r="A325" s="45"/>
      <c r="B325" s="44"/>
    </row>
    <row r="326" ht="12.75" customHeight="1">
      <c r="A326" s="45"/>
      <c r="B326" s="44"/>
    </row>
    <row r="327" ht="12.75" customHeight="1">
      <c r="A327" s="45"/>
      <c r="B327" s="44"/>
    </row>
    <row r="328" ht="12.75" customHeight="1">
      <c r="A328" s="45"/>
      <c r="B328" s="44"/>
    </row>
    <row r="329" ht="12.75" customHeight="1">
      <c r="A329" s="45"/>
      <c r="B329" s="44"/>
    </row>
    <row r="330" ht="12.75" customHeight="1">
      <c r="A330" s="45"/>
      <c r="B330" s="44"/>
    </row>
    <row r="331" ht="12.75" customHeight="1">
      <c r="A331" s="45"/>
      <c r="B331" s="44"/>
    </row>
    <row r="332" ht="12.75" customHeight="1">
      <c r="A332" s="45"/>
      <c r="B332" s="44"/>
    </row>
    <row r="333" ht="12.75" customHeight="1">
      <c r="A333" s="45"/>
      <c r="B333" s="44"/>
    </row>
    <row r="334" ht="12.75" customHeight="1">
      <c r="A334" s="45"/>
      <c r="B334" s="44"/>
    </row>
    <row r="335" ht="12.75" customHeight="1">
      <c r="A335" s="45"/>
      <c r="B335" s="44"/>
    </row>
    <row r="336" ht="12.75" customHeight="1">
      <c r="A336" s="45"/>
      <c r="B336" s="44"/>
    </row>
    <row r="337" ht="12.75" customHeight="1">
      <c r="A337" s="45"/>
      <c r="B337" s="44"/>
    </row>
    <row r="338" ht="12.75" customHeight="1">
      <c r="A338" s="45"/>
      <c r="B338" s="44"/>
    </row>
    <row r="339" ht="12.75" customHeight="1">
      <c r="A339" s="45"/>
      <c r="B339" s="44"/>
    </row>
    <row r="340" ht="12.75" customHeight="1">
      <c r="A340" s="45"/>
      <c r="B340" s="44"/>
    </row>
    <row r="341" ht="12.75" customHeight="1">
      <c r="A341" s="45"/>
      <c r="B341" s="44"/>
    </row>
    <row r="342" ht="12.75" customHeight="1">
      <c r="A342" s="45"/>
      <c r="B342" s="44"/>
    </row>
    <row r="343" ht="12.75" customHeight="1">
      <c r="A343" s="45"/>
      <c r="B343" s="44"/>
    </row>
    <row r="344" ht="12.75" customHeight="1">
      <c r="A344" s="45"/>
      <c r="B344" s="44"/>
    </row>
    <row r="345" ht="12.75" customHeight="1">
      <c r="A345" s="45"/>
      <c r="B345" s="44"/>
    </row>
    <row r="346" ht="12.75" customHeight="1">
      <c r="A346" s="45"/>
      <c r="B346" s="44"/>
    </row>
    <row r="347" ht="12.75" customHeight="1">
      <c r="A347" s="45"/>
      <c r="B347" s="44"/>
    </row>
    <row r="348" ht="12.75" customHeight="1">
      <c r="A348" s="45"/>
      <c r="B348" s="44"/>
    </row>
    <row r="349" ht="12.75" customHeight="1">
      <c r="A349" s="45"/>
      <c r="B349" s="44"/>
    </row>
    <row r="350" ht="12.75" customHeight="1">
      <c r="A350" s="45"/>
      <c r="B350" s="44"/>
    </row>
    <row r="351" ht="12.75" customHeight="1">
      <c r="A351" s="45"/>
      <c r="B351" s="44"/>
    </row>
    <row r="352" ht="12.75" customHeight="1">
      <c r="A352" s="45"/>
      <c r="B352" s="44"/>
    </row>
    <row r="353" ht="12.75" customHeight="1">
      <c r="A353" s="45"/>
      <c r="B353" s="44"/>
    </row>
    <row r="354" ht="12.75" customHeight="1">
      <c r="A354" s="45"/>
      <c r="B354" s="44"/>
    </row>
    <row r="355" ht="12.75" customHeight="1">
      <c r="A355" s="45"/>
      <c r="B355" s="44"/>
    </row>
    <row r="356" ht="12.75" customHeight="1">
      <c r="A356" s="45"/>
      <c r="B356" s="44"/>
    </row>
    <row r="357" ht="12.75" customHeight="1">
      <c r="A357" s="45"/>
      <c r="B357" s="44"/>
    </row>
    <row r="358" ht="12.75" customHeight="1">
      <c r="A358" s="45"/>
      <c r="B358" s="44"/>
    </row>
    <row r="359" ht="12.75" customHeight="1">
      <c r="A359" s="45"/>
      <c r="B359" s="44"/>
    </row>
    <row r="360" ht="12.75" customHeight="1">
      <c r="A360" s="45"/>
      <c r="B360" s="44"/>
    </row>
    <row r="361" ht="12.75" customHeight="1">
      <c r="A361" s="45"/>
      <c r="B361" s="44"/>
    </row>
    <row r="362" ht="12.75" customHeight="1">
      <c r="A362" s="45"/>
      <c r="B362" s="44"/>
    </row>
    <row r="363" ht="12.75" customHeight="1">
      <c r="A363" s="45"/>
      <c r="B363" s="44"/>
    </row>
    <row r="364" ht="12.75" customHeight="1">
      <c r="A364" s="45"/>
      <c r="B364" s="44"/>
    </row>
    <row r="365" ht="12.75" customHeight="1">
      <c r="A365" s="45"/>
      <c r="B365" s="44"/>
    </row>
    <row r="366" ht="12.75" customHeight="1">
      <c r="A366" s="45"/>
      <c r="B366" s="44"/>
    </row>
    <row r="367" ht="12.75" customHeight="1">
      <c r="A367" s="45"/>
      <c r="B367" s="44"/>
    </row>
    <row r="368" ht="12.75" customHeight="1">
      <c r="A368" s="45"/>
      <c r="B368" s="44"/>
    </row>
    <row r="369" ht="12.75" customHeight="1">
      <c r="A369" s="45"/>
      <c r="B369" s="44"/>
    </row>
    <row r="370" ht="12.75" customHeight="1">
      <c r="A370" s="45"/>
      <c r="B370" s="44"/>
    </row>
    <row r="371" ht="12.75" customHeight="1">
      <c r="A371" s="45"/>
      <c r="B371" s="44"/>
    </row>
    <row r="372" ht="12.75" customHeight="1">
      <c r="A372" s="45"/>
      <c r="B372" s="44"/>
    </row>
    <row r="373" ht="12.75" customHeight="1">
      <c r="A373" s="45"/>
      <c r="B373" s="44"/>
    </row>
    <row r="374" ht="12.75" customHeight="1">
      <c r="A374" s="45"/>
      <c r="B374" s="44"/>
    </row>
    <row r="375" ht="12.75" customHeight="1">
      <c r="A375" s="45"/>
      <c r="B375" s="44"/>
    </row>
    <row r="376" ht="12.75" customHeight="1">
      <c r="A376" s="45"/>
      <c r="B376" s="44"/>
    </row>
    <row r="377" ht="12.75" customHeight="1">
      <c r="A377" s="45"/>
      <c r="B377" s="44"/>
    </row>
    <row r="378" ht="12.75" customHeight="1">
      <c r="A378" s="45"/>
      <c r="B378" s="44"/>
    </row>
    <row r="379" ht="12.75" customHeight="1">
      <c r="A379" s="45"/>
      <c r="B379" s="44"/>
    </row>
    <row r="380" ht="12.75" customHeight="1">
      <c r="A380" s="45"/>
      <c r="B380" s="44"/>
    </row>
    <row r="381" ht="12.75" customHeight="1">
      <c r="A381" s="45"/>
      <c r="B381" s="44"/>
    </row>
    <row r="382" ht="12.75" customHeight="1">
      <c r="A382" s="45"/>
      <c r="B382" s="44"/>
    </row>
    <row r="383" ht="12.75" customHeight="1">
      <c r="A383" s="45"/>
      <c r="B383" s="44"/>
    </row>
    <row r="384" ht="12.75" customHeight="1">
      <c r="A384" s="45"/>
      <c r="B384" s="44"/>
    </row>
    <row r="385" ht="12.75" customHeight="1">
      <c r="A385" s="45"/>
      <c r="B385" s="44"/>
    </row>
    <row r="386" ht="12.75" customHeight="1">
      <c r="A386" s="45"/>
      <c r="B386" s="44"/>
    </row>
    <row r="387" ht="12.75" customHeight="1">
      <c r="A387" s="45"/>
      <c r="B387" s="44"/>
    </row>
    <row r="388" ht="12.75" customHeight="1">
      <c r="A388" s="45"/>
      <c r="B388" s="44"/>
    </row>
    <row r="389" ht="12.75" customHeight="1">
      <c r="A389" s="45"/>
      <c r="B389" s="44"/>
    </row>
    <row r="390" ht="12.75" customHeight="1">
      <c r="A390" s="45"/>
      <c r="B390" s="44"/>
    </row>
    <row r="391" ht="12.75" customHeight="1">
      <c r="A391" s="45"/>
      <c r="B391" s="44"/>
    </row>
    <row r="392" ht="12.75" customHeight="1">
      <c r="A392" s="45"/>
      <c r="B392" s="44"/>
    </row>
    <row r="393" ht="12.75" customHeight="1">
      <c r="A393" s="45"/>
      <c r="B393" s="44"/>
    </row>
    <row r="394" ht="12.75" customHeight="1">
      <c r="A394" s="45"/>
      <c r="B394" s="44"/>
    </row>
    <row r="395" ht="12.75" customHeight="1">
      <c r="A395" s="45"/>
      <c r="B395" s="44"/>
    </row>
    <row r="396" ht="12.75" customHeight="1">
      <c r="A396" s="45"/>
      <c r="B396" s="44"/>
    </row>
    <row r="397" ht="12.75" customHeight="1">
      <c r="A397" s="45"/>
      <c r="B397" s="44"/>
    </row>
    <row r="398" ht="12.75" customHeight="1">
      <c r="A398" s="45"/>
      <c r="B398" s="44"/>
    </row>
    <row r="399" ht="12.75" customHeight="1">
      <c r="A399" s="45"/>
      <c r="B399" s="44"/>
    </row>
    <row r="400" ht="12.75" customHeight="1">
      <c r="A400" s="45"/>
      <c r="B400" s="44"/>
    </row>
    <row r="401" ht="12.75" customHeight="1">
      <c r="A401" s="45"/>
      <c r="B401" s="44"/>
    </row>
    <row r="402" ht="12.75" customHeight="1">
      <c r="A402" s="45"/>
      <c r="B402" s="44"/>
    </row>
    <row r="403" ht="12.75" customHeight="1">
      <c r="A403" s="45"/>
      <c r="B403" s="44"/>
    </row>
    <row r="404" ht="12.75" customHeight="1">
      <c r="A404" s="45"/>
      <c r="B404" s="44"/>
    </row>
    <row r="405" ht="12.75" customHeight="1">
      <c r="A405" s="45"/>
      <c r="B405" s="44"/>
    </row>
    <row r="406" ht="12.75" customHeight="1">
      <c r="A406" s="45"/>
      <c r="B406" s="44"/>
    </row>
    <row r="407" ht="12.75" customHeight="1">
      <c r="A407" s="45"/>
      <c r="B407" s="44"/>
    </row>
    <row r="408" ht="12.75" customHeight="1">
      <c r="A408" s="45"/>
      <c r="B408" s="44"/>
    </row>
    <row r="409" ht="12.75" customHeight="1">
      <c r="A409" s="45"/>
      <c r="B409" s="44"/>
    </row>
    <row r="410" ht="12.75" customHeight="1">
      <c r="A410" s="45"/>
      <c r="B410" s="44"/>
    </row>
    <row r="411" ht="12.75" customHeight="1">
      <c r="A411" s="45"/>
      <c r="B411" s="44"/>
    </row>
    <row r="412" ht="12.75" customHeight="1">
      <c r="A412" s="45"/>
      <c r="B412" s="44"/>
    </row>
    <row r="413" ht="12.75" customHeight="1">
      <c r="A413" s="45"/>
      <c r="B413" s="44"/>
    </row>
    <row r="414" ht="12.75" customHeight="1">
      <c r="A414" s="45"/>
      <c r="B414" s="44"/>
    </row>
    <row r="415" ht="12.75" customHeight="1">
      <c r="A415" s="45"/>
      <c r="B415" s="44"/>
    </row>
    <row r="416" ht="12.75" customHeight="1">
      <c r="A416" s="45"/>
      <c r="B416" s="44"/>
    </row>
    <row r="417" ht="12.75" customHeight="1">
      <c r="A417" s="45"/>
      <c r="B417" s="44"/>
    </row>
    <row r="418" ht="12.75" customHeight="1">
      <c r="A418" s="45"/>
      <c r="B418" s="44"/>
    </row>
    <row r="419" ht="12.75" customHeight="1">
      <c r="A419" s="45"/>
      <c r="B419" s="44"/>
    </row>
    <row r="420" ht="12.75" customHeight="1">
      <c r="A420" s="45"/>
      <c r="B420" s="44"/>
    </row>
    <row r="421" ht="12.75" customHeight="1">
      <c r="A421" s="45"/>
      <c r="B421" s="44"/>
    </row>
    <row r="422" ht="12.75" customHeight="1">
      <c r="A422" s="45"/>
      <c r="B422" s="44"/>
    </row>
    <row r="423" ht="12.75" customHeight="1">
      <c r="A423" s="45"/>
      <c r="B423" s="44"/>
    </row>
    <row r="424" ht="12.75" customHeight="1">
      <c r="A424" s="45"/>
      <c r="B424" s="44"/>
    </row>
    <row r="425" ht="12.75" customHeight="1">
      <c r="A425" s="45"/>
      <c r="B425" s="44"/>
    </row>
    <row r="426" ht="12.75" customHeight="1">
      <c r="A426" s="45"/>
      <c r="B426" s="44"/>
    </row>
    <row r="427" ht="12.75" customHeight="1">
      <c r="A427" s="45"/>
      <c r="B427" s="44"/>
    </row>
    <row r="428" ht="12.75" customHeight="1">
      <c r="A428" s="45"/>
      <c r="B428" s="44"/>
    </row>
    <row r="429" ht="12.75" customHeight="1">
      <c r="A429" s="45"/>
      <c r="B429" s="44"/>
    </row>
    <row r="430" ht="12.75" customHeight="1">
      <c r="A430" s="45"/>
      <c r="B430" s="44"/>
    </row>
    <row r="431" ht="12.75" customHeight="1">
      <c r="A431" s="45"/>
      <c r="B431" s="44"/>
    </row>
    <row r="432" ht="12.75" customHeight="1">
      <c r="A432" s="45"/>
      <c r="B432" s="44"/>
    </row>
    <row r="433" ht="12.75" customHeight="1">
      <c r="A433" s="45"/>
      <c r="B433" s="44"/>
    </row>
    <row r="434" ht="12.75" customHeight="1">
      <c r="A434" s="45"/>
      <c r="B434" s="44"/>
    </row>
    <row r="435" ht="12.75" customHeight="1">
      <c r="A435" s="45"/>
      <c r="B435" s="44"/>
    </row>
    <row r="436" ht="12.75" customHeight="1">
      <c r="A436" s="45"/>
      <c r="B436" s="44"/>
    </row>
    <row r="437" ht="12.75" customHeight="1">
      <c r="A437" s="45"/>
      <c r="B437" s="44"/>
    </row>
    <row r="438" ht="12.75" customHeight="1">
      <c r="A438" s="45"/>
      <c r="B438" s="44"/>
    </row>
    <row r="439" ht="12.75" customHeight="1">
      <c r="A439" s="45"/>
      <c r="B439" s="44"/>
    </row>
    <row r="440" ht="12.75" customHeight="1">
      <c r="A440" s="45"/>
      <c r="B440" s="44"/>
    </row>
    <row r="441" ht="12.75" customHeight="1">
      <c r="A441" s="45"/>
      <c r="B441" s="44"/>
    </row>
    <row r="442" ht="12.75" customHeight="1">
      <c r="A442" s="45"/>
      <c r="B442" s="44"/>
    </row>
    <row r="443" ht="12.75" customHeight="1">
      <c r="A443" s="45"/>
      <c r="B443" s="44"/>
    </row>
    <row r="444" ht="12.75" customHeight="1">
      <c r="A444" s="45"/>
      <c r="B444" s="44"/>
    </row>
    <row r="445" ht="12.75" customHeight="1">
      <c r="A445" s="45"/>
      <c r="B445" s="44"/>
    </row>
    <row r="446" ht="12.75" customHeight="1">
      <c r="A446" s="45"/>
      <c r="B446" s="44"/>
    </row>
    <row r="447" ht="12.75" customHeight="1">
      <c r="A447" s="45"/>
      <c r="B447" s="44"/>
    </row>
    <row r="448" ht="12.75" customHeight="1">
      <c r="A448" s="45"/>
      <c r="B448" s="44"/>
    </row>
    <row r="449" ht="12.75" customHeight="1">
      <c r="A449" s="45"/>
      <c r="B449" s="44"/>
    </row>
    <row r="450" ht="12.75" customHeight="1">
      <c r="A450" s="45"/>
      <c r="B450" s="44"/>
    </row>
    <row r="451" ht="12.75" customHeight="1">
      <c r="A451" s="45"/>
      <c r="B451" s="44"/>
    </row>
    <row r="452" ht="12.75" customHeight="1">
      <c r="A452" s="45"/>
      <c r="B452" s="44"/>
    </row>
    <row r="453" ht="12.75" customHeight="1">
      <c r="A453" s="45"/>
      <c r="B453" s="44"/>
    </row>
    <row r="454" ht="12.75" customHeight="1">
      <c r="A454" s="45"/>
      <c r="B454" s="44"/>
    </row>
    <row r="455" ht="12.75" customHeight="1">
      <c r="A455" s="45"/>
      <c r="B455" s="44"/>
    </row>
    <row r="456" ht="12.75" customHeight="1">
      <c r="A456" s="45"/>
      <c r="B456" s="44"/>
    </row>
    <row r="457" ht="12.75" customHeight="1">
      <c r="A457" s="45"/>
      <c r="B457" s="44"/>
    </row>
    <row r="458" ht="12.75" customHeight="1">
      <c r="A458" s="45"/>
      <c r="B458" s="44"/>
    </row>
    <row r="459" ht="12.75" customHeight="1">
      <c r="A459" s="45"/>
      <c r="B459" s="44"/>
    </row>
    <row r="460" ht="12.75" customHeight="1">
      <c r="A460" s="45"/>
      <c r="B460" s="44"/>
    </row>
    <row r="461" ht="12.75" customHeight="1">
      <c r="A461" s="45"/>
      <c r="B461" s="44"/>
    </row>
    <row r="462" ht="12.75" customHeight="1">
      <c r="A462" s="45"/>
      <c r="B462" s="44"/>
    </row>
    <row r="463" ht="12.75" customHeight="1">
      <c r="A463" s="45"/>
      <c r="B463" s="44"/>
    </row>
    <row r="464" ht="12.75" customHeight="1">
      <c r="A464" s="45"/>
      <c r="B464" s="44"/>
    </row>
    <row r="465" ht="12.75" customHeight="1">
      <c r="A465" s="45"/>
      <c r="B465" s="44"/>
    </row>
    <row r="466" ht="12.75" customHeight="1">
      <c r="A466" s="45"/>
      <c r="B466" s="44"/>
    </row>
    <row r="467" ht="12.75" customHeight="1">
      <c r="A467" s="45"/>
      <c r="B467" s="44"/>
    </row>
    <row r="468" ht="12.75" customHeight="1">
      <c r="A468" s="45"/>
      <c r="B468" s="44"/>
    </row>
    <row r="469" ht="12.75" customHeight="1">
      <c r="A469" s="45"/>
      <c r="B469" s="44"/>
    </row>
    <row r="470" ht="12.75" customHeight="1">
      <c r="A470" s="45"/>
      <c r="B470" s="44"/>
    </row>
    <row r="471" ht="12.75" customHeight="1">
      <c r="A471" s="45"/>
      <c r="B471" s="44"/>
    </row>
    <row r="472" ht="12.75" customHeight="1">
      <c r="A472" s="45"/>
      <c r="B472" s="44"/>
    </row>
    <row r="473" ht="12.75" customHeight="1">
      <c r="A473" s="45"/>
      <c r="B473" s="44"/>
    </row>
    <row r="474" ht="12.75" customHeight="1">
      <c r="A474" s="45"/>
      <c r="B474" s="44"/>
    </row>
    <row r="475" ht="12.75" customHeight="1">
      <c r="A475" s="45"/>
      <c r="B475" s="44"/>
    </row>
    <row r="476" ht="12.75" customHeight="1">
      <c r="A476" s="45"/>
      <c r="B476" s="44"/>
    </row>
    <row r="477" ht="12.75" customHeight="1">
      <c r="A477" s="45"/>
      <c r="B477" s="44"/>
    </row>
    <row r="478" ht="12.75" customHeight="1">
      <c r="A478" s="45"/>
      <c r="B478" s="44"/>
    </row>
    <row r="479" ht="12.75" customHeight="1">
      <c r="A479" s="45"/>
      <c r="B479" s="44"/>
    </row>
    <row r="480" ht="12.75" customHeight="1">
      <c r="A480" s="45"/>
      <c r="B480" s="44"/>
    </row>
    <row r="481" ht="12.75" customHeight="1">
      <c r="A481" s="45"/>
      <c r="B481" s="44"/>
    </row>
    <row r="482" ht="12.75" customHeight="1">
      <c r="A482" s="45"/>
      <c r="B482" s="44"/>
    </row>
    <row r="483" ht="12.75" customHeight="1">
      <c r="A483" s="45"/>
      <c r="B483" s="44"/>
    </row>
    <row r="484" ht="12.75" customHeight="1">
      <c r="A484" s="45"/>
      <c r="B484" s="44"/>
    </row>
    <row r="485" ht="12.75" customHeight="1">
      <c r="A485" s="45"/>
      <c r="B485" s="44"/>
    </row>
    <row r="486" ht="12.75" customHeight="1">
      <c r="A486" s="45"/>
      <c r="B486" s="44"/>
    </row>
    <row r="487" ht="12.75" customHeight="1">
      <c r="A487" s="45"/>
      <c r="B487" s="44"/>
    </row>
    <row r="488" ht="12.75" customHeight="1">
      <c r="A488" s="45"/>
      <c r="B488" s="44"/>
    </row>
    <row r="489" ht="12.75" customHeight="1">
      <c r="A489" s="45"/>
      <c r="B489" s="44"/>
    </row>
    <row r="490" ht="12.75" customHeight="1">
      <c r="A490" s="45"/>
      <c r="B490" s="44"/>
    </row>
    <row r="491" ht="12.75" customHeight="1">
      <c r="A491" s="45"/>
      <c r="B491" s="44"/>
    </row>
    <row r="492" ht="12.75" customHeight="1">
      <c r="A492" s="45"/>
      <c r="B492" s="44"/>
    </row>
    <row r="493" ht="12.75" customHeight="1">
      <c r="A493" s="45"/>
      <c r="B493" s="44"/>
    </row>
    <row r="494" ht="12.75" customHeight="1">
      <c r="A494" s="45"/>
      <c r="B494" s="44"/>
    </row>
    <row r="495" ht="12.75" customHeight="1">
      <c r="A495" s="45"/>
      <c r="B495" s="44"/>
    </row>
    <row r="496" ht="12.75" customHeight="1">
      <c r="A496" s="45"/>
      <c r="B496" s="44"/>
    </row>
    <row r="497" ht="12.75" customHeight="1">
      <c r="A497" s="45"/>
      <c r="B497" s="44"/>
    </row>
    <row r="498" ht="12.75" customHeight="1">
      <c r="A498" s="45"/>
      <c r="B498" s="44"/>
    </row>
    <row r="499" ht="12.75" customHeight="1">
      <c r="A499" s="45"/>
      <c r="B499" s="44"/>
    </row>
    <row r="500" ht="12.75" customHeight="1">
      <c r="A500" s="45"/>
      <c r="B500" s="44"/>
    </row>
    <row r="501" ht="12.75" customHeight="1">
      <c r="A501" s="45"/>
      <c r="B501" s="44"/>
    </row>
    <row r="502" ht="12.75" customHeight="1">
      <c r="A502" s="45"/>
      <c r="B502" s="44"/>
    </row>
    <row r="503" ht="12.75" customHeight="1">
      <c r="A503" s="45"/>
      <c r="B503" s="44"/>
    </row>
    <row r="504" ht="12.75" customHeight="1">
      <c r="A504" s="45"/>
      <c r="B504" s="44"/>
    </row>
    <row r="505" ht="12.75" customHeight="1">
      <c r="A505" s="45"/>
      <c r="B505" s="44"/>
    </row>
    <row r="506" ht="12.75" customHeight="1">
      <c r="A506" s="45"/>
      <c r="B506" s="44"/>
    </row>
    <row r="507" ht="12.75" customHeight="1">
      <c r="A507" s="45"/>
      <c r="B507" s="44"/>
    </row>
    <row r="508" ht="12.75" customHeight="1">
      <c r="A508" s="45"/>
      <c r="B508" s="44"/>
    </row>
    <row r="509" ht="12.75" customHeight="1">
      <c r="A509" s="45"/>
      <c r="B509" s="44"/>
    </row>
    <row r="510" ht="12.75" customHeight="1">
      <c r="A510" s="45"/>
      <c r="B510" s="44"/>
    </row>
    <row r="511" ht="12.75" customHeight="1">
      <c r="A511" s="45"/>
      <c r="B511" s="44"/>
    </row>
    <row r="512" ht="12.75" customHeight="1">
      <c r="A512" s="45"/>
      <c r="B512" s="44"/>
    </row>
    <row r="513" ht="12.75" customHeight="1">
      <c r="A513" s="45"/>
      <c r="B513" s="44"/>
    </row>
    <row r="514" ht="12.75" customHeight="1">
      <c r="A514" s="45"/>
      <c r="B514" s="44"/>
    </row>
    <row r="515" ht="12.75" customHeight="1">
      <c r="A515" s="45"/>
      <c r="B515" s="44"/>
    </row>
    <row r="516" ht="12.75" customHeight="1">
      <c r="A516" s="45"/>
      <c r="B516" s="44"/>
    </row>
    <row r="517" ht="12.75" customHeight="1">
      <c r="A517" s="45"/>
      <c r="B517" s="44"/>
    </row>
    <row r="518" ht="12.75" customHeight="1">
      <c r="A518" s="45"/>
      <c r="B518" s="44"/>
    </row>
    <row r="519" ht="12.75" customHeight="1">
      <c r="A519" s="45"/>
      <c r="B519" s="44"/>
    </row>
    <row r="520" ht="12.75" customHeight="1">
      <c r="A520" s="45"/>
      <c r="B520" s="44"/>
    </row>
    <row r="521" ht="12.75" customHeight="1">
      <c r="A521" s="45"/>
      <c r="B521" s="44"/>
    </row>
    <row r="522" ht="12.75" customHeight="1">
      <c r="A522" s="45"/>
      <c r="B522" s="44"/>
    </row>
    <row r="523" ht="12.75" customHeight="1">
      <c r="A523" s="45"/>
      <c r="B523" s="44"/>
    </row>
    <row r="524" ht="12.75" customHeight="1">
      <c r="A524" s="45"/>
      <c r="B524" s="44"/>
    </row>
    <row r="525" ht="12.75" customHeight="1">
      <c r="A525" s="45"/>
      <c r="B525" s="44"/>
    </row>
    <row r="526" ht="12.75" customHeight="1">
      <c r="A526" s="45"/>
      <c r="B526" s="44"/>
    </row>
    <row r="527" ht="12.75" customHeight="1">
      <c r="A527" s="45"/>
      <c r="B527" s="44"/>
    </row>
    <row r="528" ht="12.75" customHeight="1">
      <c r="A528" s="45"/>
      <c r="B528" s="44"/>
    </row>
    <row r="529" ht="12.75" customHeight="1">
      <c r="A529" s="45"/>
      <c r="B529" s="44"/>
    </row>
    <row r="530" ht="12.75" customHeight="1">
      <c r="A530" s="45"/>
      <c r="B530" s="44"/>
    </row>
    <row r="531" ht="12.75" customHeight="1">
      <c r="A531" s="45"/>
      <c r="B531" s="44"/>
    </row>
    <row r="532" ht="12.75" customHeight="1">
      <c r="A532" s="45"/>
      <c r="B532" s="44"/>
    </row>
    <row r="533" ht="12.75" customHeight="1">
      <c r="A533" s="45"/>
      <c r="B533" s="44"/>
    </row>
    <row r="534" ht="12.75" customHeight="1">
      <c r="A534" s="45"/>
      <c r="B534" s="44"/>
    </row>
    <row r="535" ht="12.75" customHeight="1">
      <c r="A535" s="45"/>
      <c r="B535" s="44"/>
    </row>
    <row r="536" ht="12.75" customHeight="1">
      <c r="A536" s="45"/>
      <c r="B536" s="44"/>
    </row>
    <row r="537" ht="12.75" customHeight="1">
      <c r="A537" s="45"/>
      <c r="B537" s="44"/>
    </row>
    <row r="538" ht="12.75" customHeight="1">
      <c r="A538" s="45"/>
      <c r="B538" s="44"/>
    </row>
    <row r="539" ht="12.75" customHeight="1">
      <c r="A539" s="45"/>
      <c r="B539" s="44"/>
    </row>
    <row r="540" ht="12.75" customHeight="1">
      <c r="A540" s="45"/>
      <c r="B540" s="44"/>
    </row>
    <row r="541" ht="12.75" customHeight="1">
      <c r="A541" s="45"/>
      <c r="B541" s="44"/>
    </row>
    <row r="542" ht="12.75" customHeight="1">
      <c r="A542" s="45"/>
      <c r="B542" s="44"/>
    </row>
    <row r="543" ht="12.75" customHeight="1">
      <c r="A543" s="45"/>
      <c r="B543" s="44"/>
    </row>
    <row r="544" ht="12.75" customHeight="1">
      <c r="A544" s="45"/>
      <c r="B544" s="44"/>
    </row>
    <row r="545" ht="12.75" customHeight="1">
      <c r="A545" s="45"/>
      <c r="B545" s="44"/>
    </row>
    <row r="546" ht="12.75" customHeight="1">
      <c r="A546" s="45"/>
      <c r="B546" s="44"/>
    </row>
    <row r="547" ht="12.75" customHeight="1">
      <c r="A547" s="45"/>
      <c r="B547" s="44"/>
    </row>
    <row r="548" ht="12.75" customHeight="1">
      <c r="A548" s="45"/>
      <c r="B548" s="44"/>
    </row>
    <row r="549" ht="12.75" customHeight="1">
      <c r="A549" s="45"/>
      <c r="B549" s="44"/>
    </row>
    <row r="550" ht="12.75" customHeight="1">
      <c r="A550" s="45"/>
      <c r="B550" s="44"/>
    </row>
    <row r="551" ht="12.75" customHeight="1">
      <c r="A551" s="45"/>
      <c r="B551" s="44"/>
    </row>
    <row r="552" ht="12.75" customHeight="1">
      <c r="A552" s="45"/>
      <c r="B552" s="44"/>
    </row>
    <row r="553" ht="12.75" customHeight="1">
      <c r="A553" s="45"/>
      <c r="B553" s="44"/>
    </row>
    <row r="554" ht="12.75" customHeight="1">
      <c r="A554" s="45"/>
      <c r="B554" s="44"/>
    </row>
    <row r="555" ht="12.75" customHeight="1">
      <c r="A555" s="45"/>
      <c r="B555" s="44"/>
    </row>
    <row r="556" ht="12.75" customHeight="1">
      <c r="A556" s="45"/>
      <c r="B556" s="44"/>
    </row>
    <row r="557" ht="12.75" customHeight="1">
      <c r="A557" s="45"/>
      <c r="B557" s="44"/>
    </row>
    <row r="558" ht="12.75" customHeight="1">
      <c r="A558" s="45"/>
      <c r="B558" s="44"/>
    </row>
    <row r="559" ht="12.75" customHeight="1">
      <c r="A559" s="45"/>
      <c r="B559" s="44"/>
    </row>
    <row r="560" ht="12.75" customHeight="1">
      <c r="A560" s="45"/>
      <c r="B560" s="44"/>
    </row>
    <row r="561" ht="12.75" customHeight="1">
      <c r="A561" s="45"/>
      <c r="B561" s="44"/>
    </row>
    <row r="562" ht="12.75" customHeight="1">
      <c r="A562" s="45"/>
      <c r="B562" s="44"/>
    </row>
    <row r="563" ht="12.75" customHeight="1">
      <c r="A563" s="45"/>
      <c r="B563" s="44"/>
    </row>
    <row r="564" ht="12.75" customHeight="1">
      <c r="A564" s="45"/>
      <c r="B564" s="44"/>
    </row>
    <row r="565" ht="12.75" customHeight="1">
      <c r="A565" s="45"/>
      <c r="B565" s="44"/>
    </row>
    <row r="566" ht="12.75" customHeight="1">
      <c r="A566" s="45"/>
      <c r="B566" s="44"/>
    </row>
    <row r="567" ht="12.75" customHeight="1">
      <c r="A567" s="45"/>
      <c r="B567" s="44"/>
    </row>
    <row r="568" ht="12.75" customHeight="1">
      <c r="A568" s="45"/>
      <c r="B568" s="44"/>
    </row>
    <row r="569" ht="12.75" customHeight="1">
      <c r="A569" s="45"/>
      <c r="B569" s="44"/>
    </row>
    <row r="570" ht="12.75" customHeight="1">
      <c r="A570" s="45"/>
      <c r="B570" s="44"/>
    </row>
    <row r="571" ht="12.75" customHeight="1">
      <c r="A571" s="45"/>
      <c r="B571" s="44"/>
    </row>
    <row r="572" ht="12.75" customHeight="1">
      <c r="A572" s="45"/>
      <c r="B572" s="44"/>
    </row>
    <row r="573" ht="12.75" customHeight="1">
      <c r="A573" s="45"/>
      <c r="B573" s="44"/>
    </row>
    <row r="574" ht="12.75" customHeight="1">
      <c r="A574" s="45"/>
      <c r="B574" s="44"/>
    </row>
    <row r="575" ht="12.75" customHeight="1">
      <c r="A575" s="45"/>
      <c r="B575" s="44"/>
    </row>
    <row r="576" ht="12.75" customHeight="1">
      <c r="A576" s="45"/>
      <c r="B576" s="44"/>
    </row>
    <row r="577" ht="12.75" customHeight="1">
      <c r="A577" s="45"/>
      <c r="B577" s="44"/>
    </row>
    <row r="578" ht="12.75" customHeight="1">
      <c r="A578" s="45"/>
      <c r="B578" s="44"/>
    </row>
    <row r="579" ht="12.75" customHeight="1">
      <c r="A579" s="45"/>
      <c r="B579" s="44"/>
    </row>
    <row r="580" ht="12.75" customHeight="1">
      <c r="A580" s="45"/>
      <c r="B580" s="44"/>
    </row>
    <row r="581" ht="12.75" customHeight="1">
      <c r="A581" s="45"/>
      <c r="B581" s="44"/>
    </row>
    <row r="582" ht="12.75" customHeight="1">
      <c r="A582" s="45"/>
      <c r="B582" s="44"/>
    </row>
    <row r="583" ht="12.75" customHeight="1">
      <c r="A583" s="45"/>
      <c r="B583" s="44"/>
    </row>
    <row r="584" ht="12.75" customHeight="1">
      <c r="A584" s="45"/>
      <c r="B584" s="44"/>
    </row>
    <row r="585" ht="12.75" customHeight="1">
      <c r="A585" s="45"/>
      <c r="B585" s="44"/>
    </row>
    <row r="586" ht="12.75" customHeight="1">
      <c r="A586" s="45"/>
      <c r="B586" s="44"/>
    </row>
    <row r="587" ht="12.75" customHeight="1">
      <c r="A587" s="45"/>
      <c r="B587" s="44"/>
    </row>
    <row r="588" ht="12.75" customHeight="1">
      <c r="A588" s="45"/>
      <c r="B588" s="44"/>
    </row>
    <row r="589" ht="12.75" customHeight="1">
      <c r="A589" s="45"/>
      <c r="B589" s="44"/>
    </row>
    <row r="590" ht="12.75" customHeight="1">
      <c r="A590" s="45"/>
      <c r="B590" s="44"/>
    </row>
    <row r="591" ht="12.75" customHeight="1">
      <c r="A591" s="45"/>
      <c r="B591" s="44"/>
    </row>
    <row r="592" ht="12.75" customHeight="1">
      <c r="A592" s="45"/>
      <c r="B592" s="44"/>
    </row>
    <row r="593" ht="12.75" customHeight="1">
      <c r="A593" s="45"/>
      <c r="B593" s="44"/>
    </row>
    <row r="594" ht="12.75" customHeight="1">
      <c r="A594" s="45"/>
      <c r="B594" s="44"/>
    </row>
    <row r="595" ht="12.75" customHeight="1">
      <c r="A595" s="45"/>
      <c r="B595" s="44"/>
    </row>
    <row r="596" ht="12.75" customHeight="1">
      <c r="A596" s="45"/>
      <c r="B596" s="44"/>
    </row>
    <row r="597" ht="12.75" customHeight="1">
      <c r="A597" s="45"/>
      <c r="B597" s="44"/>
    </row>
    <row r="598" ht="12.75" customHeight="1">
      <c r="A598" s="45"/>
      <c r="B598" s="44"/>
    </row>
    <row r="599" ht="12.75" customHeight="1">
      <c r="A599" s="45"/>
      <c r="B599" s="44"/>
    </row>
    <row r="600" ht="12.75" customHeight="1">
      <c r="A600" s="45"/>
      <c r="B600" s="44"/>
    </row>
    <row r="601" ht="12.75" customHeight="1">
      <c r="A601" s="45"/>
      <c r="B601" s="44"/>
    </row>
    <row r="602" ht="12.75" customHeight="1">
      <c r="A602" s="45"/>
      <c r="B602" s="44"/>
    </row>
    <row r="603" ht="12.75" customHeight="1">
      <c r="A603" s="45"/>
      <c r="B603" s="44"/>
    </row>
    <row r="604" ht="12.75" customHeight="1">
      <c r="A604" s="45"/>
      <c r="B604" s="44"/>
    </row>
    <row r="605" ht="12.75" customHeight="1">
      <c r="A605" s="45"/>
      <c r="B605" s="44"/>
    </row>
    <row r="606" ht="12.75" customHeight="1">
      <c r="A606" s="45"/>
      <c r="B606" s="44"/>
    </row>
    <row r="607" ht="12.75" customHeight="1">
      <c r="A607" s="45"/>
      <c r="B607" s="44"/>
    </row>
    <row r="608" ht="12.75" customHeight="1">
      <c r="A608" s="45"/>
      <c r="B608" s="44"/>
    </row>
    <row r="609" ht="12.75" customHeight="1">
      <c r="A609" s="45"/>
      <c r="B609" s="44"/>
    </row>
    <row r="610" ht="12.75" customHeight="1">
      <c r="A610" s="45"/>
      <c r="B610" s="44"/>
    </row>
    <row r="611" ht="12.75" customHeight="1">
      <c r="A611" s="45"/>
      <c r="B611" s="44"/>
    </row>
    <row r="612" ht="12.75" customHeight="1">
      <c r="A612" s="45"/>
      <c r="B612" s="44"/>
    </row>
    <row r="613" ht="12.75" customHeight="1">
      <c r="A613" s="45"/>
      <c r="B613" s="44"/>
    </row>
    <row r="614" ht="12.75" customHeight="1">
      <c r="A614" s="45"/>
      <c r="B614" s="44"/>
    </row>
    <row r="615" ht="12.75" customHeight="1">
      <c r="A615" s="45"/>
      <c r="B615" s="44"/>
    </row>
    <row r="616" ht="12.75" customHeight="1">
      <c r="A616" s="45"/>
      <c r="B616" s="44"/>
    </row>
    <row r="617" ht="12.75" customHeight="1">
      <c r="A617" s="45"/>
      <c r="B617" s="44"/>
    </row>
    <row r="618" ht="12.75" customHeight="1">
      <c r="A618" s="45"/>
      <c r="B618" s="44"/>
    </row>
    <row r="619" ht="12.75" customHeight="1">
      <c r="A619" s="45"/>
      <c r="B619" s="44"/>
    </row>
    <row r="620" ht="12.75" customHeight="1">
      <c r="A620" s="45"/>
      <c r="B620" s="44"/>
    </row>
    <row r="621" ht="12.75" customHeight="1">
      <c r="A621" s="45"/>
      <c r="B621" s="44"/>
    </row>
    <row r="622" ht="12.75" customHeight="1">
      <c r="A622" s="45"/>
      <c r="B622" s="44"/>
    </row>
    <row r="623" ht="12.75" customHeight="1">
      <c r="A623" s="45"/>
      <c r="B623" s="44"/>
    </row>
    <row r="624" ht="12.75" customHeight="1">
      <c r="A624" s="45"/>
      <c r="B624" s="44"/>
    </row>
    <row r="625" ht="12.75" customHeight="1">
      <c r="A625" s="45"/>
      <c r="B625" s="44"/>
    </row>
    <row r="626" ht="12.75" customHeight="1">
      <c r="A626" s="45"/>
      <c r="B626" s="44"/>
    </row>
    <row r="627" ht="12.75" customHeight="1">
      <c r="A627" s="45"/>
      <c r="B627" s="44"/>
    </row>
    <row r="628" ht="12.75" customHeight="1">
      <c r="A628" s="45"/>
      <c r="B628" s="44"/>
    </row>
    <row r="629" ht="12.75" customHeight="1">
      <c r="A629" s="45"/>
      <c r="B629" s="44"/>
    </row>
    <row r="630" ht="12.75" customHeight="1">
      <c r="A630" s="45"/>
      <c r="B630" s="44"/>
    </row>
    <row r="631" ht="12.75" customHeight="1">
      <c r="A631" s="45"/>
      <c r="B631" s="44"/>
    </row>
    <row r="632" ht="12.75" customHeight="1">
      <c r="A632" s="45"/>
      <c r="B632" s="44"/>
    </row>
    <row r="633" ht="12.75" customHeight="1">
      <c r="A633" s="45"/>
      <c r="B633" s="44"/>
    </row>
    <row r="634" ht="12.75" customHeight="1">
      <c r="A634" s="45"/>
      <c r="B634" s="44"/>
    </row>
    <row r="635" ht="12.75" customHeight="1">
      <c r="A635" s="45"/>
      <c r="B635" s="44"/>
    </row>
    <row r="636" ht="12.75" customHeight="1">
      <c r="A636" s="45"/>
      <c r="B636" s="44"/>
    </row>
    <row r="637" ht="12.75" customHeight="1">
      <c r="A637" s="45"/>
      <c r="B637" s="44"/>
    </row>
    <row r="638" ht="12.75" customHeight="1">
      <c r="A638" s="45"/>
      <c r="B638" s="44"/>
    </row>
    <row r="639" ht="12.75" customHeight="1">
      <c r="A639" s="45"/>
      <c r="B639" s="44"/>
    </row>
    <row r="640" ht="12.75" customHeight="1">
      <c r="A640" s="45"/>
      <c r="B640" s="44"/>
    </row>
    <row r="641" ht="12.75" customHeight="1">
      <c r="A641" s="45"/>
      <c r="B641" s="44"/>
    </row>
    <row r="642" ht="12.75" customHeight="1">
      <c r="A642" s="45"/>
      <c r="B642" s="44"/>
    </row>
    <row r="643" ht="12.75" customHeight="1">
      <c r="A643" s="45"/>
      <c r="B643" s="44"/>
    </row>
    <row r="644" ht="12.75" customHeight="1">
      <c r="A644" s="45"/>
      <c r="B644" s="44"/>
    </row>
    <row r="645" ht="12.75" customHeight="1">
      <c r="A645" s="45"/>
      <c r="B645" s="44"/>
    </row>
    <row r="646" ht="12.75" customHeight="1">
      <c r="A646" s="45"/>
      <c r="B646" s="44"/>
    </row>
    <row r="647" ht="12.75" customHeight="1">
      <c r="A647" s="45"/>
      <c r="B647" s="44"/>
    </row>
    <row r="648" ht="12.75" customHeight="1">
      <c r="A648" s="45"/>
      <c r="B648" s="44"/>
    </row>
    <row r="649" ht="12.75" customHeight="1">
      <c r="A649" s="45"/>
      <c r="B649" s="44"/>
    </row>
    <row r="650" ht="12.75" customHeight="1">
      <c r="A650" s="45"/>
      <c r="B650" s="44"/>
    </row>
    <row r="651" ht="12.75" customHeight="1">
      <c r="A651" s="45"/>
      <c r="B651" s="44"/>
    </row>
    <row r="652" ht="12.75" customHeight="1">
      <c r="A652" s="45"/>
      <c r="B652" s="44"/>
    </row>
    <row r="653" ht="12.75" customHeight="1">
      <c r="A653" s="45"/>
      <c r="B653" s="44"/>
    </row>
    <row r="654" ht="12.75" customHeight="1">
      <c r="A654" s="45"/>
      <c r="B654" s="44"/>
    </row>
    <row r="655" ht="12.75" customHeight="1">
      <c r="A655" s="45"/>
      <c r="B655" s="44"/>
    </row>
    <row r="656" ht="12.75" customHeight="1">
      <c r="A656" s="45"/>
      <c r="B656" s="44"/>
    </row>
    <row r="657" ht="12.75" customHeight="1">
      <c r="A657" s="45"/>
      <c r="B657" s="44"/>
    </row>
    <row r="658" ht="12.75" customHeight="1">
      <c r="A658" s="45"/>
      <c r="B658" s="44"/>
    </row>
    <row r="659" ht="12.75" customHeight="1">
      <c r="A659" s="45"/>
      <c r="B659" s="44"/>
    </row>
    <row r="660" ht="12.75" customHeight="1">
      <c r="A660" s="45"/>
      <c r="B660" s="44"/>
    </row>
    <row r="661" ht="12.75" customHeight="1">
      <c r="A661" s="45"/>
      <c r="B661" s="44"/>
    </row>
    <row r="662" ht="12.75" customHeight="1">
      <c r="A662" s="45"/>
      <c r="B662" s="44"/>
    </row>
    <row r="663" ht="12.75" customHeight="1">
      <c r="A663" s="45"/>
      <c r="B663" s="44"/>
    </row>
    <row r="664" ht="12.75" customHeight="1">
      <c r="A664" s="45"/>
      <c r="B664" s="44"/>
    </row>
    <row r="665" ht="12.75" customHeight="1">
      <c r="A665" s="45"/>
      <c r="B665" s="44"/>
    </row>
    <row r="666" ht="12.75" customHeight="1">
      <c r="A666" s="45"/>
      <c r="B666" s="44"/>
    </row>
    <row r="667" ht="12.75" customHeight="1">
      <c r="A667" s="45"/>
      <c r="B667" s="44"/>
    </row>
    <row r="668" ht="12.75" customHeight="1">
      <c r="A668" s="45"/>
      <c r="B668" s="44"/>
    </row>
    <row r="669" ht="12.75" customHeight="1">
      <c r="A669" s="45"/>
      <c r="B669" s="44"/>
    </row>
    <row r="670" ht="12.75" customHeight="1">
      <c r="A670" s="45"/>
      <c r="B670" s="44"/>
    </row>
    <row r="671" ht="12.75" customHeight="1">
      <c r="A671" s="45"/>
      <c r="B671" s="44"/>
    </row>
    <row r="672" ht="12.75" customHeight="1">
      <c r="A672" s="45"/>
      <c r="B672" s="44"/>
    </row>
    <row r="673" ht="12.75" customHeight="1">
      <c r="A673" s="45"/>
      <c r="B673" s="44"/>
    </row>
    <row r="674" ht="12.75" customHeight="1">
      <c r="A674" s="45"/>
      <c r="B674" s="44"/>
    </row>
    <row r="675" ht="12.75" customHeight="1">
      <c r="A675" s="45"/>
      <c r="B675" s="44"/>
    </row>
    <row r="676" ht="12.75" customHeight="1">
      <c r="A676" s="45"/>
      <c r="B676" s="44"/>
    </row>
    <row r="677" ht="12.75" customHeight="1">
      <c r="A677" s="45"/>
      <c r="B677" s="44"/>
    </row>
    <row r="678" ht="12.75" customHeight="1">
      <c r="A678" s="45"/>
      <c r="B678" s="44"/>
    </row>
    <row r="679" ht="12.75" customHeight="1">
      <c r="A679" s="45"/>
      <c r="B679" s="44"/>
    </row>
    <row r="680" ht="12.75" customHeight="1">
      <c r="A680" s="45"/>
      <c r="B680" s="44"/>
    </row>
    <row r="681" ht="12.75" customHeight="1">
      <c r="A681" s="45"/>
      <c r="B681" s="44"/>
    </row>
    <row r="682" ht="12.75" customHeight="1">
      <c r="A682" s="45"/>
      <c r="B682" s="44"/>
    </row>
    <row r="683" ht="12.75" customHeight="1">
      <c r="A683" s="45"/>
      <c r="B683" s="44"/>
    </row>
    <row r="684" ht="12.75" customHeight="1">
      <c r="A684" s="45"/>
      <c r="B684" s="44"/>
    </row>
    <row r="685" ht="12.75" customHeight="1">
      <c r="A685" s="45"/>
      <c r="B685" s="44"/>
    </row>
    <row r="686" ht="12.75" customHeight="1">
      <c r="A686" s="45"/>
      <c r="B686" s="44"/>
    </row>
    <row r="687" ht="12.75" customHeight="1">
      <c r="A687" s="45"/>
      <c r="B687" s="44"/>
    </row>
    <row r="688" ht="12.75" customHeight="1">
      <c r="A688" s="45"/>
      <c r="B688" s="44"/>
    </row>
    <row r="689" ht="12.75" customHeight="1">
      <c r="A689" s="45"/>
      <c r="B689" s="44"/>
    </row>
    <row r="690" ht="12.75" customHeight="1">
      <c r="A690" s="45"/>
      <c r="B690" s="44"/>
    </row>
    <row r="691" ht="12.75" customHeight="1">
      <c r="A691" s="45"/>
      <c r="B691" s="44"/>
    </row>
    <row r="692" ht="12.75" customHeight="1">
      <c r="A692" s="45"/>
      <c r="B692" s="44"/>
    </row>
    <row r="693" ht="12.75" customHeight="1">
      <c r="A693" s="45"/>
      <c r="B693" s="44"/>
    </row>
    <row r="694" ht="12.75" customHeight="1">
      <c r="A694" s="45"/>
      <c r="B694" s="44"/>
    </row>
    <row r="695" ht="12.75" customHeight="1">
      <c r="A695" s="45"/>
      <c r="B695" s="44"/>
    </row>
    <row r="696" ht="12.75" customHeight="1">
      <c r="A696" s="45"/>
      <c r="B696" s="44"/>
    </row>
    <row r="697" ht="12.75" customHeight="1">
      <c r="A697" s="45"/>
      <c r="B697" s="44"/>
    </row>
    <row r="698" ht="12.75" customHeight="1">
      <c r="A698" s="45"/>
      <c r="B698" s="44"/>
    </row>
    <row r="699" ht="12.75" customHeight="1">
      <c r="A699" s="45"/>
      <c r="B699" s="44"/>
    </row>
    <row r="700" ht="12.75" customHeight="1">
      <c r="A700" s="45"/>
      <c r="B700" s="44"/>
    </row>
    <row r="701" ht="12.75" customHeight="1">
      <c r="A701" s="45"/>
      <c r="B701" s="44"/>
    </row>
    <row r="702" ht="12.75" customHeight="1">
      <c r="A702" s="45"/>
      <c r="B702" s="44"/>
    </row>
    <row r="703" ht="12.75" customHeight="1">
      <c r="A703" s="45"/>
      <c r="B703" s="44"/>
    </row>
    <row r="704" ht="12.75" customHeight="1">
      <c r="A704" s="45"/>
      <c r="B704" s="44"/>
    </row>
    <row r="705" ht="12.75" customHeight="1">
      <c r="A705" s="45"/>
      <c r="B705" s="44"/>
    </row>
    <row r="706" ht="12.75" customHeight="1">
      <c r="A706" s="45"/>
      <c r="B706" s="44"/>
    </row>
    <row r="707" ht="12.75" customHeight="1">
      <c r="A707" s="45"/>
      <c r="B707" s="44"/>
    </row>
    <row r="708" ht="12.75" customHeight="1">
      <c r="A708" s="45"/>
      <c r="B708" s="44"/>
    </row>
    <row r="709" ht="12.75" customHeight="1">
      <c r="A709" s="45"/>
      <c r="B709" s="44"/>
    </row>
    <row r="710" ht="12.75" customHeight="1">
      <c r="A710" s="45"/>
      <c r="B710" s="44"/>
    </row>
    <row r="711" ht="12.75" customHeight="1">
      <c r="A711" s="45"/>
      <c r="B711" s="44"/>
    </row>
    <row r="712" ht="12.75" customHeight="1">
      <c r="A712" s="45"/>
      <c r="B712" s="44"/>
    </row>
    <row r="713" ht="12.75" customHeight="1">
      <c r="A713" s="45"/>
      <c r="B713" s="44"/>
    </row>
    <row r="714" ht="12.75" customHeight="1">
      <c r="A714" s="45"/>
      <c r="B714" s="44"/>
    </row>
    <row r="715" ht="12.75" customHeight="1">
      <c r="A715" s="45"/>
      <c r="B715" s="44"/>
    </row>
    <row r="716" ht="12.75" customHeight="1">
      <c r="A716" s="45"/>
      <c r="B716" s="44"/>
    </row>
    <row r="717" ht="12.75" customHeight="1">
      <c r="A717" s="45"/>
      <c r="B717" s="44"/>
    </row>
    <row r="718" ht="12.75" customHeight="1">
      <c r="A718" s="45"/>
      <c r="B718" s="44"/>
    </row>
    <row r="719" ht="12.75" customHeight="1">
      <c r="A719" s="45"/>
      <c r="B719" s="44"/>
    </row>
    <row r="720" ht="12.75" customHeight="1">
      <c r="A720" s="45"/>
      <c r="B720" s="44"/>
    </row>
    <row r="721" ht="12.75" customHeight="1">
      <c r="A721" s="45"/>
      <c r="B721" s="44"/>
    </row>
    <row r="722" ht="12.75" customHeight="1">
      <c r="A722" s="45"/>
      <c r="B722" s="44"/>
    </row>
    <row r="723" ht="12.75" customHeight="1">
      <c r="A723" s="45"/>
      <c r="B723" s="44"/>
    </row>
    <row r="724" ht="12.75" customHeight="1">
      <c r="A724" s="45"/>
      <c r="B724" s="44"/>
    </row>
    <row r="725" ht="12.75" customHeight="1">
      <c r="A725" s="45"/>
      <c r="B725" s="44"/>
    </row>
    <row r="726" ht="12.75" customHeight="1">
      <c r="A726" s="45"/>
      <c r="B726" s="44"/>
    </row>
    <row r="727" ht="12.75" customHeight="1">
      <c r="A727" s="45"/>
      <c r="B727" s="44"/>
    </row>
    <row r="728" ht="12.75" customHeight="1">
      <c r="A728" s="45"/>
      <c r="B728" s="44"/>
    </row>
    <row r="729" ht="12.75" customHeight="1">
      <c r="A729" s="45"/>
      <c r="B729" s="44"/>
    </row>
    <row r="730" ht="12.75" customHeight="1">
      <c r="A730" s="45"/>
      <c r="B730" s="44"/>
    </row>
    <row r="731" ht="12.75" customHeight="1">
      <c r="A731" s="45"/>
      <c r="B731" s="44"/>
    </row>
    <row r="732" ht="12.75" customHeight="1">
      <c r="A732" s="45"/>
      <c r="B732" s="44"/>
    </row>
    <row r="733" ht="12.75" customHeight="1">
      <c r="A733" s="45"/>
      <c r="B733" s="44"/>
    </row>
    <row r="734" ht="12.75" customHeight="1">
      <c r="A734" s="45"/>
      <c r="B734" s="44"/>
    </row>
    <row r="735" ht="12.75" customHeight="1">
      <c r="A735" s="45"/>
      <c r="B735" s="44"/>
    </row>
    <row r="736" ht="12.75" customHeight="1">
      <c r="A736" s="45"/>
      <c r="B736" s="44"/>
    </row>
    <row r="737" ht="12.75" customHeight="1">
      <c r="A737" s="45"/>
      <c r="B737" s="44"/>
    </row>
    <row r="738" ht="12.75" customHeight="1">
      <c r="A738" s="45"/>
      <c r="B738" s="44"/>
    </row>
    <row r="739" ht="12.75" customHeight="1">
      <c r="A739" s="45"/>
      <c r="B739" s="44"/>
    </row>
    <row r="740" ht="12.75" customHeight="1">
      <c r="A740" s="45"/>
      <c r="B740" s="44"/>
    </row>
    <row r="741" ht="12.75" customHeight="1">
      <c r="A741" s="45"/>
      <c r="B741" s="44"/>
    </row>
    <row r="742" ht="12.75" customHeight="1">
      <c r="A742" s="45"/>
      <c r="B742" s="44"/>
    </row>
    <row r="743" ht="12.75" customHeight="1">
      <c r="A743" s="45"/>
      <c r="B743" s="44"/>
    </row>
    <row r="744" ht="12.75" customHeight="1">
      <c r="A744" s="45"/>
      <c r="B744" s="44"/>
    </row>
    <row r="745" ht="12.75" customHeight="1">
      <c r="A745" s="45"/>
      <c r="B745" s="44"/>
    </row>
    <row r="746" ht="12.75" customHeight="1">
      <c r="A746" s="45"/>
      <c r="B746" s="44"/>
    </row>
    <row r="747" ht="12.75" customHeight="1">
      <c r="A747" s="45"/>
      <c r="B747" s="44"/>
    </row>
    <row r="748" ht="12.75" customHeight="1">
      <c r="A748" s="45"/>
      <c r="B748" s="44"/>
    </row>
    <row r="749" ht="12.75" customHeight="1">
      <c r="A749" s="45"/>
      <c r="B749" s="44"/>
    </row>
    <row r="750" ht="12.75" customHeight="1">
      <c r="A750" s="45"/>
      <c r="B750" s="44"/>
    </row>
    <row r="751" ht="12.75" customHeight="1">
      <c r="A751" s="45"/>
      <c r="B751" s="44"/>
    </row>
    <row r="752" ht="12.75" customHeight="1">
      <c r="A752" s="45"/>
      <c r="B752" s="44"/>
    </row>
    <row r="753" ht="12.75" customHeight="1">
      <c r="A753" s="45"/>
      <c r="B753" s="44"/>
    </row>
    <row r="754" ht="12.75" customHeight="1">
      <c r="A754" s="45"/>
      <c r="B754" s="44"/>
    </row>
    <row r="755" ht="12.75" customHeight="1">
      <c r="A755" s="45"/>
      <c r="B755" s="44"/>
    </row>
    <row r="756" ht="12.75" customHeight="1">
      <c r="A756" s="45"/>
      <c r="B756" s="44"/>
    </row>
    <row r="757" ht="12.75" customHeight="1">
      <c r="A757" s="45"/>
      <c r="B757" s="44"/>
    </row>
    <row r="758" ht="12.75" customHeight="1">
      <c r="A758" s="45"/>
      <c r="B758" s="44"/>
    </row>
    <row r="759" ht="12.75" customHeight="1">
      <c r="A759" s="45"/>
      <c r="B759" s="44"/>
    </row>
    <row r="760" ht="12.75" customHeight="1">
      <c r="A760" s="45"/>
      <c r="B760" s="44"/>
    </row>
    <row r="761" ht="12.75" customHeight="1">
      <c r="A761" s="45"/>
      <c r="B761" s="44"/>
    </row>
    <row r="762" ht="12.75" customHeight="1">
      <c r="A762" s="45"/>
      <c r="B762" s="44"/>
    </row>
    <row r="763" ht="12.75" customHeight="1">
      <c r="A763" s="45"/>
      <c r="B763" s="44"/>
    </row>
    <row r="764" ht="12.75" customHeight="1">
      <c r="A764" s="45"/>
      <c r="B764" s="44"/>
    </row>
    <row r="765" ht="12.75" customHeight="1">
      <c r="A765" s="45"/>
      <c r="B765" s="44"/>
    </row>
    <row r="766" ht="12.75" customHeight="1">
      <c r="A766" s="45"/>
      <c r="B766" s="44"/>
    </row>
    <row r="767" ht="12.75" customHeight="1">
      <c r="A767" s="45"/>
      <c r="B767" s="44"/>
    </row>
    <row r="768" ht="12.75" customHeight="1">
      <c r="A768" s="45"/>
      <c r="B768" s="44"/>
    </row>
    <row r="769" ht="12.75" customHeight="1">
      <c r="A769" s="45"/>
      <c r="B769" s="44"/>
    </row>
    <row r="770" ht="12.75" customHeight="1">
      <c r="A770" s="45"/>
      <c r="B770" s="44"/>
    </row>
    <row r="771" ht="12.75" customHeight="1">
      <c r="A771" s="45"/>
      <c r="B771" s="44"/>
    </row>
    <row r="772" ht="12.75" customHeight="1">
      <c r="A772" s="45"/>
      <c r="B772" s="44"/>
    </row>
    <row r="773" ht="12.75" customHeight="1">
      <c r="A773" s="45"/>
      <c r="B773" s="44"/>
    </row>
    <row r="774" ht="12.75" customHeight="1">
      <c r="A774" s="45"/>
      <c r="B774" s="44"/>
    </row>
    <row r="775" ht="12.75" customHeight="1">
      <c r="A775" s="45"/>
      <c r="B775" s="44"/>
    </row>
    <row r="776" ht="12.75" customHeight="1">
      <c r="A776" s="45"/>
      <c r="B776" s="44"/>
    </row>
    <row r="777" ht="12.75" customHeight="1">
      <c r="A777" s="45"/>
      <c r="B777" s="44"/>
    </row>
    <row r="778" ht="12.75" customHeight="1">
      <c r="A778" s="45"/>
      <c r="B778" s="44"/>
    </row>
    <row r="779" ht="12.75" customHeight="1">
      <c r="A779" s="45"/>
      <c r="B779" s="44"/>
    </row>
    <row r="780" ht="12.75" customHeight="1">
      <c r="A780" s="45"/>
      <c r="B780" s="44"/>
    </row>
    <row r="781" ht="12.75" customHeight="1">
      <c r="A781" s="45"/>
      <c r="B781" s="44"/>
    </row>
    <row r="782" ht="12.75" customHeight="1">
      <c r="A782" s="45"/>
      <c r="B782" s="44"/>
    </row>
    <row r="783" ht="12.75" customHeight="1">
      <c r="A783" s="45"/>
      <c r="B783" s="44"/>
    </row>
    <row r="784" ht="12.75" customHeight="1">
      <c r="A784" s="45"/>
      <c r="B784" s="44"/>
    </row>
    <row r="785" ht="12.75" customHeight="1">
      <c r="A785" s="45"/>
      <c r="B785" s="44"/>
    </row>
    <row r="786" ht="12.75" customHeight="1">
      <c r="A786" s="45"/>
      <c r="B786" s="44"/>
    </row>
    <row r="787" ht="12.75" customHeight="1">
      <c r="A787" s="45"/>
      <c r="B787" s="44"/>
    </row>
    <row r="788" ht="12.75" customHeight="1">
      <c r="A788" s="45"/>
      <c r="B788" s="44"/>
    </row>
    <row r="789" ht="12.75" customHeight="1">
      <c r="A789" s="45"/>
      <c r="B789" s="44"/>
    </row>
    <row r="790" ht="12.75" customHeight="1">
      <c r="A790" s="45"/>
      <c r="B790" s="44"/>
    </row>
    <row r="791" ht="12.75" customHeight="1">
      <c r="A791" s="45"/>
      <c r="B791" s="44"/>
    </row>
    <row r="792" ht="12.75" customHeight="1">
      <c r="A792" s="45"/>
      <c r="B792" s="44"/>
    </row>
    <row r="793" ht="12.75" customHeight="1">
      <c r="A793" s="45"/>
      <c r="B793" s="44"/>
    </row>
    <row r="794" ht="12.75" customHeight="1">
      <c r="A794" s="45"/>
      <c r="B794" s="44"/>
    </row>
    <row r="795" ht="12.75" customHeight="1">
      <c r="A795" s="45"/>
      <c r="B795" s="44"/>
    </row>
    <row r="796" ht="12.75" customHeight="1">
      <c r="A796" s="45"/>
      <c r="B796" s="44"/>
    </row>
    <row r="797" ht="12.75" customHeight="1">
      <c r="A797" s="45"/>
      <c r="B797" s="44"/>
    </row>
    <row r="798" ht="12.75" customHeight="1">
      <c r="A798" s="45"/>
      <c r="B798" s="44"/>
    </row>
    <row r="799" ht="12.75" customHeight="1">
      <c r="A799" s="45"/>
      <c r="B799" s="44"/>
    </row>
    <row r="800" ht="12.75" customHeight="1">
      <c r="A800" s="45"/>
      <c r="B800" s="44"/>
    </row>
    <row r="801" ht="12.75" customHeight="1">
      <c r="A801" s="45"/>
      <c r="B801" s="44"/>
    </row>
    <row r="802" ht="12.75" customHeight="1">
      <c r="A802" s="45"/>
      <c r="B802" s="44"/>
    </row>
    <row r="803" ht="12.75" customHeight="1">
      <c r="A803" s="45"/>
      <c r="B803" s="44"/>
    </row>
    <row r="804" ht="12.75" customHeight="1">
      <c r="A804" s="45"/>
      <c r="B804" s="44"/>
    </row>
    <row r="805" ht="12.75" customHeight="1">
      <c r="A805" s="45"/>
      <c r="B805" s="44"/>
    </row>
    <row r="806" ht="12.75" customHeight="1">
      <c r="A806" s="45"/>
      <c r="B806" s="44"/>
    </row>
    <row r="807" ht="12.75" customHeight="1">
      <c r="A807" s="45"/>
      <c r="B807" s="44"/>
    </row>
    <row r="808" ht="12.75" customHeight="1">
      <c r="A808" s="45"/>
      <c r="B808" s="44"/>
    </row>
    <row r="809" ht="12.75" customHeight="1">
      <c r="A809" s="45"/>
      <c r="B809" s="44"/>
    </row>
    <row r="810" ht="12.75" customHeight="1">
      <c r="A810" s="45"/>
      <c r="B810" s="44"/>
    </row>
    <row r="811" ht="12.75" customHeight="1">
      <c r="A811" s="45"/>
      <c r="B811" s="44"/>
    </row>
    <row r="812" ht="12.75" customHeight="1">
      <c r="A812" s="45"/>
      <c r="B812" s="44"/>
    </row>
    <row r="813" ht="12.75" customHeight="1">
      <c r="A813" s="45"/>
      <c r="B813" s="44"/>
    </row>
    <row r="814" ht="12.75" customHeight="1">
      <c r="A814" s="45"/>
      <c r="B814" s="44"/>
    </row>
    <row r="815" ht="12.75" customHeight="1">
      <c r="A815" s="45"/>
      <c r="B815" s="44"/>
    </row>
    <row r="816" ht="12.75" customHeight="1">
      <c r="A816" s="45"/>
      <c r="B816" s="44"/>
    </row>
    <row r="817" ht="12.75" customHeight="1">
      <c r="A817" s="45"/>
      <c r="B817" s="44"/>
    </row>
    <row r="818" ht="12.75" customHeight="1">
      <c r="A818" s="45"/>
      <c r="B818" s="44"/>
    </row>
    <row r="819" ht="12.75" customHeight="1">
      <c r="A819" s="45"/>
      <c r="B819" s="44"/>
    </row>
    <row r="820" ht="12.75" customHeight="1">
      <c r="A820" s="45"/>
      <c r="B820" s="44"/>
    </row>
    <row r="821" ht="12.75" customHeight="1">
      <c r="A821" s="45"/>
      <c r="B821" s="44"/>
    </row>
    <row r="822" ht="12.75" customHeight="1">
      <c r="A822" s="45"/>
      <c r="B822" s="44"/>
    </row>
    <row r="823" ht="12.75" customHeight="1">
      <c r="A823" s="45"/>
      <c r="B823" s="44"/>
    </row>
    <row r="824" ht="12.75" customHeight="1">
      <c r="A824" s="45"/>
      <c r="B824" s="44"/>
    </row>
    <row r="825" ht="12.75" customHeight="1">
      <c r="A825" s="45"/>
      <c r="B825" s="44"/>
    </row>
    <row r="826" ht="12.75" customHeight="1">
      <c r="A826" s="45"/>
      <c r="B826" s="44"/>
    </row>
    <row r="827" ht="12.75" customHeight="1">
      <c r="A827" s="45"/>
      <c r="B827" s="44"/>
    </row>
    <row r="828" ht="12.75" customHeight="1">
      <c r="A828" s="45"/>
      <c r="B828" s="44"/>
    </row>
    <row r="829" ht="12.75" customHeight="1">
      <c r="A829" s="45"/>
      <c r="B829" s="44"/>
    </row>
    <row r="830" ht="12.75" customHeight="1">
      <c r="A830" s="45"/>
      <c r="B830" s="44"/>
    </row>
    <row r="831" ht="12.75" customHeight="1">
      <c r="A831" s="45"/>
      <c r="B831" s="44"/>
    </row>
    <row r="832" ht="12.75" customHeight="1">
      <c r="A832" s="45"/>
      <c r="B832" s="44"/>
    </row>
    <row r="833" ht="12.75" customHeight="1">
      <c r="A833" s="45"/>
      <c r="B833" s="44"/>
    </row>
    <row r="834" ht="12.75" customHeight="1">
      <c r="A834" s="45"/>
      <c r="B834" s="44"/>
    </row>
    <row r="835" ht="12.75" customHeight="1">
      <c r="A835" s="45"/>
      <c r="B835" s="44"/>
    </row>
    <row r="836" ht="12.75" customHeight="1">
      <c r="A836" s="45"/>
      <c r="B836" s="44"/>
    </row>
    <row r="837" ht="12.75" customHeight="1">
      <c r="A837" s="45"/>
      <c r="B837" s="44"/>
    </row>
    <row r="838" ht="12.75" customHeight="1">
      <c r="A838" s="45"/>
      <c r="B838" s="44"/>
    </row>
    <row r="839" ht="12.75" customHeight="1">
      <c r="A839" s="45"/>
      <c r="B839" s="44"/>
    </row>
    <row r="840" ht="12.75" customHeight="1">
      <c r="A840" s="45"/>
      <c r="B840" s="44"/>
    </row>
    <row r="841" ht="12.75" customHeight="1">
      <c r="A841" s="45"/>
      <c r="B841" s="44"/>
    </row>
    <row r="842" ht="12.75" customHeight="1">
      <c r="A842" s="45"/>
      <c r="B842" s="44"/>
    </row>
    <row r="843" ht="12.75" customHeight="1">
      <c r="A843" s="45"/>
      <c r="B843" s="44"/>
    </row>
    <row r="844" ht="12.75" customHeight="1">
      <c r="A844" s="45"/>
      <c r="B844" s="44"/>
    </row>
    <row r="845" ht="12.75" customHeight="1">
      <c r="A845" s="45"/>
      <c r="B845" s="44"/>
    </row>
    <row r="846" ht="12.75" customHeight="1">
      <c r="A846" s="45"/>
      <c r="B846" s="44"/>
    </row>
    <row r="847" ht="12.75" customHeight="1">
      <c r="A847" s="45"/>
      <c r="B847" s="44"/>
    </row>
    <row r="848" ht="12.75" customHeight="1">
      <c r="A848" s="45"/>
      <c r="B848" s="44"/>
    </row>
    <row r="849" ht="12.75" customHeight="1">
      <c r="A849" s="45"/>
      <c r="B849" s="44"/>
    </row>
    <row r="850" ht="12.75" customHeight="1">
      <c r="A850" s="45"/>
      <c r="B850" s="44"/>
    </row>
    <row r="851" ht="12.75" customHeight="1">
      <c r="A851" s="45"/>
      <c r="B851" s="44"/>
    </row>
    <row r="852" ht="12.75" customHeight="1">
      <c r="A852" s="45"/>
      <c r="B852" s="44"/>
    </row>
    <row r="853" ht="12.75" customHeight="1">
      <c r="A853" s="45"/>
      <c r="B853" s="44"/>
    </row>
    <row r="854" ht="12.75" customHeight="1">
      <c r="A854" s="45"/>
      <c r="B854" s="44"/>
    </row>
    <row r="855" ht="12.75" customHeight="1">
      <c r="A855" s="45"/>
      <c r="B855" s="44"/>
    </row>
    <row r="856" ht="12.75" customHeight="1">
      <c r="A856" s="45"/>
      <c r="B856" s="44"/>
    </row>
    <row r="857" ht="12.75" customHeight="1">
      <c r="A857" s="45"/>
      <c r="B857" s="44"/>
    </row>
    <row r="858" ht="12.75" customHeight="1">
      <c r="A858" s="45"/>
      <c r="B858" s="44"/>
    </row>
    <row r="859" ht="12.75" customHeight="1">
      <c r="A859" s="45"/>
      <c r="B859" s="44"/>
    </row>
    <row r="860" ht="12.75" customHeight="1">
      <c r="A860" s="45"/>
      <c r="B860" s="44"/>
    </row>
    <row r="861" ht="12.75" customHeight="1">
      <c r="A861" s="45"/>
      <c r="B861" s="44"/>
    </row>
    <row r="862" ht="12.75" customHeight="1">
      <c r="A862" s="45"/>
      <c r="B862" s="44"/>
    </row>
    <row r="863" ht="12.75" customHeight="1">
      <c r="A863" s="45"/>
      <c r="B863" s="44"/>
    </row>
    <row r="864" ht="12.75" customHeight="1">
      <c r="A864" s="45"/>
      <c r="B864" s="44"/>
    </row>
    <row r="865" ht="12.75" customHeight="1">
      <c r="A865" s="45"/>
      <c r="B865" s="44"/>
    </row>
    <row r="866" ht="12.75" customHeight="1">
      <c r="A866" s="45"/>
      <c r="B866" s="44"/>
    </row>
    <row r="867" ht="12.75" customHeight="1">
      <c r="A867" s="45"/>
      <c r="B867" s="44"/>
    </row>
    <row r="868" ht="12.75" customHeight="1">
      <c r="A868" s="45"/>
      <c r="B868" s="44"/>
    </row>
    <row r="869" ht="12.75" customHeight="1">
      <c r="A869" s="45"/>
      <c r="B869" s="44"/>
    </row>
    <row r="870" ht="12.75" customHeight="1">
      <c r="A870" s="45"/>
      <c r="B870" s="44"/>
    </row>
    <row r="871" ht="12.75" customHeight="1">
      <c r="A871" s="45"/>
      <c r="B871" s="44"/>
    </row>
    <row r="872" ht="12.75" customHeight="1">
      <c r="A872" s="45"/>
      <c r="B872" s="44"/>
    </row>
    <row r="873" ht="12.75" customHeight="1">
      <c r="A873" s="45"/>
      <c r="B873" s="44"/>
    </row>
    <row r="874" ht="12.75" customHeight="1">
      <c r="A874" s="45"/>
      <c r="B874" s="44"/>
    </row>
    <row r="875" ht="12.75" customHeight="1">
      <c r="A875" s="45"/>
      <c r="B875" s="44"/>
    </row>
    <row r="876" ht="12.75" customHeight="1">
      <c r="A876" s="45"/>
      <c r="B876" s="44"/>
    </row>
    <row r="877" ht="12.75" customHeight="1">
      <c r="A877" s="45"/>
      <c r="B877" s="44"/>
    </row>
    <row r="878" ht="12.75" customHeight="1">
      <c r="A878" s="45"/>
      <c r="B878" s="44"/>
    </row>
    <row r="879" ht="12.75" customHeight="1">
      <c r="A879" s="45"/>
      <c r="B879" s="44"/>
    </row>
    <row r="880" ht="12.75" customHeight="1">
      <c r="A880" s="45"/>
      <c r="B880" s="44"/>
    </row>
    <row r="881" ht="12.75" customHeight="1">
      <c r="A881" s="45"/>
      <c r="B881" s="44"/>
    </row>
    <row r="882" ht="12.75" customHeight="1">
      <c r="A882" s="45"/>
      <c r="B882" s="44"/>
    </row>
    <row r="883" ht="12.75" customHeight="1">
      <c r="A883" s="45"/>
      <c r="B883" s="44"/>
    </row>
    <row r="884" ht="12.75" customHeight="1">
      <c r="A884" s="45"/>
      <c r="B884" s="44"/>
    </row>
    <row r="885" ht="12.75" customHeight="1">
      <c r="A885" s="45"/>
      <c r="B885" s="44"/>
    </row>
    <row r="886" ht="12.75" customHeight="1">
      <c r="A886" s="45"/>
      <c r="B886" s="44"/>
    </row>
    <row r="887" ht="12.75" customHeight="1">
      <c r="A887" s="45"/>
      <c r="B887" s="44"/>
    </row>
    <row r="888" ht="12.75" customHeight="1">
      <c r="A888" s="45"/>
      <c r="B888" s="44"/>
    </row>
    <row r="889" ht="12.75" customHeight="1">
      <c r="A889" s="45"/>
      <c r="B889" s="44"/>
    </row>
    <row r="890" ht="12.75" customHeight="1">
      <c r="A890" s="45"/>
      <c r="B890" s="44"/>
    </row>
    <row r="891" ht="12.75" customHeight="1">
      <c r="A891" s="45"/>
      <c r="B891" s="44"/>
    </row>
    <row r="892" ht="12.75" customHeight="1">
      <c r="A892" s="45"/>
      <c r="B892" s="44"/>
    </row>
    <row r="893" ht="12.75" customHeight="1">
      <c r="A893" s="45"/>
      <c r="B893" s="44"/>
    </row>
    <row r="894" ht="12.75" customHeight="1">
      <c r="A894" s="45"/>
      <c r="B894" s="44"/>
    </row>
    <row r="895" ht="12.75" customHeight="1">
      <c r="A895" s="45"/>
      <c r="B895" s="44"/>
    </row>
    <row r="896" ht="12.75" customHeight="1">
      <c r="A896" s="45"/>
      <c r="B896" s="44"/>
    </row>
    <row r="897" ht="12.75" customHeight="1">
      <c r="A897" s="45"/>
      <c r="B897" s="44"/>
    </row>
    <row r="898" ht="12.75" customHeight="1">
      <c r="A898" s="45"/>
      <c r="B898" s="44"/>
    </row>
    <row r="899" ht="12.75" customHeight="1">
      <c r="A899" s="45"/>
      <c r="B899" s="44"/>
    </row>
    <row r="900" ht="12.75" customHeight="1">
      <c r="A900" s="45"/>
      <c r="B900" s="44"/>
    </row>
    <row r="901" ht="12.75" customHeight="1">
      <c r="A901" s="45"/>
      <c r="B901" s="44"/>
    </row>
    <row r="902" ht="12.75" customHeight="1">
      <c r="A902" s="45"/>
      <c r="B902" s="44"/>
    </row>
    <row r="903" ht="12.75" customHeight="1">
      <c r="A903" s="45"/>
      <c r="B903" s="44"/>
    </row>
    <row r="904" ht="12.75" customHeight="1">
      <c r="A904" s="45"/>
      <c r="B904" s="44"/>
    </row>
    <row r="905" ht="12.75" customHeight="1">
      <c r="A905" s="45"/>
      <c r="B905" s="44"/>
    </row>
    <row r="906" ht="12.75" customHeight="1">
      <c r="A906" s="45"/>
      <c r="B906" s="44"/>
    </row>
    <row r="907" ht="12.75" customHeight="1">
      <c r="A907" s="45"/>
      <c r="B907" s="44"/>
    </row>
    <row r="908" ht="12.75" customHeight="1">
      <c r="A908" s="45"/>
      <c r="B908" s="44"/>
    </row>
    <row r="909" ht="12.75" customHeight="1">
      <c r="A909" s="45"/>
      <c r="B909" s="44"/>
    </row>
    <row r="910" ht="12.75" customHeight="1">
      <c r="A910" s="45"/>
      <c r="B910" s="44"/>
    </row>
    <row r="911" ht="12.75" customHeight="1">
      <c r="A911" s="45"/>
      <c r="B911" s="44"/>
    </row>
    <row r="912" ht="12.75" customHeight="1">
      <c r="A912" s="45"/>
      <c r="B912" s="44"/>
    </row>
    <row r="913" ht="12.75" customHeight="1">
      <c r="A913" s="45"/>
      <c r="B913" s="44"/>
    </row>
    <row r="914" ht="12.75" customHeight="1">
      <c r="A914" s="45"/>
      <c r="B914" s="44"/>
    </row>
    <row r="915" ht="12.75" customHeight="1">
      <c r="A915" s="45"/>
      <c r="B915" s="44"/>
    </row>
    <row r="916" ht="12.75" customHeight="1">
      <c r="A916" s="45"/>
      <c r="B916" s="44"/>
    </row>
    <row r="917" ht="12.75" customHeight="1">
      <c r="A917" s="45"/>
      <c r="B917" s="44"/>
    </row>
    <row r="918" ht="12.75" customHeight="1">
      <c r="A918" s="45"/>
      <c r="B918" s="44"/>
    </row>
    <row r="919" ht="12.75" customHeight="1">
      <c r="A919" s="45"/>
      <c r="B919" s="44"/>
    </row>
    <row r="920" ht="12.75" customHeight="1">
      <c r="A920" s="45"/>
      <c r="B920" s="44"/>
    </row>
    <row r="921" ht="12.75" customHeight="1">
      <c r="A921" s="45"/>
      <c r="B921" s="44"/>
    </row>
    <row r="922" ht="12.75" customHeight="1">
      <c r="A922" s="45"/>
      <c r="B922" s="44"/>
    </row>
    <row r="923" ht="12.75" customHeight="1">
      <c r="A923" s="45"/>
      <c r="B923" s="44"/>
    </row>
    <row r="924" ht="12.75" customHeight="1">
      <c r="A924" s="45"/>
      <c r="B924" s="44"/>
    </row>
    <row r="925" ht="12.75" customHeight="1">
      <c r="A925" s="45"/>
      <c r="B925" s="44"/>
    </row>
    <row r="926" ht="12.75" customHeight="1">
      <c r="A926" s="45"/>
      <c r="B926" s="44"/>
    </row>
    <row r="927" ht="12.75" customHeight="1">
      <c r="A927" s="45"/>
      <c r="B927" s="44"/>
    </row>
    <row r="928" ht="12.75" customHeight="1">
      <c r="A928" s="45"/>
      <c r="B928" s="44"/>
    </row>
    <row r="929" ht="12.75" customHeight="1">
      <c r="A929" s="45"/>
      <c r="B929" s="44"/>
    </row>
    <row r="930" ht="12.75" customHeight="1">
      <c r="A930" s="45"/>
      <c r="B930" s="44"/>
    </row>
    <row r="931" ht="12.75" customHeight="1">
      <c r="A931" s="45"/>
      <c r="B931" s="44"/>
    </row>
    <row r="932" ht="12.75" customHeight="1">
      <c r="A932" s="45"/>
      <c r="B932" s="44"/>
    </row>
    <row r="933" ht="12.75" customHeight="1">
      <c r="A933" s="45"/>
      <c r="B933" s="44"/>
    </row>
    <row r="934" ht="12.75" customHeight="1">
      <c r="A934" s="45"/>
      <c r="B934" s="44"/>
    </row>
    <row r="935" ht="12.75" customHeight="1">
      <c r="A935" s="45"/>
      <c r="B935" s="44"/>
    </row>
    <row r="936" ht="12.75" customHeight="1">
      <c r="A936" s="45"/>
      <c r="B936" s="44"/>
    </row>
    <row r="937" ht="12.75" customHeight="1">
      <c r="A937" s="45"/>
      <c r="B937" s="44"/>
    </row>
    <row r="938" ht="12.75" customHeight="1">
      <c r="A938" s="45"/>
      <c r="B938" s="44"/>
    </row>
    <row r="939" ht="12.75" customHeight="1">
      <c r="A939" s="45"/>
      <c r="B939" s="44"/>
    </row>
    <row r="940" ht="12.75" customHeight="1">
      <c r="A940" s="45"/>
      <c r="B940" s="44"/>
    </row>
    <row r="941" ht="12.75" customHeight="1">
      <c r="A941" s="45"/>
      <c r="B941" s="44"/>
    </row>
    <row r="942" ht="12.75" customHeight="1">
      <c r="A942" s="45"/>
      <c r="B942" s="44"/>
    </row>
    <row r="943" ht="12.75" customHeight="1">
      <c r="A943" s="45"/>
      <c r="B943" s="44"/>
    </row>
    <row r="944" ht="12.75" customHeight="1">
      <c r="A944" s="45"/>
      <c r="B944" s="44"/>
    </row>
    <row r="945" ht="12.75" customHeight="1">
      <c r="A945" s="45"/>
      <c r="B945" s="44"/>
    </row>
    <row r="946" ht="12.75" customHeight="1">
      <c r="A946" s="45"/>
      <c r="B946" s="44"/>
    </row>
    <row r="947" ht="12.75" customHeight="1">
      <c r="A947" s="45"/>
      <c r="B947" s="44"/>
    </row>
    <row r="948" ht="12.75" customHeight="1">
      <c r="A948" s="45"/>
      <c r="B948" s="44"/>
    </row>
    <row r="949" ht="12.75" customHeight="1">
      <c r="A949" s="45"/>
      <c r="B949" s="44"/>
    </row>
    <row r="950" ht="12.75" customHeight="1">
      <c r="A950" s="45"/>
      <c r="B950" s="44"/>
    </row>
    <row r="951" ht="12.75" customHeight="1">
      <c r="A951" s="45"/>
      <c r="B951" s="44"/>
    </row>
    <row r="952" ht="12.75" customHeight="1">
      <c r="A952" s="45"/>
      <c r="B952" s="44"/>
    </row>
    <row r="953" ht="12.75" customHeight="1">
      <c r="A953" s="45"/>
      <c r="B953" s="44"/>
    </row>
    <row r="954" ht="12.75" customHeight="1">
      <c r="A954" s="45"/>
      <c r="B954" s="44"/>
    </row>
    <row r="955" ht="12.75" customHeight="1">
      <c r="A955" s="45"/>
      <c r="B955" s="44"/>
    </row>
    <row r="956" ht="12.75" customHeight="1">
      <c r="A956" s="45"/>
      <c r="B956" s="44"/>
    </row>
    <row r="957" ht="12.75" customHeight="1">
      <c r="A957" s="45"/>
      <c r="B957" s="44"/>
    </row>
    <row r="958" ht="12.75" customHeight="1">
      <c r="A958" s="45"/>
      <c r="B958" s="44"/>
    </row>
    <row r="959" ht="12.75" customHeight="1">
      <c r="A959" s="45"/>
      <c r="B959" s="44"/>
    </row>
    <row r="960" ht="12.75" customHeight="1">
      <c r="A960" s="45"/>
      <c r="B960" s="44"/>
    </row>
    <row r="961" ht="12.75" customHeight="1">
      <c r="A961" s="45"/>
      <c r="B961" s="44"/>
    </row>
    <row r="962" ht="12.75" customHeight="1">
      <c r="A962" s="45"/>
      <c r="B962" s="44"/>
    </row>
    <row r="963" ht="12.75" customHeight="1">
      <c r="A963" s="45"/>
      <c r="B963" s="44"/>
    </row>
    <row r="964" ht="12.75" customHeight="1">
      <c r="A964" s="45"/>
      <c r="B964" s="44"/>
    </row>
    <row r="965" ht="12.75" customHeight="1">
      <c r="A965" s="45"/>
      <c r="B965" s="44"/>
    </row>
    <row r="966" ht="12.75" customHeight="1">
      <c r="A966" s="45"/>
      <c r="B966" s="44"/>
    </row>
    <row r="967" ht="12.75" customHeight="1">
      <c r="A967" s="45"/>
      <c r="B967" s="44"/>
    </row>
    <row r="968" ht="12.75" customHeight="1">
      <c r="A968" s="45"/>
      <c r="B968" s="44"/>
    </row>
    <row r="969" ht="12.75" customHeight="1">
      <c r="A969" s="45"/>
      <c r="B969" s="44"/>
    </row>
    <row r="970" ht="12.75" customHeight="1">
      <c r="A970" s="45"/>
      <c r="B970" s="44"/>
    </row>
    <row r="971" ht="12.75" customHeight="1">
      <c r="A971" s="45"/>
      <c r="B971" s="44"/>
    </row>
    <row r="972" ht="12.75" customHeight="1">
      <c r="A972" s="45"/>
      <c r="B972" s="44"/>
    </row>
    <row r="973" ht="12.75" customHeight="1">
      <c r="A973" s="45"/>
      <c r="B973" s="44"/>
    </row>
    <row r="974" ht="12.75" customHeight="1">
      <c r="A974" s="45"/>
      <c r="B974" s="44"/>
    </row>
    <row r="975" ht="12.75" customHeight="1">
      <c r="A975" s="45"/>
      <c r="B975" s="44"/>
    </row>
    <row r="976" ht="12.75" customHeight="1">
      <c r="A976" s="45"/>
      <c r="B976" s="44"/>
    </row>
    <row r="977" ht="12.75" customHeight="1">
      <c r="A977" s="45"/>
      <c r="B977" s="44"/>
    </row>
    <row r="978" ht="12.75" customHeight="1">
      <c r="A978" s="45"/>
      <c r="B978" s="44"/>
    </row>
    <row r="979" ht="12.75" customHeight="1">
      <c r="A979" s="45"/>
      <c r="B979" s="44"/>
    </row>
    <row r="980" ht="12.75" customHeight="1">
      <c r="A980" s="45"/>
      <c r="B980" s="44"/>
    </row>
    <row r="981" ht="12.75" customHeight="1">
      <c r="A981" s="45"/>
      <c r="B981" s="44"/>
    </row>
    <row r="982" ht="12.75" customHeight="1">
      <c r="A982" s="45"/>
      <c r="B982" s="44"/>
    </row>
    <row r="983" ht="12.75" customHeight="1">
      <c r="A983" s="45"/>
      <c r="B983" s="44"/>
    </row>
    <row r="984" ht="12.75" customHeight="1">
      <c r="A984" s="45"/>
      <c r="B984" s="44"/>
    </row>
    <row r="985" ht="12.75" customHeight="1">
      <c r="A985" s="45"/>
      <c r="B985" s="44"/>
    </row>
    <row r="986" ht="12.75" customHeight="1">
      <c r="A986" s="45"/>
      <c r="B986" s="44"/>
    </row>
    <row r="987" ht="12.75" customHeight="1">
      <c r="A987" s="45"/>
      <c r="B987" s="44"/>
    </row>
    <row r="988" ht="12.75" customHeight="1">
      <c r="A988" s="45"/>
      <c r="B988" s="44"/>
    </row>
    <row r="989" ht="12.75" customHeight="1">
      <c r="A989" s="45"/>
      <c r="B989" s="44"/>
    </row>
    <row r="990" ht="12.75" customHeight="1">
      <c r="A990" s="45"/>
      <c r="B990" s="44"/>
    </row>
    <row r="991" ht="12.75" customHeight="1">
      <c r="A991" s="45"/>
      <c r="B991" s="44"/>
    </row>
    <row r="992" ht="12.75" customHeight="1">
      <c r="A992" s="45"/>
      <c r="B992" s="44"/>
    </row>
    <row r="993" ht="12.75" customHeight="1">
      <c r="A993" s="45"/>
      <c r="B993" s="44"/>
    </row>
    <row r="994" ht="12.75" customHeight="1">
      <c r="A994" s="45"/>
      <c r="B994" s="44"/>
    </row>
    <row r="995" ht="12.75" customHeight="1">
      <c r="A995" s="45"/>
      <c r="B995" s="44"/>
    </row>
    <row r="996" ht="12.75" customHeight="1">
      <c r="A996" s="45"/>
      <c r="B996" s="44"/>
    </row>
    <row r="997" ht="12.75" customHeight="1">
      <c r="A997" s="45"/>
      <c r="B997" s="44"/>
    </row>
    <row r="998" ht="12.75" customHeight="1">
      <c r="A998" s="45"/>
      <c r="B998" s="44"/>
    </row>
    <row r="999" ht="12.75" customHeight="1">
      <c r="A999" s="45"/>
      <c r="B999" s="44"/>
    </row>
    <row r="1000" ht="12.75" customHeight="1">
      <c r="A1000" s="45"/>
      <c r="B1000" s="4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31" t="s">
        <v>1761</v>
      </c>
      <c r="B1" s="31" t="s">
        <v>1762</v>
      </c>
      <c r="D1" s="32" t="s">
        <v>2264</v>
      </c>
    </row>
    <row r="2" ht="12.75" customHeight="1">
      <c r="A2" s="33" t="s">
        <v>26</v>
      </c>
      <c r="B2" s="39" t="s">
        <v>1835</v>
      </c>
    </row>
    <row r="3" ht="12.75" customHeight="1">
      <c r="A3" s="33" t="s">
        <v>904</v>
      </c>
      <c r="B3" s="23" t="s">
        <v>2265</v>
      </c>
    </row>
    <row r="4" ht="12.75" customHeight="1">
      <c r="A4" s="33" t="s">
        <v>688</v>
      </c>
      <c r="B4" s="23" t="s">
        <v>2266</v>
      </c>
    </row>
    <row r="5" ht="12.75" customHeight="1">
      <c r="A5" s="33" t="s">
        <v>1619</v>
      </c>
      <c r="B5" s="23" t="s">
        <v>2267</v>
      </c>
    </row>
    <row r="6" ht="12.75" customHeight="1">
      <c r="A6" s="33" t="s">
        <v>104</v>
      </c>
      <c r="B6" s="23" t="s">
        <v>2268</v>
      </c>
    </row>
    <row r="7" ht="12.75" customHeight="1">
      <c r="A7" s="33" t="s">
        <v>122</v>
      </c>
      <c r="B7" s="23" t="s">
        <v>2269</v>
      </c>
    </row>
    <row r="8" ht="12.75" customHeight="1">
      <c r="A8" s="33" t="s">
        <v>374</v>
      </c>
      <c r="B8" s="23" t="s">
        <v>2270</v>
      </c>
    </row>
    <row r="9" ht="12.75" customHeight="1">
      <c r="A9" s="33" t="s">
        <v>214</v>
      </c>
      <c r="B9" s="23" t="s">
        <v>2271</v>
      </c>
    </row>
    <row r="10" ht="12.75" customHeight="1">
      <c r="A10" s="33" t="s">
        <v>269</v>
      </c>
      <c r="B10" s="23" t="s">
        <v>2272</v>
      </c>
    </row>
    <row r="11" ht="12.75" customHeight="1">
      <c r="A11" s="33" t="s">
        <v>318</v>
      </c>
      <c r="B11" s="23" t="s">
        <v>2273</v>
      </c>
    </row>
    <row r="12" ht="12.75" customHeight="1">
      <c r="A12" s="33" t="s">
        <v>328</v>
      </c>
      <c r="B12" s="23" t="s">
        <v>2274</v>
      </c>
    </row>
    <row r="13" ht="12.75" customHeight="1">
      <c r="A13" s="33" t="s">
        <v>343</v>
      </c>
      <c r="B13" s="23" t="s">
        <v>2275</v>
      </c>
    </row>
    <row r="14" ht="12.75" customHeight="1">
      <c r="A14" s="33" t="s">
        <v>456</v>
      </c>
      <c r="B14" s="23" t="s">
        <v>2276</v>
      </c>
    </row>
    <row r="15" ht="12.75" customHeight="1">
      <c r="A15" s="33" t="s">
        <v>529</v>
      </c>
      <c r="B15" s="23" t="s">
        <v>2277</v>
      </c>
    </row>
    <row r="16" ht="12.75" customHeight="1">
      <c r="A16" s="33" t="s">
        <v>568</v>
      </c>
      <c r="B16" s="23" t="s">
        <v>2278</v>
      </c>
    </row>
    <row r="17" ht="12.75" customHeight="1">
      <c r="A17" s="33" t="s">
        <v>596</v>
      </c>
      <c r="B17" s="23" t="s">
        <v>2279</v>
      </c>
    </row>
    <row r="18" ht="12.75" customHeight="1">
      <c r="A18" s="33" t="s">
        <v>819</v>
      </c>
      <c r="B18" s="23" t="s">
        <v>2280</v>
      </c>
    </row>
    <row r="19" ht="12.75" customHeight="1">
      <c r="A19" s="33" t="s">
        <v>822</v>
      </c>
      <c r="B19" s="23" t="s">
        <v>2281</v>
      </c>
    </row>
    <row r="20" ht="12.75" customHeight="1">
      <c r="A20" s="33" t="s">
        <v>825</v>
      </c>
      <c r="B20" s="23" t="s">
        <v>2282</v>
      </c>
    </row>
    <row r="21" ht="12.75" customHeight="1">
      <c r="A21" s="33" t="s">
        <v>838</v>
      </c>
      <c r="B21" s="23" t="s">
        <v>2283</v>
      </c>
    </row>
    <row r="22" ht="12.75" customHeight="1">
      <c r="A22" s="33" t="s">
        <v>842</v>
      </c>
      <c r="B22" s="23" t="s">
        <v>2284</v>
      </c>
    </row>
    <row r="23" ht="12.75" customHeight="1">
      <c r="A23" s="33" t="s">
        <v>847</v>
      </c>
      <c r="B23" s="23" t="s">
        <v>2285</v>
      </c>
    </row>
    <row r="24" ht="12.75" customHeight="1">
      <c r="A24" s="33" t="s">
        <v>898</v>
      </c>
      <c r="B24" s="23" t="s">
        <v>2286</v>
      </c>
    </row>
    <row r="25" ht="12.75" customHeight="1">
      <c r="A25" s="33" t="s">
        <v>912</v>
      </c>
      <c r="B25" s="23" t="s">
        <v>2287</v>
      </c>
    </row>
    <row r="26" ht="12.75" customHeight="1">
      <c r="A26" s="33" t="s">
        <v>923</v>
      </c>
      <c r="B26" s="23" t="s">
        <v>2288</v>
      </c>
    </row>
    <row r="27" ht="12.75" customHeight="1">
      <c r="A27" s="33" t="s">
        <v>949</v>
      </c>
      <c r="B27" s="23" t="s">
        <v>2289</v>
      </c>
    </row>
    <row r="28" ht="12.75" customHeight="1">
      <c r="A28" s="33" t="s">
        <v>1003</v>
      </c>
      <c r="B28" s="23" t="s">
        <v>2290</v>
      </c>
    </row>
    <row r="29" ht="12.75" customHeight="1">
      <c r="A29" s="33" t="s">
        <v>1008</v>
      </c>
      <c r="B29" s="23" t="s">
        <v>2291</v>
      </c>
    </row>
    <row r="30" ht="12.75" customHeight="1">
      <c r="A30" s="33" t="s">
        <v>1061</v>
      </c>
      <c r="B30" s="23" t="s">
        <v>2292</v>
      </c>
    </row>
    <row r="31" ht="12.75" customHeight="1">
      <c r="A31" s="33" t="s">
        <v>1070</v>
      </c>
      <c r="B31" s="23" t="s">
        <v>2293</v>
      </c>
    </row>
    <row r="32" ht="12.75" customHeight="1">
      <c r="A32" s="33" t="s">
        <v>1073</v>
      </c>
      <c r="B32" s="23" t="s">
        <v>2294</v>
      </c>
    </row>
    <row r="33" ht="12.75" customHeight="1">
      <c r="A33" s="33" t="s">
        <v>1088</v>
      </c>
      <c r="B33" s="23" t="s">
        <v>2295</v>
      </c>
    </row>
    <row r="34" ht="12.75" customHeight="1">
      <c r="A34" s="33" t="s">
        <v>1093</v>
      </c>
      <c r="B34" s="23" t="s">
        <v>2296</v>
      </c>
    </row>
    <row r="35" ht="12.75" customHeight="1">
      <c r="A35" s="33" t="s">
        <v>1096</v>
      </c>
      <c r="B35" s="23" t="s">
        <v>2297</v>
      </c>
    </row>
    <row r="36" ht="12.75" customHeight="1">
      <c r="A36" s="33" t="s">
        <v>1118</v>
      </c>
      <c r="B36" s="23" t="s">
        <v>2298</v>
      </c>
    </row>
    <row r="37" ht="12.75" customHeight="1">
      <c r="A37" s="33" t="s">
        <v>1120</v>
      </c>
      <c r="B37" s="23" t="s">
        <v>2299</v>
      </c>
    </row>
    <row r="38" ht="12.75" customHeight="1">
      <c r="A38" s="33" t="s">
        <v>1180</v>
      </c>
      <c r="B38" s="23" t="s">
        <v>2300</v>
      </c>
    </row>
    <row r="39" ht="12.75" customHeight="1">
      <c r="A39" s="33" t="s">
        <v>1177</v>
      </c>
      <c r="B39" s="23" t="s">
        <v>2301</v>
      </c>
    </row>
    <row r="40" ht="12.75" customHeight="1">
      <c r="A40" s="33" t="s">
        <v>1203</v>
      </c>
      <c r="B40" s="23" t="s">
        <v>2302</v>
      </c>
    </row>
    <row r="41" ht="12.75" customHeight="1">
      <c r="A41" s="33" t="s">
        <v>1226</v>
      </c>
      <c r="B41" s="23" t="s">
        <v>2303</v>
      </c>
    </row>
    <row r="42" ht="12.75" customHeight="1">
      <c r="A42" s="33" t="s">
        <v>1230</v>
      </c>
      <c r="B42" s="23" t="s">
        <v>2304</v>
      </c>
    </row>
    <row r="43" ht="12.75" customHeight="1">
      <c r="A43" s="33" t="s">
        <v>1245</v>
      </c>
      <c r="B43" s="23" t="s">
        <v>2305</v>
      </c>
    </row>
    <row r="44" ht="12.75" customHeight="1">
      <c r="A44" s="33" t="s">
        <v>1249</v>
      </c>
      <c r="B44" s="23" t="s">
        <v>2306</v>
      </c>
    </row>
    <row r="45" ht="12.75" customHeight="1">
      <c r="A45" s="33" t="s">
        <v>2307</v>
      </c>
      <c r="B45" s="22"/>
    </row>
    <row r="46" ht="12.75" customHeight="1">
      <c r="A46" s="33" t="s">
        <v>2308</v>
      </c>
      <c r="B46" s="35"/>
    </row>
    <row r="47" ht="12.75" customHeight="1">
      <c r="A47" s="33" t="s">
        <v>2309</v>
      </c>
      <c r="B47" s="36"/>
    </row>
    <row r="48" ht="12.75" customHeight="1">
      <c r="A48" s="33" t="s">
        <v>2310</v>
      </c>
      <c r="B48" s="36"/>
    </row>
    <row r="49" ht="12.75" customHeight="1">
      <c r="A49" s="33" t="s">
        <v>2311</v>
      </c>
      <c r="B49" s="36"/>
    </row>
    <row r="50" ht="12.75" customHeight="1">
      <c r="A50" s="33" t="s">
        <v>2312</v>
      </c>
      <c r="B50" s="36"/>
    </row>
    <row r="51" ht="12.75" customHeight="1">
      <c r="A51" s="33" t="s">
        <v>2313</v>
      </c>
      <c r="B51" s="36"/>
    </row>
    <row r="52" ht="12.75" customHeight="1">
      <c r="A52" s="33" t="s">
        <v>2314</v>
      </c>
      <c r="B52" s="36"/>
    </row>
    <row r="53" ht="12.75" customHeight="1">
      <c r="A53" s="33" t="s">
        <v>2315</v>
      </c>
      <c r="B53" s="36"/>
    </row>
    <row r="54" ht="12.75" customHeight="1">
      <c r="A54" s="33" t="s">
        <v>2316</v>
      </c>
      <c r="B54" s="36"/>
    </row>
    <row r="55" ht="12.75" customHeight="1">
      <c r="A55" s="33" t="s">
        <v>2317</v>
      </c>
      <c r="B55" s="36"/>
    </row>
    <row r="56" ht="12.75" customHeight="1">
      <c r="A56" s="33" t="s">
        <v>2318</v>
      </c>
      <c r="B56" s="36"/>
    </row>
    <row r="57" ht="12.75" customHeight="1">
      <c r="A57" s="33" t="s">
        <v>2319</v>
      </c>
      <c r="B57" s="36"/>
    </row>
    <row r="58" ht="12.75" customHeight="1">
      <c r="A58" s="33" t="s">
        <v>2320</v>
      </c>
      <c r="B58" s="36"/>
    </row>
    <row r="59" ht="12.75" customHeight="1">
      <c r="A59" s="33" t="s">
        <v>2321</v>
      </c>
      <c r="B59" s="36"/>
    </row>
    <row r="60" ht="12.75" customHeight="1">
      <c r="A60" s="33" t="s">
        <v>2322</v>
      </c>
      <c r="B60" s="36"/>
    </row>
    <row r="61" ht="12.75" customHeight="1">
      <c r="A61" s="33" t="s">
        <v>2323</v>
      </c>
      <c r="B61" s="36"/>
    </row>
    <row r="62" ht="12.75" customHeight="1">
      <c r="A62" s="33" t="s">
        <v>2324</v>
      </c>
      <c r="B62" s="36"/>
    </row>
    <row r="63" ht="12.75" customHeight="1">
      <c r="A63" s="33" t="s">
        <v>2325</v>
      </c>
      <c r="B63" s="36"/>
    </row>
    <row r="64" ht="12.75" customHeight="1">
      <c r="A64" s="33" t="s">
        <v>2326</v>
      </c>
      <c r="B64" s="36"/>
    </row>
    <row r="65" ht="12.75" customHeight="1">
      <c r="A65" s="33" t="s">
        <v>2327</v>
      </c>
      <c r="B65" s="36"/>
    </row>
    <row r="66" ht="12.75" customHeight="1">
      <c r="A66" s="33" t="s">
        <v>2328</v>
      </c>
      <c r="B66" s="36"/>
    </row>
    <row r="67" ht="12.75" customHeight="1">
      <c r="A67" s="33" t="s">
        <v>2329</v>
      </c>
      <c r="B67" s="36"/>
    </row>
    <row r="68" ht="12.75" customHeight="1">
      <c r="A68" s="33" t="s">
        <v>2330</v>
      </c>
      <c r="B68" s="36"/>
    </row>
    <row r="69" ht="12.75" customHeight="1">
      <c r="A69" s="33" t="s">
        <v>2331</v>
      </c>
      <c r="B69" s="36"/>
    </row>
    <row r="70" ht="12.75" customHeight="1">
      <c r="A70" s="33" t="s">
        <v>2332</v>
      </c>
      <c r="B70" s="36"/>
    </row>
    <row r="71" ht="12.75" customHeight="1">
      <c r="A71" s="33" t="s">
        <v>2333</v>
      </c>
      <c r="B71" s="36"/>
    </row>
    <row r="72" ht="12.75" customHeight="1">
      <c r="A72" s="33" t="s">
        <v>2334</v>
      </c>
      <c r="B72" s="36"/>
    </row>
    <row r="73" ht="12.75" customHeight="1">
      <c r="A73" s="33" t="s">
        <v>2335</v>
      </c>
      <c r="B73" s="36"/>
    </row>
    <row r="74" ht="12.75" customHeight="1">
      <c r="A74" s="33" t="s">
        <v>2336</v>
      </c>
      <c r="B74" s="36"/>
    </row>
    <row r="75" ht="12.75" customHeight="1">
      <c r="A75" s="33" t="s">
        <v>2337</v>
      </c>
      <c r="B75" s="36"/>
    </row>
    <row r="76" ht="12.75" customHeight="1">
      <c r="A76" s="33" t="s">
        <v>2338</v>
      </c>
      <c r="B76" s="36"/>
    </row>
    <row r="77" ht="12.75" customHeight="1">
      <c r="A77" s="33" t="s">
        <v>2339</v>
      </c>
      <c r="B77" s="36"/>
    </row>
    <row r="78" ht="12.75" customHeight="1">
      <c r="A78" s="33" t="s">
        <v>2340</v>
      </c>
      <c r="B78" s="36"/>
    </row>
    <row r="79" ht="12.75" customHeight="1">
      <c r="A79" s="33" t="s">
        <v>2341</v>
      </c>
      <c r="B79" s="36"/>
    </row>
    <row r="80" ht="12.75" customHeight="1">
      <c r="A80" s="33" t="s">
        <v>2342</v>
      </c>
      <c r="B80" s="36"/>
    </row>
    <row r="81" ht="12.75" customHeight="1">
      <c r="A81" s="33" t="s">
        <v>2343</v>
      </c>
      <c r="B81" s="36"/>
    </row>
    <row r="82" ht="12.75" customHeight="1">
      <c r="A82" s="33" t="s">
        <v>2344</v>
      </c>
      <c r="B82" s="36"/>
    </row>
    <row r="83" ht="12.75" customHeight="1">
      <c r="A83" s="33" t="s">
        <v>2345</v>
      </c>
      <c r="B83" s="36"/>
    </row>
    <row r="84" ht="12.75" customHeight="1">
      <c r="A84" s="33" t="s">
        <v>2346</v>
      </c>
      <c r="B84" s="36"/>
    </row>
    <row r="85" ht="12.75" customHeight="1">
      <c r="A85" s="33" t="s">
        <v>2347</v>
      </c>
      <c r="B85" s="36"/>
    </row>
    <row r="86" ht="12.75" customHeight="1">
      <c r="A86" s="36"/>
      <c r="B86" s="36"/>
    </row>
    <row r="87" ht="12.75" customHeight="1">
      <c r="A87" s="36"/>
      <c r="B87" s="36"/>
    </row>
    <row r="88" ht="12.75" customHeight="1">
      <c r="A88" s="36"/>
      <c r="B88" s="36"/>
    </row>
    <row r="89" ht="12.75" customHeight="1">
      <c r="A89" s="36"/>
      <c r="B89" s="36"/>
    </row>
    <row r="90" ht="12.75" customHeight="1">
      <c r="A90" s="36"/>
      <c r="B90" s="36"/>
    </row>
    <row r="91" ht="12.75" customHeight="1">
      <c r="A91" s="36"/>
      <c r="B91" s="36"/>
    </row>
    <row r="92" ht="12.75" customHeight="1">
      <c r="A92" s="36"/>
      <c r="B92" s="36"/>
    </row>
    <row r="93" ht="12.75" customHeight="1">
      <c r="A93" s="36"/>
      <c r="B93" s="36"/>
    </row>
    <row r="94" ht="12.75" customHeight="1">
      <c r="A94" s="36"/>
      <c r="B94" s="36"/>
    </row>
    <row r="95" ht="12.75" customHeight="1">
      <c r="A95" s="36"/>
      <c r="B95" s="36"/>
    </row>
    <row r="96" ht="12.75" customHeight="1">
      <c r="A96" s="36"/>
      <c r="B96" s="36"/>
    </row>
    <row r="97" ht="12.75" customHeight="1">
      <c r="A97" s="36"/>
      <c r="B97" s="36"/>
    </row>
    <row r="98" ht="12.75" customHeight="1">
      <c r="A98" s="36"/>
      <c r="B98" s="36"/>
    </row>
    <row r="99" ht="12.75" customHeight="1">
      <c r="A99" s="36"/>
      <c r="B99" s="36"/>
    </row>
    <row r="100" ht="12.75" customHeight="1">
      <c r="A100" s="36"/>
      <c r="B100" s="36"/>
    </row>
    <row r="101" ht="12.75" customHeight="1">
      <c r="A101" s="36"/>
      <c r="B101" s="36"/>
    </row>
    <row r="102" ht="12.75" customHeight="1">
      <c r="A102" s="36"/>
      <c r="B102" s="36"/>
    </row>
    <row r="103" ht="12.75" customHeight="1">
      <c r="A103" s="36"/>
      <c r="B103" s="36"/>
    </row>
    <row r="104" ht="12.75" customHeight="1">
      <c r="A104" s="36"/>
      <c r="B104" s="36"/>
    </row>
    <row r="105" ht="12.75" customHeight="1">
      <c r="A105" s="36"/>
      <c r="B105" s="36"/>
    </row>
    <row r="106" ht="12.75" customHeight="1">
      <c r="A106" s="36"/>
      <c r="B106" s="36"/>
    </row>
    <row r="107" ht="12.75" customHeight="1">
      <c r="A107" s="36"/>
      <c r="B107" s="36"/>
    </row>
    <row r="108" ht="12.75" customHeight="1">
      <c r="A108" s="36"/>
      <c r="B108" s="36"/>
    </row>
    <row r="109" ht="12.75" customHeight="1">
      <c r="A109" s="36"/>
      <c r="B109" s="36"/>
    </row>
    <row r="110" ht="12.75" customHeight="1">
      <c r="A110" s="36"/>
      <c r="B110" s="36"/>
    </row>
    <row r="111" ht="12.75" customHeight="1">
      <c r="A111" s="36"/>
      <c r="B111" s="36"/>
    </row>
    <row r="112" ht="12.75" customHeight="1">
      <c r="A112" s="36"/>
      <c r="B112" s="36"/>
    </row>
    <row r="113" ht="12.75" customHeight="1">
      <c r="A113" s="36"/>
      <c r="B113" s="36"/>
    </row>
    <row r="114" ht="12.75" customHeight="1">
      <c r="A114" s="36"/>
      <c r="B114" s="36"/>
    </row>
    <row r="115" ht="12.75" customHeight="1">
      <c r="A115" s="36"/>
      <c r="B115" s="36"/>
    </row>
    <row r="116" ht="12.75" customHeight="1">
      <c r="A116" s="36"/>
      <c r="B116" s="36"/>
    </row>
    <row r="117" ht="12.75" customHeight="1">
      <c r="A117" s="36"/>
      <c r="B117" s="36"/>
    </row>
    <row r="118" ht="12.75" customHeight="1">
      <c r="A118" s="36"/>
      <c r="B118" s="36"/>
    </row>
    <row r="119" ht="12.75" customHeight="1">
      <c r="A119" s="36"/>
      <c r="B119" s="36"/>
    </row>
    <row r="120" ht="12.75" customHeight="1">
      <c r="A120" s="36"/>
      <c r="B120" s="36"/>
    </row>
    <row r="121" ht="12.75" customHeight="1">
      <c r="A121" s="36"/>
      <c r="B121" s="36"/>
    </row>
    <row r="122" ht="12.75" customHeight="1">
      <c r="A122" s="36"/>
      <c r="B122" s="36"/>
    </row>
    <row r="123" ht="12.75" customHeight="1">
      <c r="A123" s="36"/>
      <c r="B123" s="36"/>
    </row>
    <row r="124" ht="12.75" customHeight="1">
      <c r="A124" s="36"/>
      <c r="B124" s="36"/>
    </row>
    <row r="125" ht="12.75" customHeight="1">
      <c r="A125" s="36"/>
      <c r="B125" s="36"/>
    </row>
    <row r="126" ht="12.75" customHeight="1">
      <c r="A126" s="36"/>
      <c r="B126" s="36"/>
    </row>
    <row r="127" ht="12.75" customHeight="1">
      <c r="A127" s="36"/>
      <c r="B127" s="36"/>
    </row>
    <row r="128" ht="12.75" customHeight="1">
      <c r="A128" s="36"/>
      <c r="B128" s="36"/>
    </row>
    <row r="129" ht="12.75" customHeight="1">
      <c r="A129" s="36"/>
      <c r="B129" s="36"/>
    </row>
    <row r="130" ht="12.75" customHeight="1">
      <c r="A130" s="36"/>
      <c r="B130" s="36"/>
    </row>
    <row r="131" ht="12.75" customHeight="1">
      <c r="A131" s="36"/>
      <c r="B131" s="36"/>
    </row>
    <row r="132" ht="12.75" customHeight="1">
      <c r="A132" s="36"/>
      <c r="B132" s="36"/>
    </row>
    <row r="133" ht="12.75" customHeight="1">
      <c r="A133" s="36"/>
      <c r="B133" s="36"/>
    </row>
    <row r="134" ht="12.75" customHeight="1">
      <c r="A134" s="36"/>
      <c r="B134" s="36"/>
    </row>
    <row r="135" ht="12.75" customHeight="1">
      <c r="A135" s="36"/>
      <c r="B135" s="36"/>
    </row>
    <row r="136" ht="12.75" customHeight="1">
      <c r="A136" s="36"/>
      <c r="B136" s="36"/>
    </row>
    <row r="137" ht="12.75" customHeight="1">
      <c r="A137" s="36"/>
      <c r="B137" s="36"/>
    </row>
    <row r="138" ht="12.75" customHeight="1">
      <c r="A138" s="36"/>
      <c r="B138" s="36"/>
    </row>
    <row r="139" ht="12.75" customHeight="1">
      <c r="A139" s="36"/>
      <c r="B139" s="36"/>
    </row>
    <row r="140" ht="12.75" customHeight="1">
      <c r="A140" s="36"/>
      <c r="B140" s="36"/>
    </row>
    <row r="141" ht="12.75" customHeight="1">
      <c r="A141" s="36"/>
      <c r="B141" s="36"/>
    </row>
    <row r="142" ht="12.75" customHeight="1">
      <c r="A142" s="36"/>
      <c r="B142" s="36"/>
    </row>
    <row r="143" ht="12.75" customHeight="1">
      <c r="A143" s="36"/>
      <c r="B143" s="36"/>
    </row>
    <row r="144" ht="12.75" customHeight="1">
      <c r="A144" s="36"/>
      <c r="B144" s="36"/>
    </row>
    <row r="145" ht="12.75" customHeight="1">
      <c r="A145" s="36"/>
      <c r="B145" s="36"/>
    </row>
    <row r="146" ht="12.75" customHeight="1">
      <c r="A146" s="36"/>
      <c r="B146" s="36"/>
    </row>
    <row r="147" ht="12.75" customHeight="1">
      <c r="A147" s="36"/>
      <c r="B147" s="36"/>
    </row>
    <row r="148" ht="12.75" customHeight="1">
      <c r="A148" s="36"/>
      <c r="B148" s="36"/>
    </row>
    <row r="149" ht="12.75" customHeight="1">
      <c r="A149" s="36"/>
      <c r="B149" s="36"/>
    </row>
    <row r="150" ht="12.75" customHeight="1">
      <c r="A150" s="36"/>
      <c r="B150" s="36"/>
    </row>
    <row r="151" ht="12.75" customHeight="1">
      <c r="A151" s="36"/>
      <c r="B151" s="36"/>
    </row>
    <row r="152" ht="12.75" customHeight="1">
      <c r="A152" s="36"/>
      <c r="B152" s="36"/>
    </row>
    <row r="153" ht="12.75" customHeight="1">
      <c r="A153" s="36"/>
      <c r="B153" s="36"/>
    </row>
    <row r="154" ht="12.75" customHeight="1">
      <c r="A154" s="36"/>
      <c r="B154" s="36"/>
    </row>
    <row r="155" ht="12.75" customHeight="1">
      <c r="A155" s="36"/>
      <c r="B155" s="36"/>
    </row>
    <row r="156" ht="12.75" customHeight="1">
      <c r="A156" s="36"/>
      <c r="B156" s="36"/>
    </row>
    <row r="157" ht="12.75" customHeight="1">
      <c r="A157" s="36"/>
      <c r="B157" s="36"/>
    </row>
    <row r="158" ht="12.75" customHeight="1">
      <c r="A158" s="36"/>
      <c r="B158" s="36"/>
    </row>
    <row r="159" ht="12.75" customHeight="1">
      <c r="A159" s="36"/>
      <c r="B159" s="36"/>
    </row>
    <row r="160" ht="12.75" customHeight="1">
      <c r="A160" s="36"/>
      <c r="B160" s="36"/>
    </row>
    <row r="161" ht="12.75" customHeight="1">
      <c r="A161" s="36"/>
      <c r="B161" s="36"/>
    </row>
    <row r="162" ht="12.75" customHeight="1">
      <c r="A162" s="36"/>
      <c r="B162" s="36"/>
    </row>
    <row r="163" ht="12.75" customHeight="1">
      <c r="A163" s="36"/>
      <c r="B163" s="36"/>
    </row>
    <row r="164" ht="12.75" customHeight="1">
      <c r="A164" s="36"/>
      <c r="B164" s="36"/>
    </row>
    <row r="165" ht="12.75" customHeight="1">
      <c r="A165" s="36"/>
      <c r="B165" s="36"/>
    </row>
    <row r="166" ht="12.75" customHeight="1">
      <c r="A166" s="36"/>
      <c r="B166" s="36"/>
    </row>
    <row r="167" ht="12.75" customHeight="1">
      <c r="A167" s="36"/>
      <c r="B167" s="36"/>
    </row>
    <row r="168" ht="12.75" customHeight="1">
      <c r="A168" s="36"/>
      <c r="B168" s="36"/>
    </row>
    <row r="169" ht="12.75" customHeight="1">
      <c r="A169" s="36"/>
      <c r="B169" s="36"/>
    </row>
    <row r="170" ht="12.75" customHeight="1">
      <c r="A170" s="36"/>
      <c r="B170" s="36"/>
    </row>
    <row r="171" ht="12.75" customHeight="1">
      <c r="A171" s="36"/>
      <c r="B171" s="36"/>
    </row>
    <row r="172" ht="12.75" customHeight="1">
      <c r="A172" s="36"/>
      <c r="B172" s="36"/>
    </row>
    <row r="173" ht="12.75" customHeight="1">
      <c r="A173" s="36"/>
      <c r="B173" s="36"/>
    </row>
    <row r="174" ht="12.75" customHeight="1">
      <c r="A174" s="36"/>
      <c r="B174" s="36"/>
    </row>
    <row r="175" ht="12.75" customHeight="1">
      <c r="A175" s="36"/>
      <c r="B175" s="36"/>
    </row>
    <row r="176" ht="12.75" customHeight="1">
      <c r="A176" s="36"/>
      <c r="B176" s="36"/>
    </row>
    <row r="177" ht="12.75" customHeight="1">
      <c r="A177" s="36"/>
      <c r="B177" s="36"/>
    </row>
    <row r="178" ht="12.75" customHeight="1">
      <c r="A178" s="36"/>
      <c r="B178" s="36"/>
    </row>
    <row r="179" ht="12.75" customHeight="1">
      <c r="A179" s="36"/>
      <c r="B179" s="36"/>
    </row>
    <row r="180" ht="12.75" customHeight="1">
      <c r="A180" s="36"/>
      <c r="B180" s="36"/>
    </row>
    <row r="181" ht="12.75" customHeight="1">
      <c r="A181" s="36"/>
      <c r="B181" s="36"/>
    </row>
    <row r="182" ht="12.75" customHeight="1">
      <c r="A182" s="36"/>
      <c r="B182" s="36"/>
    </row>
    <row r="183" ht="12.75" customHeight="1">
      <c r="A183" s="36"/>
      <c r="B183" s="36"/>
    </row>
    <row r="184" ht="12.75" customHeight="1">
      <c r="A184" s="36"/>
      <c r="B184" s="36"/>
    </row>
    <row r="185" ht="12.75" customHeight="1">
      <c r="A185" s="36"/>
      <c r="B185" s="36"/>
    </row>
    <row r="186" ht="12.75" customHeight="1">
      <c r="A186" s="36"/>
      <c r="B186" s="36"/>
    </row>
    <row r="187" ht="12.75" customHeight="1">
      <c r="A187" s="36"/>
      <c r="B187" s="36"/>
    </row>
    <row r="188" ht="12.75" customHeight="1">
      <c r="A188" s="36"/>
      <c r="B188" s="36"/>
    </row>
    <row r="189" ht="12.75" customHeight="1">
      <c r="A189" s="36"/>
      <c r="B189" s="36"/>
    </row>
    <row r="190" ht="12.75" customHeight="1">
      <c r="A190" s="36"/>
      <c r="B190" s="36"/>
    </row>
    <row r="191" ht="12.75" customHeight="1">
      <c r="A191" s="36"/>
      <c r="B191" s="36"/>
    </row>
    <row r="192" ht="12.75" customHeight="1">
      <c r="A192" s="36"/>
      <c r="B192" s="36"/>
    </row>
    <row r="193" ht="12.75" customHeight="1">
      <c r="A193" s="36"/>
      <c r="B193" s="36"/>
    </row>
    <row r="194" ht="12.75" customHeight="1">
      <c r="A194" s="36"/>
      <c r="B194" s="36"/>
    </row>
    <row r="195" ht="12.75" customHeight="1">
      <c r="A195" s="36"/>
      <c r="B195" s="36"/>
    </row>
    <row r="196" ht="12.75" customHeight="1">
      <c r="A196" s="36"/>
      <c r="B196" s="36"/>
    </row>
    <row r="197" ht="12.75" customHeight="1">
      <c r="A197" s="36"/>
      <c r="B197" s="36"/>
    </row>
    <row r="198" ht="12.75" customHeight="1">
      <c r="A198" s="36"/>
      <c r="B198" s="36"/>
    </row>
    <row r="199" ht="12.75" customHeight="1">
      <c r="A199" s="36"/>
      <c r="B199" s="36"/>
    </row>
    <row r="200" ht="12.75" customHeight="1">
      <c r="A200" s="36"/>
      <c r="B200" s="36"/>
    </row>
    <row r="201" ht="12.75" customHeight="1">
      <c r="A201" s="36"/>
      <c r="B201" s="36"/>
    </row>
    <row r="202" ht="12.75" customHeight="1">
      <c r="A202" s="36"/>
      <c r="B202" s="36"/>
    </row>
    <row r="203" ht="12.75" customHeight="1">
      <c r="A203" s="36"/>
      <c r="B203" s="36"/>
    </row>
    <row r="204" ht="12.75" customHeight="1">
      <c r="A204" s="36"/>
      <c r="B204" s="36"/>
    </row>
    <row r="205" ht="12.75" customHeight="1">
      <c r="A205" s="36"/>
      <c r="B205" s="36"/>
    </row>
    <row r="206" ht="12.75" customHeight="1">
      <c r="A206" s="36"/>
      <c r="B206" s="36"/>
    </row>
    <row r="207" ht="12.75" customHeight="1">
      <c r="A207" s="36"/>
      <c r="B207" s="36"/>
    </row>
    <row r="208" ht="12.75" customHeight="1">
      <c r="A208" s="36"/>
      <c r="B208" s="36"/>
    </row>
    <row r="209" ht="12.75" customHeight="1">
      <c r="A209" s="36"/>
      <c r="B209" s="36"/>
    </row>
    <row r="210" ht="12.75" customHeight="1">
      <c r="A210" s="36"/>
      <c r="B210" s="36"/>
    </row>
    <row r="211" ht="12.75" customHeight="1">
      <c r="A211" s="36"/>
      <c r="B211" s="36"/>
    </row>
    <row r="212" ht="12.75" customHeight="1">
      <c r="A212" s="36"/>
      <c r="B212" s="36"/>
    </row>
    <row r="213" ht="12.75" customHeight="1">
      <c r="A213" s="36"/>
      <c r="B213" s="36"/>
    </row>
    <row r="214" ht="12.75" customHeight="1">
      <c r="A214" s="36"/>
      <c r="B214" s="36"/>
    </row>
    <row r="215" ht="12.75" customHeight="1">
      <c r="A215" s="36"/>
      <c r="B215" s="36"/>
    </row>
    <row r="216" ht="12.75" customHeight="1">
      <c r="A216" s="36"/>
      <c r="B216" s="36"/>
    </row>
    <row r="217" ht="12.75" customHeight="1">
      <c r="A217" s="36"/>
      <c r="B217" s="36"/>
    </row>
    <row r="218" ht="12.75" customHeight="1">
      <c r="A218" s="36"/>
      <c r="B218" s="36"/>
    </row>
    <row r="219" ht="12.75" customHeight="1">
      <c r="A219" s="36"/>
      <c r="B219" s="36"/>
    </row>
    <row r="220" ht="12.75" customHeight="1">
      <c r="A220" s="36"/>
      <c r="B220" s="36"/>
    </row>
    <row r="221" ht="12.75" customHeight="1">
      <c r="A221" s="36"/>
      <c r="B221" s="36"/>
    </row>
    <row r="222" ht="12.75" customHeight="1">
      <c r="A222" s="36"/>
      <c r="B222" s="36"/>
    </row>
    <row r="223" ht="12.75" customHeight="1">
      <c r="A223" s="36"/>
      <c r="B223" s="36"/>
    </row>
    <row r="224" ht="12.75" customHeight="1">
      <c r="A224" s="36"/>
      <c r="B224" s="36"/>
    </row>
    <row r="225" ht="12.75" customHeight="1">
      <c r="A225" s="36"/>
      <c r="B225" s="36"/>
    </row>
    <row r="226" ht="12.75" customHeight="1">
      <c r="A226" s="36"/>
      <c r="B226" s="36"/>
    </row>
    <row r="227" ht="12.75" customHeight="1">
      <c r="A227" s="36"/>
      <c r="B227" s="36"/>
    </row>
    <row r="228" ht="12.75" customHeight="1">
      <c r="A228" s="36"/>
      <c r="B228" s="36"/>
    </row>
    <row r="229" ht="12.75" customHeight="1">
      <c r="A229" s="36"/>
      <c r="B229" s="36"/>
    </row>
    <row r="230" ht="12.75" customHeight="1">
      <c r="A230" s="36"/>
      <c r="B230" s="36"/>
    </row>
    <row r="231" ht="12.75" customHeight="1">
      <c r="A231" s="36"/>
      <c r="B231" s="36"/>
    </row>
    <row r="232" ht="12.75" customHeight="1">
      <c r="A232" s="36"/>
      <c r="B232" s="36"/>
    </row>
    <row r="233" ht="12.75" customHeight="1">
      <c r="A233" s="36"/>
      <c r="B233" s="36"/>
    </row>
    <row r="234" ht="12.75" customHeight="1">
      <c r="A234" s="36"/>
      <c r="B234" s="36"/>
    </row>
    <row r="235" ht="12.75" customHeight="1">
      <c r="A235" s="36"/>
      <c r="B235" s="36"/>
    </row>
    <row r="236" ht="12.75" customHeight="1">
      <c r="A236" s="36"/>
      <c r="B236" s="36"/>
    </row>
    <row r="237" ht="12.75" customHeight="1">
      <c r="A237" s="36"/>
      <c r="B237" s="36"/>
    </row>
    <row r="238" ht="12.75" customHeight="1">
      <c r="A238" s="36"/>
      <c r="B238" s="36"/>
    </row>
    <row r="239" ht="12.75" customHeight="1">
      <c r="A239" s="36"/>
      <c r="B239" s="36"/>
    </row>
    <row r="240" ht="12.75" customHeight="1">
      <c r="A240" s="36"/>
      <c r="B240" s="36"/>
    </row>
    <row r="241" ht="12.75" customHeight="1">
      <c r="A241" s="36"/>
      <c r="B241" s="36"/>
    </row>
    <row r="242" ht="12.75" customHeight="1">
      <c r="A242" s="36"/>
      <c r="B242" s="36"/>
    </row>
    <row r="243" ht="12.75" customHeight="1">
      <c r="A243" s="36"/>
      <c r="B243" s="36"/>
    </row>
    <row r="244" ht="12.75" customHeight="1">
      <c r="A244" s="36"/>
      <c r="B244" s="36"/>
    </row>
    <row r="245" ht="12.75" customHeight="1">
      <c r="A245" s="36"/>
      <c r="B245" s="36"/>
    </row>
    <row r="246" ht="12.75" customHeight="1">
      <c r="A246" s="36"/>
      <c r="B246" s="36"/>
    </row>
    <row r="247" ht="12.75" customHeight="1">
      <c r="A247" s="36"/>
      <c r="B247" s="36"/>
    </row>
    <row r="248" ht="12.75" customHeight="1">
      <c r="A248" s="36"/>
      <c r="B248" s="36"/>
    </row>
    <row r="249" ht="12.75" customHeight="1">
      <c r="A249" s="36"/>
      <c r="B249" s="36"/>
    </row>
    <row r="250" ht="12.75" customHeight="1">
      <c r="A250" s="36"/>
      <c r="B250" s="36"/>
    </row>
    <row r="251" ht="12.75" customHeight="1">
      <c r="A251" s="36"/>
      <c r="B251" s="36"/>
    </row>
    <row r="252" ht="12.75" customHeight="1">
      <c r="A252" s="36"/>
      <c r="B252" s="36"/>
    </row>
    <row r="253" ht="12.75" customHeight="1">
      <c r="A253" s="36"/>
      <c r="B253" s="36"/>
    </row>
    <row r="254" ht="12.75" customHeight="1">
      <c r="A254" s="36"/>
      <c r="B254" s="36"/>
    </row>
    <row r="255" ht="12.75" customHeight="1">
      <c r="A255" s="36"/>
      <c r="B255" s="36"/>
    </row>
    <row r="256" ht="12.75" customHeight="1">
      <c r="A256" s="36"/>
      <c r="B256" s="36"/>
    </row>
    <row r="257" ht="12.75" customHeight="1">
      <c r="A257" s="36"/>
      <c r="B257" s="36"/>
    </row>
    <row r="258" ht="12.75" customHeight="1">
      <c r="A258" s="36"/>
      <c r="B258" s="36"/>
    </row>
    <row r="259" ht="12.75" customHeight="1">
      <c r="A259" s="36"/>
      <c r="B259" s="36"/>
    </row>
    <row r="260" ht="12.75" customHeight="1">
      <c r="A260" s="36"/>
      <c r="B260" s="36"/>
    </row>
    <row r="261" ht="12.75" customHeight="1">
      <c r="A261" s="36"/>
      <c r="B261" s="36"/>
    </row>
    <row r="262" ht="12.75" customHeight="1">
      <c r="A262" s="36"/>
      <c r="B262" s="36"/>
    </row>
    <row r="263" ht="12.75" customHeight="1">
      <c r="A263" s="36"/>
      <c r="B263" s="36"/>
    </row>
    <row r="264" ht="12.75" customHeight="1">
      <c r="A264" s="36"/>
      <c r="B264" s="36"/>
    </row>
    <row r="265" ht="12.75" customHeight="1">
      <c r="A265" s="36"/>
      <c r="B265" s="36"/>
    </row>
    <row r="266" ht="12.75" customHeight="1">
      <c r="A266" s="36"/>
      <c r="B266" s="36"/>
    </row>
    <row r="267" ht="12.75" customHeight="1">
      <c r="A267" s="36"/>
      <c r="B267" s="36"/>
    </row>
    <row r="268" ht="12.75" customHeight="1">
      <c r="A268" s="36"/>
      <c r="B268" s="36"/>
    </row>
    <row r="269" ht="12.75" customHeight="1">
      <c r="A269" s="36"/>
      <c r="B269" s="36"/>
    </row>
    <row r="270" ht="12.75" customHeight="1">
      <c r="A270" s="36"/>
      <c r="B270" s="36"/>
    </row>
    <row r="271" ht="12.75" customHeight="1">
      <c r="A271" s="36"/>
      <c r="B271" s="36"/>
    </row>
    <row r="272" ht="12.75" customHeight="1">
      <c r="A272" s="36"/>
      <c r="B272" s="36"/>
    </row>
    <row r="273" ht="12.75" customHeight="1">
      <c r="A273" s="36"/>
      <c r="B273" s="36"/>
    </row>
    <row r="274" ht="12.75" customHeight="1">
      <c r="A274" s="36"/>
      <c r="B274" s="36"/>
    </row>
    <row r="275" ht="12.75" customHeight="1">
      <c r="A275" s="36"/>
      <c r="B275" s="36"/>
    </row>
    <row r="276" ht="12.75" customHeight="1">
      <c r="A276" s="36"/>
      <c r="B276" s="36"/>
    </row>
    <row r="277" ht="12.75" customHeight="1">
      <c r="A277" s="36"/>
      <c r="B277" s="36"/>
    </row>
    <row r="278" ht="12.75" customHeight="1">
      <c r="A278" s="36"/>
      <c r="B278" s="36"/>
    </row>
    <row r="279" ht="12.75" customHeight="1">
      <c r="A279" s="36"/>
      <c r="B279" s="36"/>
    </row>
    <row r="280" ht="12.75" customHeight="1">
      <c r="A280" s="36"/>
      <c r="B280" s="36"/>
    </row>
    <row r="281" ht="12.75" customHeight="1">
      <c r="A281" s="36"/>
      <c r="B281" s="36"/>
    </row>
    <row r="282" ht="12.75" customHeight="1">
      <c r="A282" s="36"/>
      <c r="B282" s="36"/>
    </row>
    <row r="283" ht="12.75" customHeight="1">
      <c r="A283" s="36"/>
      <c r="B283" s="36"/>
    </row>
    <row r="284" ht="12.75" customHeight="1">
      <c r="A284" s="36"/>
      <c r="B284" s="36"/>
    </row>
    <row r="285" ht="12.75" customHeight="1">
      <c r="A285" s="36"/>
      <c r="B285" s="36"/>
    </row>
    <row r="286" ht="12.75" customHeight="1">
      <c r="A286" s="36"/>
      <c r="B286" s="36"/>
    </row>
    <row r="287" ht="12.75" customHeight="1">
      <c r="A287" s="36"/>
      <c r="B287" s="36"/>
    </row>
    <row r="288" ht="12.75" customHeight="1">
      <c r="A288" s="36"/>
      <c r="B288" s="36"/>
    </row>
    <row r="289" ht="12.75" customHeight="1">
      <c r="A289" s="36"/>
      <c r="B289" s="36"/>
    </row>
    <row r="290" ht="12.75" customHeight="1">
      <c r="A290" s="36"/>
      <c r="B290" s="36"/>
    </row>
    <row r="291" ht="12.75" customHeight="1">
      <c r="A291" s="36"/>
      <c r="B291" s="36"/>
    </row>
    <row r="292" ht="12.75" customHeight="1">
      <c r="A292" s="36"/>
      <c r="B292" s="36"/>
    </row>
    <row r="293" ht="12.75" customHeight="1">
      <c r="A293" s="36"/>
      <c r="B293" s="36"/>
    </row>
    <row r="294" ht="12.75" customHeight="1">
      <c r="A294" s="36"/>
      <c r="B294" s="36"/>
    </row>
    <row r="295" ht="12.75" customHeight="1">
      <c r="A295" s="36"/>
      <c r="B295" s="36"/>
    </row>
    <row r="296" ht="12.75" customHeight="1">
      <c r="A296" s="36"/>
      <c r="B296" s="36"/>
    </row>
    <row r="297" ht="12.75" customHeight="1">
      <c r="A297" s="36"/>
      <c r="B297" s="36"/>
    </row>
    <row r="298" ht="12.75" customHeight="1">
      <c r="A298" s="36"/>
      <c r="B298" s="36"/>
    </row>
    <row r="299" ht="12.75" customHeight="1">
      <c r="A299" s="36"/>
      <c r="B299" s="36"/>
    </row>
    <row r="300" ht="12.75" customHeight="1">
      <c r="A300" s="36"/>
      <c r="B300" s="36"/>
    </row>
    <row r="301" ht="12.75" customHeight="1">
      <c r="A301" s="36"/>
      <c r="B301" s="36"/>
    </row>
    <row r="302" ht="12.75" customHeight="1">
      <c r="A302" s="36"/>
      <c r="B302" s="36"/>
    </row>
    <row r="303" ht="12.75" customHeight="1">
      <c r="A303" s="36"/>
      <c r="B303" s="36"/>
    </row>
    <row r="304" ht="12.75" customHeight="1">
      <c r="A304" s="36"/>
      <c r="B304" s="36"/>
    </row>
    <row r="305" ht="12.75" customHeight="1">
      <c r="A305" s="36"/>
      <c r="B305" s="36"/>
    </row>
    <row r="306" ht="12.75" customHeight="1">
      <c r="A306" s="36"/>
      <c r="B306" s="36"/>
    </row>
    <row r="307" ht="12.75" customHeight="1">
      <c r="A307" s="36"/>
      <c r="B307" s="36"/>
    </row>
    <row r="308" ht="12.75" customHeight="1">
      <c r="A308" s="36"/>
      <c r="B308" s="36"/>
    </row>
    <row r="309" ht="12.75" customHeight="1">
      <c r="A309" s="36"/>
      <c r="B309" s="36"/>
    </row>
    <row r="310" ht="12.75" customHeight="1">
      <c r="A310" s="36"/>
      <c r="B310" s="36"/>
    </row>
    <row r="311" ht="12.75" customHeight="1">
      <c r="A311" s="36"/>
      <c r="B311" s="36"/>
    </row>
    <row r="312" ht="12.75" customHeight="1">
      <c r="A312" s="36"/>
      <c r="B312" s="36"/>
    </row>
    <row r="313" ht="12.75" customHeight="1">
      <c r="A313" s="36"/>
      <c r="B313" s="36"/>
    </row>
    <row r="314" ht="12.75" customHeight="1">
      <c r="A314" s="36"/>
      <c r="B314" s="36"/>
    </row>
    <row r="315" ht="12.75" customHeight="1">
      <c r="A315" s="36"/>
      <c r="B315" s="36"/>
    </row>
    <row r="316" ht="12.75" customHeight="1">
      <c r="A316" s="36"/>
      <c r="B316" s="36"/>
    </row>
    <row r="317" ht="12.75" customHeight="1">
      <c r="A317" s="36"/>
      <c r="B317" s="36"/>
    </row>
    <row r="318" ht="12.75" customHeight="1">
      <c r="A318" s="36"/>
      <c r="B318" s="36"/>
    </row>
    <row r="319" ht="12.75" customHeight="1">
      <c r="A319" s="36"/>
      <c r="B319" s="36"/>
    </row>
    <row r="320" ht="12.75" customHeight="1">
      <c r="A320" s="36"/>
      <c r="B320" s="36"/>
    </row>
    <row r="321" ht="12.75" customHeight="1">
      <c r="A321" s="36"/>
      <c r="B321" s="36"/>
    </row>
    <row r="322" ht="12.75" customHeight="1">
      <c r="A322" s="36"/>
      <c r="B322" s="36"/>
    </row>
    <row r="323" ht="12.75" customHeight="1">
      <c r="A323" s="36"/>
      <c r="B323" s="36"/>
    </row>
    <row r="324" ht="12.75" customHeight="1">
      <c r="A324" s="36"/>
      <c r="B324" s="36"/>
    </row>
    <row r="325" ht="12.75" customHeight="1">
      <c r="A325" s="36"/>
      <c r="B325" s="36"/>
    </row>
    <row r="326" ht="12.75" customHeight="1">
      <c r="A326" s="36"/>
      <c r="B326" s="36"/>
    </row>
    <row r="327" ht="12.75" customHeight="1">
      <c r="A327" s="36"/>
      <c r="B327" s="36"/>
    </row>
    <row r="328" ht="12.75" customHeight="1">
      <c r="A328" s="36"/>
      <c r="B328" s="36"/>
    </row>
    <row r="329" ht="12.75" customHeight="1">
      <c r="A329" s="36"/>
      <c r="B329" s="36"/>
    </row>
    <row r="330" ht="12.75" customHeight="1">
      <c r="A330" s="36"/>
      <c r="B330" s="36"/>
    </row>
    <row r="331" ht="12.75" customHeight="1">
      <c r="A331" s="36"/>
      <c r="B331" s="36"/>
    </row>
    <row r="332" ht="12.75" customHeight="1">
      <c r="A332" s="36"/>
      <c r="B332" s="36"/>
    </row>
    <row r="333" ht="12.75" customHeight="1">
      <c r="A333" s="36"/>
      <c r="B333" s="36"/>
    </row>
    <row r="334" ht="12.75" customHeight="1">
      <c r="A334" s="36"/>
      <c r="B334" s="36"/>
    </row>
    <row r="335" ht="12.75" customHeight="1">
      <c r="A335" s="36"/>
      <c r="B335" s="36"/>
    </row>
    <row r="336" ht="12.75" customHeight="1">
      <c r="A336" s="36"/>
      <c r="B336" s="36"/>
    </row>
    <row r="337" ht="12.75" customHeight="1">
      <c r="A337" s="36"/>
      <c r="B337" s="36"/>
    </row>
    <row r="338" ht="12.75" customHeight="1">
      <c r="A338" s="36"/>
      <c r="B338" s="36"/>
    </row>
    <row r="339" ht="12.75" customHeight="1">
      <c r="A339" s="36"/>
      <c r="B339" s="36"/>
    </row>
    <row r="340" ht="12.75" customHeight="1">
      <c r="A340" s="36"/>
      <c r="B340" s="36"/>
    </row>
    <row r="341" ht="12.75" customHeight="1">
      <c r="A341" s="36"/>
      <c r="B341" s="36"/>
    </row>
    <row r="342" ht="12.75" customHeight="1">
      <c r="A342" s="36"/>
      <c r="B342" s="36"/>
    </row>
    <row r="343" ht="12.75" customHeight="1">
      <c r="A343" s="36"/>
      <c r="B343" s="36"/>
    </row>
    <row r="344" ht="12.75" customHeight="1">
      <c r="A344" s="36"/>
      <c r="B344" s="36"/>
    </row>
    <row r="345" ht="12.75" customHeight="1">
      <c r="A345" s="36"/>
      <c r="B345" s="36"/>
    </row>
    <row r="346" ht="12.75" customHeight="1">
      <c r="A346" s="36"/>
      <c r="B346" s="36"/>
    </row>
    <row r="347" ht="12.75" customHeight="1">
      <c r="A347" s="36"/>
      <c r="B347" s="36"/>
    </row>
    <row r="348" ht="12.75" customHeight="1">
      <c r="A348" s="36"/>
      <c r="B348" s="36"/>
    </row>
    <row r="349" ht="12.75" customHeight="1">
      <c r="A349" s="36"/>
      <c r="B349" s="36"/>
    </row>
    <row r="350" ht="12.75" customHeight="1">
      <c r="A350" s="36"/>
      <c r="B350" s="36"/>
    </row>
    <row r="351" ht="12.75" customHeight="1">
      <c r="A351" s="36"/>
      <c r="B351" s="36"/>
    </row>
    <row r="352" ht="12.75" customHeight="1">
      <c r="A352" s="36"/>
      <c r="B352" s="36"/>
    </row>
    <row r="353" ht="12.75" customHeight="1">
      <c r="A353" s="36"/>
      <c r="B353" s="36"/>
    </row>
    <row r="354" ht="12.75" customHeight="1">
      <c r="A354" s="36"/>
      <c r="B354" s="36"/>
    </row>
    <row r="355" ht="12.75" customHeight="1">
      <c r="A355" s="36"/>
      <c r="B355" s="36"/>
    </row>
    <row r="356" ht="12.75" customHeight="1">
      <c r="A356" s="36"/>
      <c r="B356" s="36"/>
    </row>
    <row r="357" ht="12.75" customHeight="1">
      <c r="A357" s="36"/>
      <c r="B357" s="36"/>
    </row>
    <row r="358" ht="12.75" customHeight="1">
      <c r="A358" s="36"/>
      <c r="B358" s="36"/>
    </row>
    <row r="359" ht="12.75" customHeight="1">
      <c r="A359" s="36"/>
      <c r="B359" s="36"/>
    </row>
    <row r="360" ht="12.75" customHeight="1">
      <c r="A360" s="36"/>
      <c r="B360" s="36"/>
    </row>
    <row r="361" ht="12.75" customHeight="1">
      <c r="A361" s="36"/>
      <c r="B361" s="36"/>
    </row>
    <row r="362" ht="12.75" customHeight="1">
      <c r="A362" s="36"/>
      <c r="B362" s="36"/>
    </row>
    <row r="363" ht="12.75" customHeight="1">
      <c r="A363" s="36"/>
      <c r="B363" s="36"/>
    </row>
    <row r="364" ht="12.75" customHeight="1">
      <c r="A364" s="36"/>
      <c r="B364" s="36"/>
    </row>
    <row r="365" ht="12.75" customHeight="1">
      <c r="A365" s="36"/>
      <c r="B365" s="36"/>
    </row>
    <row r="366" ht="12.75" customHeight="1">
      <c r="A366" s="36"/>
      <c r="B366" s="36"/>
    </row>
    <row r="367" ht="12.75" customHeight="1">
      <c r="A367" s="36"/>
      <c r="B367" s="36"/>
    </row>
    <row r="368" ht="12.75" customHeight="1">
      <c r="A368" s="36"/>
      <c r="B368" s="36"/>
    </row>
    <row r="369" ht="12.75" customHeight="1">
      <c r="A369" s="36"/>
      <c r="B369" s="36"/>
    </row>
    <row r="370" ht="12.75" customHeight="1">
      <c r="A370" s="36"/>
      <c r="B370" s="36"/>
    </row>
    <row r="371" ht="12.75" customHeight="1">
      <c r="A371" s="36"/>
      <c r="B371" s="36"/>
    </row>
    <row r="372" ht="12.75" customHeight="1">
      <c r="A372" s="36"/>
      <c r="B372" s="36"/>
    </row>
    <row r="373" ht="12.75" customHeight="1">
      <c r="A373" s="36"/>
      <c r="B373" s="36"/>
    </row>
    <row r="374" ht="12.75" customHeight="1">
      <c r="A374" s="36"/>
      <c r="B374" s="36"/>
    </row>
    <row r="375" ht="12.75" customHeight="1">
      <c r="A375" s="36"/>
      <c r="B375" s="36"/>
    </row>
    <row r="376" ht="12.75" customHeight="1">
      <c r="A376" s="36"/>
      <c r="B376" s="36"/>
    </row>
    <row r="377" ht="12.75" customHeight="1">
      <c r="A377" s="36"/>
      <c r="B377" s="36"/>
    </row>
    <row r="378" ht="12.75" customHeight="1">
      <c r="A378" s="36"/>
      <c r="B378" s="36"/>
    </row>
    <row r="379" ht="12.75" customHeight="1">
      <c r="A379" s="36"/>
      <c r="B379" s="36"/>
    </row>
    <row r="380" ht="12.75" customHeight="1">
      <c r="A380" s="36"/>
      <c r="B380" s="36"/>
    </row>
    <row r="381" ht="12.75" customHeight="1">
      <c r="A381" s="36"/>
      <c r="B381" s="36"/>
    </row>
    <row r="382" ht="12.75" customHeight="1">
      <c r="A382" s="36"/>
      <c r="B382" s="36"/>
    </row>
    <row r="383" ht="12.75" customHeight="1">
      <c r="A383" s="36"/>
      <c r="B383" s="36"/>
    </row>
    <row r="384" ht="12.75" customHeight="1">
      <c r="A384" s="36"/>
      <c r="B384" s="36"/>
    </row>
    <row r="385" ht="12.75" customHeight="1">
      <c r="A385" s="36"/>
      <c r="B385" s="36"/>
    </row>
    <row r="386" ht="12.75" customHeight="1">
      <c r="A386" s="36"/>
      <c r="B386" s="36"/>
    </row>
    <row r="387" ht="12.75" customHeight="1">
      <c r="A387" s="36"/>
      <c r="B387" s="36"/>
    </row>
    <row r="388" ht="12.75" customHeight="1">
      <c r="A388" s="36"/>
      <c r="B388" s="36"/>
    </row>
    <row r="389" ht="12.75" customHeight="1">
      <c r="A389" s="36"/>
      <c r="B389" s="36"/>
    </row>
    <row r="390" ht="12.75" customHeight="1">
      <c r="A390" s="36"/>
      <c r="B390" s="36"/>
    </row>
    <row r="391" ht="12.75" customHeight="1">
      <c r="A391" s="36"/>
      <c r="B391" s="36"/>
    </row>
    <row r="392" ht="12.75" customHeight="1">
      <c r="A392" s="36"/>
      <c r="B392" s="36"/>
    </row>
    <row r="393" ht="12.75" customHeight="1">
      <c r="A393" s="36"/>
      <c r="B393" s="36"/>
    </row>
    <row r="394" ht="12.75" customHeight="1">
      <c r="A394" s="36"/>
      <c r="B394" s="36"/>
    </row>
    <row r="395" ht="12.75" customHeight="1">
      <c r="A395" s="36"/>
      <c r="B395" s="36"/>
    </row>
    <row r="396" ht="12.75" customHeight="1">
      <c r="A396" s="36"/>
      <c r="B396" s="36"/>
    </row>
    <row r="397" ht="12.75" customHeight="1">
      <c r="A397" s="36"/>
      <c r="B397" s="36"/>
    </row>
    <row r="398" ht="12.75" customHeight="1">
      <c r="A398" s="36"/>
      <c r="B398" s="36"/>
    </row>
    <row r="399" ht="12.75" customHeight="1">
      <c r="A399" s="36"/>
      <c r="B399" s="36"/>
    </row>
    <row r="400" ht="12.75" customHeight="1">
      <c r="A400" s="36"/>
      <c r="B400" s="36"/>
    </row>
    <row r="401" ht="12.75" customHeight="1">
      <c r="A401" s="36"/>
      <c r="B401" s="36"/>
    </row>
    <row r="402" ht="12.75" customHeight="1">
      <c r="A402" s="36"/>
      <c r="B402" s="36"/>
    </row>
    <row r="403" ht="12.75" customHeight="1">
      <c r="A403" s="36"/>
      <c r="B403" s="36"/>
    </row>
    <row r="404" ht="12.75" customHeight="1">
      <c r="A404" s="36"/>
      <c r="B404" s="36"/>
    </row>
    <row r="405" ht="12.75" customHeight="1">
      <c r="A405" s="36"/>
      <c r="B405" s="36"/>
    </row>
    <row r="406" ht="12.75" customHeight="1">
      <c r="A406" s="36"/>
      <c r="B406" s="36"/>
    </row>
    <row r="407" ht="12.75" customHeight="1">
      <c r="A407" s="36"/>
      <c r="B407" s="36"/>
    </row>
    <row r="408" ht="12.75" customHeight="1">
      <c r="A408" s="36"/>
      <c r="B408" s="36"/>
    </row>
    <row r="409" ht="12.75" customHeight="1">
      <c r="A409" s="36"/>
      <c r="B409" s="36"/>
    </row>
    <row r="410" ht="12.75" customHeight="1">
      <c r="A410" s="36"/>
      <c r="B410" s="36"/>
    </row>
    <row r="411" ht="12.75" customHeight="1">
      <c r="A411" s="36"/>
      <c r="B411" s="36"/>
    </row>
    <row r="412" ht="12.75" customHeight="1">
      <c r="A412" s="36"/>
      <c r="B412" s="36"/>
    </row>
    <row r="413" ht="12.75" customHeight="1">
      <c r="A413" s="36"/>
      <c r="B413" s="36"/>
    </row>
    <row r="414" ht="12.75" customHeight="1">
      <c r="A414" s="36"/>
      <c r="B414" s="36"/>
    </row>
    <row r="415" ht="12.75" customHeight="1">
      <c r="A415" s="36"/>
      <c r="B415" s="36"/>
    </row>
    <row r="416" ht="12.75" customHeight="1">
      <c r="A416" s="36"/>
      <c r="B416" s="36"/>
    </row>
    <row r="417" ht="12.75" customHeight="1">
      <c r="A417" s="36"/>
      <c r="B417" s="36"/>
    </row>
    <row r="418" ht="12.75" customHeight="1">
      <c r="A418" s="36"/>
      <c r="B418" s="36"/>
    </row>
    <row r="419" ht="12.75" customHeight="1">
      <c r="A419" s="36"/>
      <c r="B419" s="36"/>
    </row>
    <row r="420" ht="12.75" customHeight="1">
      <c r="A420" s="36"/>
      <c r="B420" s="36"/>
    </row>
    <row r="421" ht="12.75" customHeight="1">
      <c r="A421" s="36"/>
      <c r="B421" s="36"/>
    </row>
    <row r="422" ht="12.75" customHeight="1">
      <c r="A422" s="36"/>
      <c r="B422" s="36"/>
    </row>
    <row r="423" ht="12.75" customHeight="1">
      <c r="A423" s="36"/>
      <c r="B423" s="36"/>
    </row>
    <row r="424" ht="12.75" customHeight="1">
      <c r="A424" s="36"/>
      <c r="B424" s="36"/>
    </row>
    <row r="425" ht="12.75" customHeight="1">
      <c r="A425" s="36"/>
      <c r="B425" s="36"/>
    </row>
    <row r="426" ht="12.75" customHeight="1">
      <c r="A426" s="36"/>
      <c r="B426" s="36"/>
    </row>
    <row r="427" ht="12.75" customHeight="1">
      <c r="A427" s="36"/>
      <c r="B427" s="36"/>
    </row>
    <row r="428" ht="12.75" customHeight="1">
      <c r="A428" s="36"/>
      <c r="B428" s="36"/>
    </row>
    <row r="429" ht="12.75" customHeight="1">
      <c r="A429" s="36"/>
      <c r="B429" s="36"/>
    </row>
    <row r="430" ht="12.75" customHeight="1">
      <c r="A430" s="36"/>
      <c r="B430" s="36"/>
    </row>
    <row r="431" ht="12.75" customHeight="1">
      <c r="A431" s="36"/>
      <c r="B431" s="36"/>
    </row>
    <row r="432" ht="12.75" customHeight="1">
      <c r="A432" s="36"/>
      <c r="B432" s="36"/>
    </row>
    <row r="433" ht="12.75" customHeight="1">
      <c r="A433" s="36"/>
      <c r="B433" s="36"/>
    </row>
    <row r="434" ht="12.75" customHeight="1">
      <c r="A434" s="36"/>
      <c r="B434" s="36"/>
    </row>
    <row r="435" ht="12.75" customHeight="1">
      <c r="A435" s="36"/>
      <c r="B435" s="36"/>
    </row>
    <row r="436" ht="12.75" customHeight="1">
      <c r="A436" s="36"/>
      <c r="B436" s="36"/>
    </row>
    <row r="437" ht="12.75" customHeight="1">
      <c r="A437" s="36"/>
      <c r="B437" s="36"/>
    </row>
    <row r="438" ht="12.75" customHeight="1">
      <c r="A438" s="36"/>
      <c r="B438" s="36"/>
    </row>
    <row r="439" ht="12.75" customHeight="1">
      <c r="A439" s="36"/>
      <c r="B439" s="36"/>
    </row>
    <row r="440" ht="12.75" customHeight="1">
      <c r="A440" s="36"/>
      <c r="B440" s="36"/>
    </row>
    <row r="441" ht="12.75" customHeight="1">
      <c r="A441" s="36"/>
      <c r="B441" s="36"/>
    </row>
    <row r="442" ht="12.75" customHeight="1">
      <c r="A442" s="36"/>
      <c r="B442" s="36"/>
    </row>
    <row r="443" ht="12.75" customHeight="1">
      <c r="A443" s="36"/>
      <c r="B443" s="36"/>
    </row>
    <row r="444" ht="12.75" customHeight="1">
      <c r="A444" s="36"/>
      <c r="B444" s="36"/>
    </row>
    <row r="445" ht="12.75" customHeight="1">
      <c r="A445" s="36"/>
      <c r="B445" s="36"/>
    </row>
    <row r="446" ht="12.75" customHeight="1">
      <c r="A446" s="36"/>
      <c r="B446" s="36"/>
    </row>
    <row r="447" ht="12.75" customHeight="1">
      <c r="A447" s="36"/>
      <c r="B447" s="36"/>
    </row>
    <row r="448" ht="12.75" customHeight="1">
      <c r="A448" s="36"/>
      <c r="B448" s="36"/>
    </row>
    <row r="449" ht="12.75" customHeight="1">
      <c r="A449" s="36"/>
      <c r="B449" s="36"/>
    </row>
    <row r="450" ht="12.75" customHeight="1">
      <c r="A450" s="36"/>
      <c r="B450" s="36"/>
    </row>
    <row r="451" ht="12.75" customHeight="1">
      <c r="A451" s="36"/>
      <c r="B451" s="36"/>
    </row>
    <row r="452" ht="12.75" customHeight="1">
      <c r="A452" s="36"/>
      <c r="B452" s="36"/>
    </row>
    <row r="453" ht="12.75" customHeight="1">
      <c r="A453" s="36"/>
      <c r="B453" s="36"/>
    </row>
    <row r="454" ht="12.75" customHeight="1">
      <c r="A454" s="36"/>
      <c r="B454" s="36"/>
    </row>
    <row r="455" ht="12.75" customHeight="1">
      <c r="A455" s="36"/>
      <c r="B455" s="36"/>
    </row>
    <row r="456" ht="12.75" customHeight="1">
      <c r="A456" s="36"/>
      <c r="B456" s="36"/>
    </row>
    <row r="457" ht="12.75" customHeight="1">
      <c r="A457" s="36"/>
      <c r="B457" s="36"/>
    </row>
    <row r="458" ht="12.75" customHeight="1">
      <c r="A458" s="36"/>
      <c r="B458" s="36"/>
    </row>
    <row r="459" ht="12.75" customHeight="1">
      <c r="A459" s="36"/>
      <c r="B459" s="36"/>
    </row>
    <row r="460" ht="12.75" customHeight="1">
      <c r="A460" s="36"/>
      <c r="B460" s="36"/>
    </row>
    <row r="461" ht="12.75" customHeight="1">
      <c r="A461" s="36"/>
      <c r="B461" s="36"/>
    </row>
    <row r="462" ht="12.75" customHeight="1">
      <c r="A462" s="36"/>
      <c r="B462" s="36"/>
    </row>
    <row r="463" ht="12.75" customHeight="1">
      <c r="A463" s="36"/>
      <c r="B463" s="36"/>
    </row>
    <row r="464" ht="12.75" customHeight="1">
      <c r="A464" s="36"/>
      <c r="B464" s="36"/>
    </row>
    <row r="465" ht="12.75" customHeight="1">
      <c r="A465" s="36"/>
      <c r="B465" s="36"/>
    </row>
    <row r="466" ht="12.75" customHeight="1">
      <c r="A466" s="36"/>
      <c r="B466" s="36"/>
    </row>
    <row r="467" ht="12.75" customHeight="1">
      <c r="A467" s="36"/>
      <c r="B467" s="36"/>
    </row>
    <row r="468" ht="12.75" customHeight="1">
      <c r="A468" s="36"/>
      <c r="B468" s="36"/>
    </row>
    <row r="469" ht="12.75" customHeight="1">
      <c r="A469" s="36"/>
      <c r="B469" s="36"/>
    </row>
    <row r="470" ht="12.75" customHeight="1">
      <c r="A470" s="36"/>
      <c r="B470" s="36"/>
    </row>
    <row r="471" ht="12.75" customHeight="1">
      <c r="A471" s="36"/>
      <c r="B471" s="36"/>
    </row>
    <row r="472" ht="12.75" customHeight="1">
      <c r="A472" s="36"/>
      <c r="B472" s="36"/>
    </row>
    <row r="473" ht="12.75" customHeight="1">
      <c r="A473" s="36"/>
      <c r="B473" s="36"/>
    </row>
    <row r="474" ht="12.75" customHeight="1">
      <c r="A474" s="36"/>
      <c r="B474" s="36"/>
    </row>
    <row r="475" ht="12.75" customHeight="1">
      <c r="A475" s="36"/>
      <c r="B475" s="36"/>
    </row>
    <row r="476" ht="12.75" customHeight="1">
      <c r="A476" s="36"/>
      <c r="B476" s="36"/>
    </row>
    <row r="477" ht="12.75" customHeight="1">
      <c r="A477" s="36"/>
      <c r="B477" s="36"/>
    </row>
    <row r="478" ht="12.75" customHeight="1">
      <c r="A478" s="36"/>
      <c r="B478" s="36"/>
    </row>
    <row r="479" ht="12.75" customHeight="1">
      <c r="A479" s="36"/>
      <c r="B479" s="36"/>
    </row>
    <row r="480" ht="12.75" customHeight="1">
      <c r="A480" s="36"/>
      <c r="B480" s="36"/>
    </row>
    <row r="481" ht="12.75" customHeight="1">
      <c r="A481" s="36"/>
      <c r="B481" s="36"/>
    </row>
    <row r="482" ht="12.75" customHeight="1">
      <c r="A482" s="36"/>
      <c r="B482" s="36"/>
    </row>
    <row r="483" ht="12.75" customHeight="1">
      <c r="A483" s="36"/>
      <c r="B483" s="36"/>
    </row>
    <row r="484" ht="12.75" customHeight="1">
      <c r="A484" s="36"/>
      <c r="B484" s="36"/>
    </row>
    <row r="485" ht="12.75" customHeight="1">
      <c r="A485" s="36"/>
      <c r="B485" s="36"/>
    </row>
    <row r="486" ht="12.75" customHeight="1">
      <c r="A486" s="36"/>
      <c r="B486" s="36"/>
    </row>
    <row r="487" ht="12.75" customHeight="1">
      <c r="A487" s="36"/>
      <c r="B487" s="36"/>
    </row>
    <row r="488" ht="12.75" customHeight="1">
      <c r="A488" s="36"/>
      <c r="B488" s="36"/>
    </row>
    <row r="489" ht="12.75" customHeight="1">
      <c r="A489" s="36"/>
      <c r="B489" s="36"/>
    </row>
    <row r="490" ht="12.75" customHeight="1">
      <c r="A490" s="36"/>
      <c r="B490" s="36"/>
    </row>
    <row r="491" ht="12.75" customHeight="1">
      <c r="A491" s="36"/>
      <c r="B491" s="36"/>
    </row>
    <row r="492" ht="12.75" customHeight="1">
      <c r="A492" s="36"/>
      <c r="B492" s="36"/>
    </row>
    <row r="493" ht="12.75" customHeight="1">
      <c r="A493" s="36"/>
      <c r="B493" s="36"/>
    </row>
    <row r="494" ht="12.75" customHeight="1">
      <c r="A494" s="36"/>
      <c r="B494" s="36"/>
    </row>
    <row r="495" ht="12.75" customHeight="1">
      <c r="A495" s="36"/>
      <c r="B495" s="36"/>
    </row>
    <row r="496" ht="12.75" customHeight="1">
      <c r="A496" s="36"/>
      <c r="B496" s="36"/>
    </row>
    <row r="497" ht="12.75" customHeight="1">
      <c r="A497" s="36"/>
      <c r="B497" s="36"/>
    </row>
    <row r="498" ht="12.75" customHeight="1">
      <c r="A498" s="36"/>
      <c r="B498" s="36"/>
    </row>
    <row r="499" ht="12.75" customHeight="1">
      <c r="A499" s="36"/>
      <c r="B499" s="36"/>
    </row>
    <row r="500" ht="12.75" customHeight="1">
      <c r="A500" s="36"/>
      <c r="B500" s="36"/>
    </row>
    <row r="501" ht="12.75" customHeight="1">
      <c r="A501" s="36"/>
      <c r="B501" s="36"/>
    </row>
    <row r="502" ht="12.75" customHeight="1">
      <c r="A502" s="36"/>
      <c r="B502" s="36"/>
    </row>
    <row r="503" ht="12.75" customHeight="1">
      <c r="A503" s="36"/>
      <c r="B503" s="36"/>
    </row>
    <row r="504" ht="12.75" customHeight="1">
      <c r="A504" s="36"/>
      <c r="B504" s="36"/>
    </row>
    <row r="505" ht="12.75" customHeight="1">
      <c r="A505" s="36"/>
      <c r="B505" s="36"/>
    </row>
    <row r="506" ht="12.75" customHeight="1">
      <c r="A506" s="36"/>
      <c r="B506" s="36"/>
    </row>
    <row r="507" ht="12.75" customHeight="1">
      <c r="A507" s="36"/>
      <c r="B507" s="36"/>
    </row>
    <row r="508" ht="12.75" customHeight="1">
      <c r="A508" s="36"/>
      <c r="B508" s="36"/>
    </row>
    <row r="509" ht="12.75" customHeight="1">
      <c r="A509" s="36"/>
      <c r="B509" s="36"/>
    </row>
    <row r="510" ht="12.75" customHeight="1">
      <c r="A510" s="36"/>
      <c r="B510" s="36"/>
    </row>
    <row r="511" ht="12.75" customHeight="1">
      <c r="A511" s="36"/>
      <c r="B511" s="36"/>
    </row>
    <row r="512" ht="12.75" customHeight="1">
      <c r="A512" s="36"/>
      <c r="B512" s="36"/>
    </row>
    <row r="513" ht="12.75" customHeight="1">
      <c r="A513" s="36"/>
      <c r="B513" s="36"/>
    </row>
    <row r="514" ht="12.75" customHeight="1">
      <c r="A514" s="36"/>
      <c r="B514" s="36"/>
    </row>
    <row r="515" ht="12.75" customHeight="1">
      <c r="A515" s="36"/>
      <c r="B515" s="36"/>
    </row>
    <row r="516" ht="12.75" customHeight="1">
      <c r="A516" s="36"/>
      <c r="B516" s="36"/>
    </row>
    <row r="517" ht="12.75" customHeight="1">
      <c r="A517" s="36"/>
      <c r="B517" s="36"/>
    </row>
    <row r="518" ht="12.75" customHeight="1">
      <c r="A518" s="36"/>
      <c r="B518" s="36"/>
    </row>
    <row r="519" ht="12.75" customHeight="1">
      <c r="A519" s="36"/>
      <c r="B519" s="36"/>
    </row>
    <row r="520" ht="12.75" customHeight="1">
      <c r="A520" s="36"/>
      <c r="B520" s="36"/>
    </row>
    <row r="521" ht="12.75" customHeight="1">
      <c r="A521" s="36"/>
      <c r="B521" s="36"/>
    </row>
    <row r="522" ht="12.75" customHeight="1">
      <c r="A522" s="36"/>
      <c r="B522" s="36"/>
    </row>
    <row r="523" ht="12.75" customHeight="1">
      <c r="A523" s="36"/>
      <c r="B523" s="36"/>
    </row>
    <row r="524" ht="12.75" customHeight="1">
      <c r="A524" s="36"/>
      <c r="B524" s="36"/>
    </row>
    <row r="525" ht="12.75" customHeight="1">
      <c r="A525" s="36"/>
      <c r="B525" s="36"/>
    </row>
    <row r="526" ht="12.75" customHeight="1">
      <c r="A526" s="36"/>
      <c r="B526" s="36"/>
    </row>
    <row r="527" ht="12.75" customHeight="1">
      <c r="A527" s="36"/>
      <c r="B527" s="36"/>
    </row>
    <row r="528" ht="12.75" customHeight="1">
      <c r="A528" s="36"/>
      <c r="B528" s="36"/>
    </row>
    <row r="529" ht="12.75" customHeight="1">
      <c r="A529" s="36"/>
      <c r="B529" s="36"/>
    </row>
    <row r="530" ht="12.75" customHeight="1">
      <c r="A530" s="36"/>
      <c r="B530" s="36"/>
    </row>
    <row r="531" ht="12.75" customHeight="1">
      <c r="A531" s="36"/>
      <c r="B531" s="36"/>
    </row>
    <row r="532" ht="12.75" customHeight="1">
      <c r="A532" s="36"/>
      <c r="B532" s="36"/>
    </row>
    <row r="533" ht="12.75" customHeight="1">
      <c r="A533" s="36"/>
      <c r="B533" s="36"/>
    </row>
    <row r="534" ht="12.75" customHeight="1">
      <c r="A534" s="36"/>
      <c r="B534" s="36"/>
    </row>
    <row r="535" ht="12.75" customHeight="1">
      <c r="A535" s="36"/>
      <c r="B535" s="36"/>
    </row>
    <row r="536" ht="12.75" customHeight="1">
      <c r="A536" s="36"/>
      <c r="B536" s="36"/>
    </row>
    <row r="537" ht="12.75" customHeight="1">
      <c r="A537" s="36"/>
      <c r="B537" s="36"/>
    </row>
    <row r="538" ht="12.75" customHeight="1">
      <c r="A538" s="36"/>
      <c r="B538" s="36"/>
    </row>
    <row r="539" ht="12.75" customHeight="1">
      <c r="A539" s="36"/>
      <c r="B539" s="36"/>
    </row>
    <row r="540" ht="12.75" customHeight="1">
      <c r="A540" s="36"/>
      <c r="B540" s="36"/>
    </row>
    <row r="541" ht="12.75" customHeight="1">
      <c r="A541" s="36"/>
      <c r="B541" s="36"/>
    </row>
    <row r="542" ht="12.75" customHeight="1">
      <c r="A542" s="36"/>
      <c r="B542" s="36"/>
    </row>
    <row r="543" ht="12.75" customHeight="1">
      <c r="A543" s="36"/>
      <c r="B543" s="36"/>
    </row>
    <row r="544" ht="12.75" customHeight="1">
      <c r="A544" s="36"/>
      <c r="B544" s="36"/>
    </row>
    <row r="545" ht="12.75" customHeight="1">
      <c r="A545" s="36"/>
      <c r="B545" s="36"/>
    </row>
    <row r="546" ht="12.75" customHeight="1">
      <c r="A546" s="36"/>
      <c r="B546" s="36"/>
    </row>
    <row r="547" ht="12.75" customHeight="1">
      <c r="A547" s="36"/>
      <c r="B547" s="36"/>
    </row>
    <row r="548" ht="12.75" customHeight="1">
      <c r="A548" s="36"/>
      <c r="B548" s="36"/>
    </row>
    <row r="549" ht="12.75" customHeight="1">
      <c r="A549" s="36"/>
      <c r="B549" s="36"/>
    </row>
    <row r="550" ht="12.75" customHeight="1">
      <c r="A550" s="36"/>
      <c r="B550" s="36"/>
    </row>
    <row r="551" ht="12.75" customHeight="1">
      <c r="A551" s="36"/>
      <c r="B551" s="36"/>
    </row>
    <row r="552" ht="12.75" customHeight="1">
      <c r="A552" s="36"/>
      <c r="B552" s="36"/>
    </row>
    <row r="553" ht="12.75" customHeight="1">
      <c r="A553" s="36"/>
      <c r="B553" s="36"/>
    </row>
    <row r="554" ht="12.75" customHeight="1">
      <c r="A554" s="36"/>
      <c r="B554" s="36"/>
    </row>
    <row r="555" ht="12.75" customHeight="1">
      <c r="A555" s="36"/>
      <c r="B555" s="36"/>
    </row>
    <row r="556" ht="12.75" customHeight="1">
      <c r="A556" s="36"/>
      <c r="B556" s="36"/>
    </row>
    <row r="557" ht="12.75" customHeight="1">
      <c r="A557" s="36"/>
      <c r="B557" s="36"/>
    </row>
    <row r="558" ht="12.75" customHeight="1">
      <c r="A558" s="36"/>
      <c r="B558" s="36"/>
    </row>
    <row r="559" ht="12.75" customHeight="1">
      <c r="A559" s="36"/>
      <c r="B559" s="36"/>
    </row>
    <row r="560" ht="12.75" customHeight="1">
      <c r="A560" s="36"/>
      <c r="B560" s="36"/>
    </row>
    <row r="561" ht="12.75" customHeight="1">
      <c r="A561" s="36"/>
      <c r="B561" s="36"/>
    </row>
    <row r="562" ht="12.75" customHeight="1">
      <c r="A562" s="36"/>
      <c r="B562" s="36"/>
    </row>
    <row r="563" ht="12.75" customHeight="1">
      <c r="A563" s="36"/>
      <c r="B563" s="36"/>
    </row>
    <row r="564" ht="12.75" customHeight="1">
      <c r="A564" s="36"/>
      <c r="B564" s="36"/>
    </row>
    <row r="565" ht="12.75" customHeight="1">
      <c r="A565" s="36"/>
      <c r="B565" s="36"/>
    </row>
    <row r="566" ht="12.75" customHeight="1">
      <c r="A566" s="36"/>
      <c r="B566" s="36"/>
    </row>
    <row r="567" ht="12.75" customHeight="1">
      <c r="A567" s="36"/>
      <c r="B567" s="36"/>
    </row>
    <row r="568" ht="12.75" customHeight="1">
      <c r="A568" s="36"/>
      <c r="B568" s="36"/>
    </row>
    <row r="569" ht="12.75" customHeight="1">
      <c r="A569" s="36"/>
      <c r="B569" s="36"/>
    </row>
    <row r="570" ht="12.75" customHeight="1">
      <c r="A570" s="36"/>
      <c r="B570" s="36"/>
    </row>
    <row r="571" ht="12.75" customHeight="1">
      <c r="A571" s="36"/>
      <c r="B571" s="36"/>
    </row>
    <row r="572" ht="12.75" customHeight="1">
      <c r="A572" s="36"/>
      <c r="B572" s="36"/>
    </row>
    <row r="573" ht="12.75" customHeight="1">
      <c r="A573" s="36"/>
      <c r="B573" s="36"/>
    </row>
    <row r="574" ht="12.75" customHeight="1">
      <c r="A574" s="36"/>
      <c r="B574" s="36"/>
    </row>
    <row r="575" ht="12.75" customHeight="1">
      <c r="A575" s="36"/>
      <c r="B575" s="36"/>
    </row>
    <row r="576" ht="12.75" customHeight="1">
      <c r="A576" s="36"/>
      <c r="B576" s="36"/>
    </row>
    <row r="577" ht="12.75" customHeight="1">
      <c r="A577" s="36"/>
      <c r="B577" s="36"/>
    </row>
    <row r="578" ht="12.75" customHeight="1">
      <c r="A578" s="36"/>
      <c r="B578" s="36"/>
    </row>
    <row r="579" ht="12.75" customHeight="1">
      <c r="A579" s="36"/>
      <c r="B579" s="36"/>
    </row>
    <row r="580" ht="12.75" customHeight="1">
      <c r="A580" s="36"/>
      <c r="B580" s="36"/>
    </row>
    <row r="581" ht="12.75" customHeight="1">
      <c r="A581" s="36"/>
      <c r="B581" s="36"/>
    </row>
    <row r="582" ht="12.75" customHeight="1">
      <c r="A582" s="36"/>
      <c r="B582" s="36"/>
    </row>
    <row r="583" ht="12.75" customHeight="1">
      <c r="A583" s="36"/>
      <c r="B583" s="36"/>
    </row>
    <row r="584" ht="12.75" customHeight="1">
      <c r="A584" s="36"/>
      <c r="B584" s="36"/>
    </row>
    <row r="585" ht="12.75" customHeight="1">
      <c r="A585" s="36"/>
      <c r="B585" s="36"/>
    </row>
    <row r="586" ht="12.75" customHeight="1">
      <c r="A586" s="36"/>
      <c r="B586" s="36"/>
    </row>
    <row r="587" ht="12.75" customHeight="1">
      <c r="A587" s="36"/>
      <c r="B587" s="36"/>
    </row>
    <row r="588" ht="12.75" customHeight="1">
      <c r="A588" s="36"/>
      <c r="B588" s="36"/>
    </row>
    <row r="589" ht="12.75" customHeight="1">
      <c r="A589" s="36"/>
      <c r="B589" s="36"/>
    </row>
    <row r="590" ht="12.75" customHeight="1">
      <c r="A590" s="36"/>
      <c r="B590" s="36"/>
    </row>
    <row r="591" ht="12.75" customHeight="1">
      <c r="A591" s="36"/>
      <c r="B591" s="36"/>
    </row>
    <row r="592" ht="12.75" customHeight="1">
      <c r="A592" s="36"/>
      <c r="B592" s="36"/>
    </row>
    <row r="593" ht="12.75" customHeight="1">
      <c r="A593" s="36"/>
      <c r="B593" s="36"/>
    </row>
    <row r="594" ht="12.75" customHeight="1">
      <c r="A594" s="36"/>
      <c r="B594" s="36"/>
    </row>
    <row r="595" ht="12.75" customHeight="1">
      <c r="A595" s="36"/>
      <c r="B595" s="36"/>
    </row>
    <row r="596" ht="12.75" customHeight="1">
      <c r="A596" s="36"/>
      <c r="B596" s="36"/>
    </row>
    <row r="597" ht="12.75" customHeight="1">
      <c r="A597" s="36"/>
      <c r="B597" s="36"/>
    </row>
    <row r="598" ht="12.75" customHeight="1">
      <c r="A598" s="36"/>
      <c r="B598" s="36"/>
    </row>
    <row r="599" ht="12.75" customHeight="1">
      <c r="A599" s="36"/>
      <c r="B599" s="36"/>
    </row>
    <row r="600" ht="12.75" customHeight="1">
      <c r="A600" s="36"/>
      <c r="B600" s="36"/>
    </row>
    <row r="601" ht="12.75" customHeight="1">
      <c r="A601" s="36"/>
      <c r="B601" s="36"/>
    </row>
    <row r="602" ht="12.75" customHeight="1">
      <c r="A602" s="36"/>
      <c r="B602" s="36"/>
    </row>
    <row r="603" ht="12.75" customHeight="1">
      <c r="A603" s="36"/>
      <c r="B603" s="36"/>
    </row>
    <row r="604" ht="12.75" customHeight="1">
      <c r="A604" s="36"/>
      <c r="B604" s="36"/>
    </row>
    <row r="605" ht="12.75" customHeight="1">
      <c r="A605" s="36"/>
      <c r="B605" s="36"/>
    </row>
    <row r="606" ht="12.75" customHeight="1">
      <c r="A606" s="36"/>
      <c r="B606" s="36"/>
    </row>
    <row r="607" ht="12.75" customHeight="1">
      <c r="A607" s="36"/>
      <c r="B607" s="36"/>
    </row>
    <row r="608" ht="12.75" customHeight="1">
      <c r="A608" s="36"/>
      <c r="B608" s="36"/>
    </row>
    <row r="609" ht="12.75" customHeight="1">
      <c r="A609" s="36"/>
      <c r="B609" s="36"/>
    </row>
    <row r="610" ht="12.75" customHeight="1">
      <c r="A610" s="36"/>
      <c r="B610" s="36"/>
    </row>
    <row r="611" ht="12.75" customHeight="1">
      <c r="A611" s="36"/>
      <c r="B611" s="36"/>
    </row>
    <row r="612" ht="12.75" customHeight="1">
      <c r="A612" s="36"/>
      <c r="B612" s="36"/>
    </row>
    <row r="613" ht="12.75" customHeight="1">
      <c r="A613" s="36"/>
      <c r="B613" s="36"/>
    </row>
    <row r="614" ht="12.75" customHeight="1">
      <c r="A614" s="36"/>
      <c r="B614" s="36"/>
    </row>
    <row r="615" ht="12.75" customHeight="1">
      <c r="A615" s="36"/>
      <c r="B615" s="36"/>
    </row>
    <row r="616" ht="12.75" customHeight="1">
      <c r="A616" s="36"/>
      <c r="B616" s="36"/>
    </row>
    <row r="617" ht="12.75" customHeight="1">
      <c r="A617" s="36"/>
      <c r="B617" s="36"/>
    </row>
    <row r="618" ht="12.75" customHeight="1">
      <c r="A618" s="36"/>
      <c r="B618" s="36"/>
    </row>
    <row r="619" ht="12.75" customHeight="1">
      <c r="A619" s="36"/>
      <c r="B619" s="36"/>
    </row>
    <row r="620" ht="12.75" customHeight="1">
      <c r="A620" s="36"/>
      <c r="B620" s="36"/>
    </row>
    <row r="621" ht="12.75" customHeight="1">
      <c r="A621" s="36"/>
      <c r="B621" s="36"/>
    </row>
    <row r="622" ht="12.75" customHeight="1">
      <c r="A622" s="36"/>
      <c r="B622" s="36"/>
    </row>
    <row r="623" ht="12.75" customHeight="1">
      <c r="A623" s="36"/>
      <c r="B623" s="36"/>
    </row>
    <row r="624" ht="12.75" customHeight="1">
      <c r="A624" s="36"/>
      <c r="B624" s="36"/>
    </row>
    <row r="625" ht="12.75" customHeight="1">
      <c r="A625" s="36"/>
      <c r="B625" s="36"/>
    </row>
    <row r="626" ht="12.75" customHeight="1">
      <c r="A626" s="36"/>
      <c r="B626" s="36"/>
    </row>
    <row r="627" ht="12.75" customHeight="1">
      <c r="A627" s="36"/>
      <c r="B627" s="36"/>
    </row>
    <row r="628" ht="12.75" customHeight="1">
      <c r="A628" s="36"/>
      <c r="B628" s="36"/>
    </row>
    <row r="629" ht="12.75" customHeight="1">
      <c r="A629" s="36"/>
      <c r="B629" s="36"/>
    </row>
    <row r="630" ht="12.75" customHeight="1">
      <c r="A630" s="36"/>
      <c r="B630" s="36"/>
    </row>
    <row r="631" ht="12.75" customHeight="1">
      <c r="A631" s="36"/>
      <c r="B631" s="36"/>
    </row>
    <row r="632" ht="12.75" customHeight="1">
      <c r="A632" s="36"/>
      <c r="B632" s="36"/>
    </row>
    <row r="633" ht="12.75" customHeight="1">
      <c r="A633" s="36"/>
      <c r="B633" s="36"/>
    </row>
    <row r="634" ht="12.75" customHeight="1">
      <c r="A634" s="36"/>
      <c r="B634" s="36"/>
    </row>
    <row r="635" ht="12.75" customHeight="1">
      <c r="A635" s="36"/>
      <c r="B635" s="36"/>
    </row>
    <row r="636" ht="12.75" customHeight="1">
      <c r="A636" s="36"/>
      <c r="B636" s="36"/>
    </row>
    <row r="637" ht="12.75" customHeight="1">
      <c r="A637" s="36"/>
      <c r="B637" s="36"/>
    </row>
    <row r="638" ht="12.75" customHeight="1">
      <c r="A638" s="36"/>
      <c r="B638" s="36"/>
    </row>
    <row r="639" ht="12.75" customHeight="1">
      <c r="A639" s="36"/>
      <c r="B639" s="36"/>
    </row>
    <row r="640" ht="12.75" customHeight="1">
      <c r="A640" s="36"/>
      <c r="B640" s="36"/>
    </row>
    <row r="641" ht="12.75" customHeight="1">
      <c r="A641" s="36"/>
      <c r="B641" s="36"/>
    </row>
    <row r="642" ht="12.75" customHeight="1">
      <c r="A642" s="36"/>
      <c r="B642" s="36"/>
    </row>
    <row r="643" ht="12.75" customHeight="1">
      <c r="A643" s="36"/>
      <c r="B643" s="36"/>
    </row>
    <row r="644" ht="12.75" customHeight="1">
      <c r="A644" s="36"/>
      <c r="B644" s="36"/>
    </row>
    <row r="645" ht="12.75" customHeight="1">
      <c r="A645" s="36"/>
      <c r="B645" s="36"/>
    </row>
    <row r="646" ht="12.75" customHeight="1">
      <c r="A646" s="36"/>
      <c r="B646" s="36"/>
    </row>
    <row r="647" ht="12.75" customHeight="1">
      <c r="A647" s="36"/>
      <c r="B647" s="36"/>
    </row>
    <row r="648" ht="12.75" customHeight="1">
      <c r="A648" s="36"/>
      <c r="B648" s="36"/>
    </row>
    <row r="649" ht="12.75" customHeight="1">
      <c r="A649" s="36"/>
      <c r="B649" s="36"/>
    </row>
    <row r="650" ht="12.75" customHeight="1">
      <c r="A650" s="36"/>
      <c r="B650" s="36"/>
    </row>
    <row r="651" ht="12.75" customHeight="1">
      <c r="A651" s="36"/>
      <c r="B651" s="36"/>
    </row>
    <row r="652" ht="12.75" customHeight="1">
      <c r="A652" s="36"/>
      <c r="B652" s="36"/>
    </row>
    <row r="653" ht="12.75" customHeight="1">
      <c r="A653" s="36"/>
      <c r="B653" s="36"/>
    </row>
    <row r="654" ht="12.75" customHeight="1">
      <c r="A654" s="36"/>
      <c r="B654" s="36"/>
    </row>
    <row r="655" ht="12.75" customHeight="1">
      <c r="A655" s="36"/>
      <c r="B655" s="36"/>
    </row>
    <row r="656" ht="12.75" customHeight="1">
      <c r="A656" s="36"/>
      <c r="B656" s="36"/>
    </row>
    <row r="657" ht="12.75" customHeight="1">
      <c r="A657" s="36"/>
      <c r="B657" s="36"/>
    </row>
    <row r="658" ht="12.75" customHeight="1">
      <c r="A658" s="36"/>
      <c r="B658" s="36"/>
    </row>
    <row r="659" ht="12.75" customHeight="1">
      <c r="A659" s="36"/>
      <c r="B659" s="36"/>
    </row>
    <row r="660" ht="12.75" customHeight="1">
      <c r="A660" s="36"/>
      <c r="B660" s="36"/>
    </row>
    <row r="661" ht="12.75" customHeight="1">
      <c r="A661" s="36"/>
      <c r="B661" s="36"/>
    </row>
    <row r="662" ht="12.75" customHeight="1">
      <c r="A662" s="36"/>
      <c r="B662" s="36"/>
    </row>
    <row r="663" ht="12.75" customHeight="1">
      <c r="A663" s="36"/>
      <c r="B663" s="36"/>
    </row>
    <row r="664" ht="12.75" customHeight="1">
      <c r="A664" s="36"/>
      <c r="B664" s="36"/>
    </row>
    <row r="665" ht="12.75" customHeight="1">
      <c r="A665" s="36"/>
      <c r="B665" s="36"/>
    </row>
    <row r="666" ht="12.75" customHeight="1">
      <c r="A666" s="36"/>
      <c r="B666" s="36"/>
    </row>
    <row r="667" ht="12.75" customHeight="1">
      <c r="A667" s="36"/>
      <c r="B667" s="36"/>
    </row>
    <row r="668" ht="12.75" customHeight="1">
      <c r="A668" s="36"/>
      <c r="B668" s="36"/>
    </row>
    <row r="669" ht="12.75" customHeight="1">
      <c r="A669" s="36"/>
      <c r="B669" s="36"/>
    </row>
    <row r="670" ht="12.75" customHeight="1">
      <c r="A670" s="36"/>
      <c r="B670" s="36"/>
    </row>
    <row r="671" ht="12.75" customHeight="1">
      <c r="A671" s="36"/>
      <c r="B671" s="36"/>
    </row>
    <row r="672" ht="12.75" customHeight="1">
      <c r="A672" s="36"/>
      <c r="B672" s="36"/>
    </row>
    <row r="673" ht="12.75" customHeight="1">
      <c r="A673" s="36"/>
      <c r="B673" s="36"/>
    </row>
    <row r="674" ht="12.75" customHeight="1">
      <c r="A674" s="36"/>
      <c r="B674" s="36"/>
    </row>
    <row r="675" ht="12.75" customHeight="1">
      <c r="A675" s="36"/>
      <c r="B675" s="36"/>
    </row>
    <row r="676" ht="12.75" customHeight="1">
      <c r="A676" s="36"/>
      <c r="B676" s="36"/>
    </row>
    <row r="677" ht="12.75" customHeight="1">
      <c r="A677" s="36"/>
      <c r="B677" s="36"/>
    </row>
    <row r="678" ht="12.75" customHeight="1">
      <c r="A678" s="36"/>
      <c r="B678" s="36"/>
    </row>
    <row r="679" ht="12.75" customHeight="1">
      <c r="A679" s="36"/>
      <c r="B679" s="36"/>
    </row>
    <row r="680" ht="12.75" customHeight="1">
      <c r="A680" s="36"/>
      <c r="B680" s="36"/>
    </row>
    <row r="681" ht="12.75" customHeight="1">
      <c r="A681" s="36"/>
      <c r="B681" s="36"/>
    </row>
    <row r="682" ht="12.75" customHeight="1">
      <c r="A682" s="36"/>
      <c r="B682" s="36"/>
    </row>
    <row r="683" ht="12.75" customHeight="1">
      <c r="A683" s="36"/>
      <c r="B683" s="36"/>
    </row>
    <row r="684" ht="12.75" customHeight="1">
      <c r="A684" s="36"/>
      <c r="B684" s="36"/>
    </row>
    <row r="685" ht="12.75" customHeight="1">
      <c r="A685" s="36"/>
      <c r="B685" s="36"/>
    </row>
    <row r="686" ht="12.75" customHeight="1">
      <c r="A686" s="36"/>
      <c r="B686" s="36"/>
    </row>
    <row r="687" ht="12.75" customHeight="1">
      <c r="A687" s="36"/>
      <c r="B687" s="36"/>
    </row>
    <row r="688" ht="12.75" customHeight="1">
      <c r="A688" s="36"/>
      <c r="B688" s="36"/>
    </row>
    <row r="689" ht="12.75" customHeight="1">
      <c r="A689" s="36"/>
      <c r="B689" s="36"/>
    </row>
    <row r="690" ht="12.75" customHeight="1">
      <c r="A690" s="36"/>
      <c r="B690" s="36"/>
    </row>
    <row r="691" ht="12.75" customHeight="1">
      <c r="A691" s="36"/>
      <c r="B691" s="36"/>
    </row>
    <row r="692" ht="12.75" customHeight="1">
      <c r="A692" s="36"/>
      <c r="B692" s="36"/>
    </row>
    <row r="693" ht="12.75" customHeight="1">
      <c r="A693" s="36"/>
      <c r="B693" s="36"/>
    </row>
    <row r="694" ht="12.75" customHeight="1">
      <c r="A694" s="36"/>
      <c r="B694" s="36"/>
    </row>
    <row r="695" ht="12.75" customHeight="1">
      <c r="A695" s="36"/>
      <c r="B695" s="36"/>
    </row>
    <row r="696" ht="12.75" customHeight="1">
      <c r="A696" s="36"/>
      <c r="B696" s="36"/>
    </row>
    <row r="697" ht="12.75" customHeight="1">
      <c r="A697" s="36"/>
      <c r="B697" s="36"/>
    </row>
    <row r="698" ht="12.75" customHeight="1">
      <c r="A698" s="36"/>
      <c r="B698" s="36"/>
    </row>
    <row r="699" ht="12.75" customHeight="1">
      <c r="A699" s="36"/>
      <c r="B699" s="36"/>
    </row>
    <row r="700" ht="12.75" customHeight="1">
      <c r="A700" s="36"/>
      <c r="B700" s="36"/>
    </row>
    <row r="701" ht="12.75" customHeight="1">
      <c r="A701" s="36"/>
      <c r="B701" s="36"/>
    </row>
    <row r="702" ht="12.75" customHeight="1">
      <c r="A702" s="36"/>
      <c r="B702" s="36"/>
    </row>
    <row r="703" ht="12.75" customHeight="1">
      <c r="A703" s="36"/>
      <c r="B703" s="36"/>
    </row>
    <row r="704" ht="12.75" customHeight="1">
      <c r="A704" s="36"/>
      <c r="B704" s="36"/>
    </row>
    <row r="705" ht="12.75" customHeight="1">
      <c r="A705" s="36"/>
      <c r="B705" s="36"/>
    </row>
    <row r="706" ht="12.75" customHeight="1">
      <c r="A706" s="36"/>
      <c r="B706" s="36"/>
    </row>
    <row r="707" ht="12.75" customHeight="1">
      <c r="A707" s="36"/>
      <c r="B707" s="36"/>
    </row>
    <row r="708" ht="12.75" customHeight="1">
      <c r="A708" s="36"/>
      <c r="B708" s="36"/>
    </row>
    <row r="709" ht="12.75" customHeight="1">
      <c r="A709" s="36"/>
      <c r="B709" s="36"/>
    </row>
    <row r="710" ht="12.75" customHeight="1">
      <c r="A710" s="36"/>
      <c r="B710" s="36"/>
    </row>
    <row r="711" ht="12.75" customHeight="1">
      <c r="A711" s="36"/>
      <c r="B711" s="36"/>
    </row>
    <row r="712" ht="12.75" customHeight="1">
      <c r="A712" s="36"/>
      <c r="B712" s="36"/>
    </row>
    <row r="713" ht="12.75" customHeight="1">
      <c r="A713" s="36"/>
      <c r="B713" s="36"/>
    </row>
    <row r="714" ht="12.75" customHeight="1">
      <c r="A714" s="36"/>
      <c r="B714" s="36"/>
    </row>
    <row r="715" ht="12.75" customHeight="1">
      <c r="A715" s="36"/>
      <c r="B715" s="36"/>
    </row>
    <row r="716" ht="12.75" customHeight="1">
      <c r="A716" s="36"/>
      <c r="B716" s="36"/>
    </row>
    <row r="717" ht="12.75" customHeight="1">
      <c r="A717" s="36"/>
      <c r="B717" s="36"/>
    </row>
    <row r="718" ht="12.75" customHeight="1">
      <c r="A718" s="36"/>
      <c r="B718" s="36"/>
    </row>
    <row r="719" ht="12.75" customHeight="1">
      <c r="A719" s="36"/>
      <c r="B719" s="36"/>
    </row>
    <row r="720" ht="12.75" customHeight="1">
      <c r="A720" s="36"/>
      <c r="B720" s="36"/>
    </row>
    <row r="721" ht="12.75" customHeight="1">
      <c r="A721" s="36"/>
      <c r="B721" s="36"/>
    </row>
    <row r="722" ht="12.75" customHeight="1">
      <c r="A722" s="36"/>
      <c r="B722" s="36"/>
    </row>
    <row r="723" ht="12.75" customHeight="1">
      <c r="A723" s="36"/>
      <c r="B723" s="36"/>
    </row>
    <row r="724" ht="12.75" customHeight="1">
      <c r="A724" s="36"/>
      <c r="B724" s="36"/>
    </row>
    <row r="725" ht="12.75" customHeight="1">
      <c r="A725" s="36"/>
      <c r="B725" s="36"/>
    </row>
    <row r="726" ht="12.75" customHeight="1">
      <c r="A726" s="36"/>
      <c r="B726" s="36"/>
    </row>
    <row r="727" ht="12.75" customHeight="1">
      <c r="A727" s="36"/>
      <c r="B727" s="36"/>
    </row>
    <row r="728" ht="12.75" customHeight="1">
      <c r="A728" s="36"/>
      <c r="B728" s="36"/>
    </row>
    <row r="729" ht="12.75" customHeight="1">
      <c r="A729" s="36"/>
      <c r="B729" s="36"/>
    </row>
    <row r="730" ht="12.75" customHeight="1">
      <c r="A730" s="36"/>
      <c r="B730" s="36"/>
    </row>
    <row r="731" ht="12.75" customHeight="1">
      <c r="A731" s="36"/>
      <c r="B731" s="36"/>
    </row>
    <row r="732" ht="12.75" customHeight="1">
      <c r="A732" s="36"/>
      <c r="B732" s="36"/>
    </row>
    <row r="733" ht="12.75" customHeight="1">
      <c r="A733" s="36"/>
      <c r="B733" s="36"/>
    </row>
    <row r="734" ht="12.75" customHeight="1">
      <c r="A734" s="36"/>
      <c r="B734" s="36"/>
    </row>
    <row r="735" ht="12.75" customHeight="1">
      <c r="A735" s="36"/>
      <c r="B735" s="36"/>
    </row>
    <row r="736" ht="12.75" customHeight="1">
      <c r="A736" s="36"/>
      <c r="B736" s="36"/>
    </row>
    <row r="737" ht="12.75" customHeight="1">
      <c r="A737" s="36"/>
      <c r="B737" s="36"/>
    </row>
    <row r="738" ht="12.75" customHeight="1">
      <c r="A738" s="36"/>
      <c r="B738" s="36"/>
    </row>
    <row r="739" ht="12.75" customHeight="1">
      <c r="A739" s="36"/>
      <c r="B739" s="36"/>
    </row>
    <row r="740" ht="12.75" customHeight="1">
      <c r="A740" s="36"/>
      <c r="B740" s="36"/>
    </row>
    <row r="741" ht="12.75" customHeight="1">
      <c r="A741" s="36"/>
      <c r="B741" s="36"/>
    </row>
    <row r="742" ht="12.75" customHeight="1">
      <c r="A742" s="36"/>
      <c r="B742" s="36"/>
    </row>
    <row r="743" ht="12.75" customHeight="1">
      <c r="A743" s="36"/>
      <c r="B743" s="36"/>
    </row>
    <row r="744" ht="12.75" customHeight="1">
      <c r="A744" s="36"/>
      <c r="B744" s="36"/>
    </row>
    <row r="745" ht="12.75" customHeight="1">
      <c r="A745" s="36"/>
      <c r="B745" s="36"/>
    </row>
    <row r="746" ht="12.75" customHeight="1">
      <c r="A746" s="36"/>
      <c r="B746" s="36"/>
    </row>
    <row r="747" ht="12.75" customHeight="1">
      <c r="A747" s="36"/>
      <c r="B747" s="36"/>
    </row>
    <row r="748" ht="12.75" customHeight="1">
      <c r="A748" s="36"/>
      <c r="B748" s="36"/>
    </row>
    <row r="749" ht="12.75" customHeight="1">
      <c r="A749" s="36"/>
      <c r="B749" s="36"/>
    </row>
    <row r="750" ht="12.75" customHeight="1">
      <c r="A750" s="36"/>
      <c r="B750" s="36"/>
    </row>
    <row r="751" ht="12.75" customHeight="1">
      <c r="A751" s="36"/>
      <c r="B751" s="36"/>
    </row>
    <row r="752" ht="12.75" customHeight="1">
      <c r="A752" s="36"/>
      <c r="B752" s="36"/>
    </row>
    <row r="753" ht="12.75" customHeight="1">
      <c r="A753" s="36"/>
      <c r="B753" s="36"/>
    </row>
    <row r="754" ht="12.75" customHeight="1">
      <c r="A754" s="36"/>
      <c r="B754" s="36"/>
    </row>
    <row r="755" ht="12.75" customHeight="1">
      <c r="A755" s="36"/>
      <c r="B755" s="36"/>
    </row>
    <row r="756" ht="12.75" customHeight="1">
      <c r="A756" s="36"/>
      <c r="B756" s="36"/>
    </row>
    <row r="757" ht="12.75" customHeight="1">
      <c r="A757" s="36"/>
      <c r="B757" s="36"/>
    </row>
    <row r="758" ht="12.75" customHeight="1">
      <c r="A758" s="36"/>
      <c r="B758" s="36"/>
    </row>
    <row r="759" ht="12.75" customHeight="1">
      <c r="A759" s="36"/>
      <c r="B759" s="36"/>
    </row>
    <row r="760" ht="12.75" customHeight="1">
      <c r="A760" s="36"/>
      <c r="B760" s="36"/>
    </row>
    <row r="761" ht="12.75" customHeight="1">
      <c r="A761" s="36"/>
      <c r="B761" s="36"/>
    </row>
    <row r="762" ht="12.75" customHeight="1">
      <c r="A762" s="36"/>
      <c r="B762" s="36"/>
    </row>
    <row r="763" ht="12.75" customHeight="1">
      <c r="A763" s="36"/>
      <c r="B763" s="36"/>
    </row>
    <row r="764" ht="12.75" customHeight="1">
      <c r="A764" s="36"/>
      <c r="B764" s="36"/>
    </row>
    <row r="765" ht="12.75" customHeight="1">
      <c r="A765" s="36"/>
      <c r="B765" s="36"/>
    </row>
    <row r="766" ht="12.75" customHeight="1">
      <c r="A766" s="36"/>
      <c r="B766" s="36"/>
    </row>
    <row r="767" ht="12.75" customHeight="1">
      <c r="A767" s="36"/>
      <c r="B767" s="36"/>
    </row>
    <row r="768" ht="12.75" customHeight="1">
      <c r="A768" s="36"/>
      <c r="B768" s="36"/>
    </row>
    <row r="769" ht="12.75" customHeight="1">
      <c r="A769" s="36"/>
      <c r="B769" s="36"/>
    </row>
    <row r="770" ht="12.75" customHeight="1">
      <c r="A770" s="36"/>
      <c r="B770" s="36"/>
    </row>
    <row r="771" ht="12.75" customHeight="1">
      <c r="A771" s="36"/>
      <c r="B771" s="36"/>
    </row>
    <row r="772" ht="12.75" customHeight="1">
      <c r="A772" s="36"/>
      <c r="B772" s="36"/>
    </row>
    <row r="773" ht="12.75" customHeight="1">
      <c r="A773" s="36"/>
      <c r="B773" s="36"/>
    </row>
    <row r="774" ht="12.75" customHeight="1">
      <c r="A774" s="36"/>
      <c r="B774" s="36"/>
    </row>
    <row r="775" ht="12.75" customHeight="1">
      <c r="A775" s="36"/>
      <c r="B775" s="36"/>
    </row>
    <row r="776" ht="12.75" customHeight="1">
      <c r="A776" s="36"/>
      <c r="B776" s="36"/>
    </row>
    <row r="777" ht="12.75" customHeight="1">
      <c r="A777" s="36"/>
      <c r="B777" s="36"/>
    </row>
    <row r="778" ht="12.75" customHeight="1">
      <c r="A778" s="36"/>
      <c r="B778" s="36"/>
    </row>
    <row r="779" ht="12.75" customHeight="1">
      <c r="A779" s="36"/>
      <c r="B779" s="36"/>
    </row>
    <row r="780" ht="12.75" customHeight="1">
      <c r="A780" s="36"/>
      <c r="B780" s="36"/>
    </row>
    <row r="781" ht="12.75" customHeight="1">
      <c r="A781" s="36"/>
      <c r="B781" s="36"/>
    </row>
    <row r="782" ht="12.75" customHeight="1">
      <c r="A782" s="36"/>
      <c r="B782" s="36"/>
    </row>
    <row r="783" ht="12.75" customHeight="1">
      <c r="A783" s="36"/>
      <c r="B783" s="36"/>
    </row>
    <row r="784" ht="12.75" customHeight="1">
      <c r="A784" s="36"/>
      <c r="B784" s="36"/>
    </row>
    <row r="785" ht="12.75" customHeight="1">
      <c r="A785" s="36"/>
      <c r="B785" s="36"/>
    </row>
    <row r="786" ht="12.75" customHeight="1">
      <c r="A786" s="36"/>
      <c r="B786" s="36"/>
    </row>
    <row r="787" ht="12.75" customHeight="1">
      <c r="A787" s="36"/>
      <c r="B787" s="36"/>
    </row>
    <row r="788" ht="12.75" customHeight="1">
      <c r="A788" s="36"/>
      <c r="B788" s="36"/>
    </row>
    <row r="789" ht="12.75" customHeight="1">
      <c r="A789" s="36"/>
      <c r="B789" s="36"/>
    </row>
    <row r="790" ht="12.75" customHeight="1">
      <c r="A790" s="36"/>
      <c r="B790" s="36"/>
    </row>
    <row r="791" ht="12.75" customHeight="1">
      <c r="A791" s="36"/>
      <c r="B791" s="36"/>
    </row>
    <row r="792" ht="12.75" customHeight="1">
      <c r="A792" s="36"/>
      <c r="B792" s="36"/>
    </row>
    <row r="793" ht="12.75" customHeight="1">
      <c r="A793" s="36"/>
      <c r="B793" s="36"/>
    </row>
    <row r="794" ht="12.75" customHeight="1">
      <c r="A794" s="36"/>
      <c r="B794" s="36"/>
    </row>
    <row r="795" ht="12.75" customHeight="1">
      <c r="A795" s="36"/>
      <c r="B795" s="36"/>
    </row>
    <row r="796" ht="12.75" customHeight="1">
      <c r="A796" s="36"/>
      <c r="B796" s="36"/>
    </row>
    <row r="797" ht="12.75" customHeight="1">
      <c r="A797" s="36"/>
      <c r="B797" s="36"/>
    </row>
    <row r="798" ht="12.75" customHeight="1">
      <c r="A798" s="36"/>
      <c r="B798" s="36"/>
    </row>
    <row r="799" ht="12.75" customHeight="1">
      <c r="A799" s="36"/>
      <c r="B799" s="36"/>
    </row>
    <row r="800" ht="12.75" customHeight="1">
      <c r="A800" s="36"/>
      <c r="B800" s="36"/>
    </row>
    <row r="801" ht="12.75" customHeight="1">
      <c r="A801" s="36"/>
      <c r="B801" s="36"/>
    </row>
    <row r="802" ht="12.75" customHeight="1">
      <c r="A802" s="36"/>
      <c r="B802" s="36"/>
    </row>
    <row r="803" ht="12.75" customHeight="1">
      <c r="A803" s="36"/>
      <c r="B803" s="36"/>
    </row>
    <row r="804" ht="12.75" customHeight="1">
      <c r="A804" s="36"/>
      <c r="B804" s="36"/>
    </row>
    <row r="805" ht="12.75" customHeight="1">
      <c r="A805" s="36"/>
      <c r="B805" s="36"/>
    </row>
    <row r="806" ht="12.75" customHeight="1">
      <c r="A806" s="36"/>
      <c r="B806" s="36"/>
    </row>
    <row r="807" ht="12.75" customHeight="1">
      <c r="A807" s="36"/>
      <c r="B807" s="36"/>
    </row>
    <row r="808" ht="12.75" customHeight="1">
      <c r="A808" s="36"/>
      <c r="B808" s="36"/>
    </row>
    <row r="809" ht="12.75" customHeight="1">
      <c r="A809" s="36"/>
      <c r="B809" s="36"/>
    </row>
    <row r="810" ht="12.75" customHeight="1">
      <c r="A810" s="36"/>
      <c r="B810" s="36"/>
    </row>
    <row r="811" ht="12.75" customHeight="1">
      <c r="A811" s="36"/>
      <c r="B811" s="36"/>
    </row>
    <row r="812" ht="12.75" customHeight="1">
      <c r="A812" s="36"/>
      <c r="B812" s="36"/>
    </row>
    <row r="813" ht="12.75" customHeight="1">
      <c r="A813" s="36"/>
      <c r="B813" s="36"/>
    </row>
    <row r="814" ht="12.75" customHeight="1">
      <c r="A814" s="36"/>
      <c r="B814" s="36"/>
    </row>
    <row r="815" ht="12.75" customHeight="1">
      <c r="A815" s="36"/>
      <c r="B815" s="36"/>
    </row>
    <row r="816" ht="12.75" customHeight="1">
      <c r="A816" s="36"/>
      <c r="B816" s="36"/>
    </row>
    <row r="817" ht="12.75" customHeight="1">
      <c r="A817" s="36"/>
      <c r="B817" s="36"/>
    </row>
    <row r="818" ht="12.75" customHeight="1">
      <c r="A818" s="36"/>
      <c r="B818" s="36"/>
    </row>
    <row r="819" ht="12.75" customHeight="1">
      <c r="A819" s="36"/>
      <c r="B819" s="36"/>
    </row>
    <row r="820" ht="12.75" customHeight="1">
      <c r="A820" s="36"/>
      <c r="B820" s="36"/>
    </row>
    <row r="821" ht="12.75" customHeight="1">
      <c r="A821" s="36"/>
      <c r="B821" s="36"/>
    </row>
    <row r="822" ht="12.75" customHeight="1">
      <c r="A822" s="36"/>
      <c r="B822" s="36"/>
    </row>
    <row r="823" ht="12.75" customHeight="1">
      <c r="A823" s="36"/>
      <c r="B823" s="36"/>
    </row>
    <row r="824" ht="12.75" customHeight="1">
      <c r="A824" s="36"/>
      <c r="B824" s="36"/>
    </row>
    <row r="825" ht="12.75" customHeight="1">
      <c r="A825" s="36"/>
      <c r="B825" s="36"/>
    </row>
    <row r="826" ht="12.75" customHeight="1">
      <c r="A826" s="36"/>
      <c r="B826" s="36"/>
    </row>
    <row r="827" ht="12.75" customHeight="1">
      <c r="A827" s="36"/>
      <c r="B827" s="36"/>
    </row>
    <row r="828" ht="12.75" customHeight="1">
      <c r="A828" s="36"/>
      <c r="B828" s="36"/>
    </row>
    <row r="829" ht="12.75" customHeight="1">
      <c r="A829" s="36"/>
      <c r="B829" s="36"/>
    </row>
    <row r="830" ht="12.75" customHeight="1">
      <c r="A830" s="36"/>
      <c r="B830" s="36"/>
    </row>
    <row r="831" ht="12.75" customHeight="1">
      <c r="A831" s="36"/>
      <c r="B831" s="36"/>
    </row>
    <row r="832" ht="12.75" customHeight="1">
      <c r="A832" s="36"/>
      <c r="B832" s="36"/>
    </row>
    <row r="833" ht="12.75" customHeight="1">
      <c r="A833" s="36"/>
      <c r="B833" s="36"/>
    </row>
    <row r="834" ht="12.75" customHeight="1">
      <c r="A834" s="36"/>
      <c r="B834" s="36"/>
    </row>
    <row r="835" ht="12.75" customHeight="1">
      <c r="A835" s="36"/>
      <c r="B835" s="36"/>
    </row>
    <row r="836" ht="12.75" customHeight="1">
      <c r="A836" s="36"/>
      <c r="B836" s="36"/>
    </row>
    <row r="837" ht="12.75" customHeight="1">
      <c r="A837" s="36"/>
      <c r="B837" s="36"/>
    </row>
    <row r="838" ht="12.75" customHeight="1">
      <c r="A838" s="36"/>
      <c r="B838" s="36"/>
    </row>
    <row r="839" ht="12.75" customHeight="1">
      <c r="A839" s="36"/>
      <c r="B839" s="36"/>
    </row>
    <row r="840" ht="12.75" customHeight="1">
      <c r="A840" s="36"/>
      <c r="B840" s="36"/>
    </row>
    <row r="841" ht="12.75" customHeight="1">
      <c r="A841" s="36"/>
      <c r="B841" s="36"/>
    </row>
    <row r="842" ht="12.75" customHeight="1">
      <c r="A842" s="36"/>
      <c r="B842" s="36"/>
    </row>
    <row r="843" ht="12.75" customHeight="1">
      <c r="A843" s="36"/>
      <c r="B843" s="36"/>
    </row>
    <row r="844" ht="12.75" customHeight="1">
      <c r="A844" s="36"/>
      <c r="B844" s="36"/>
    </row>
    <row r="845" ht="12.75" customHeight="1">
      <c r="A845" s="36"/>
      <c r="B845" s="36"/>
    </row>
    <row r="846" ht="12.75" customHeight="1">
      <c r="A846" s="36"/>
      <c r="B846" s="36"/>
    </row>
    <row r="847" ht="12.75" customHeight="1">
      <c r="A847" s="36"/>
      <c r="B847" s="36"/>
    </row>
    <row r="848" ht="12.75" customHeight="1">
      <c r="A848" s="36"/>
      <c r="B848" s="36"/>
    </row>
    <row r="849" ht="12.75" customHeight="1">
      <c r="A849" s="36"/>
      <c r="B849" s="36"/>
    </row>
    <row r="850" ht="12.75" customHeight="1">
      <c r="A850" s="36"/>
      <c r="B850" s="36"/>
    </row>
    <row r="851" ht="12.75" customHeight="1">
      <c r="A851" s="36"/>
      <c r="B851" s="36"/>
    </row>
    <row r="852" ht="12.75" customHeight="1">
      <c r="A852" s="36"/>
      <c r="B852" s="36"/>
    </row>
    <row r="853" ht="12.75" customHeight="1">
      <c r="A853" s="36"/>
      <c r="B853" s="36"/>
    </row>
    <row r="854" ht="12.75" customHeight="1">
      <c r="A854" s="36"/>
      <c r="B854" s="36"/>
    </row>
    <row r="855" ht="12.75" customHeight="1">
      <c r="A855" s="36"/>
      <c r="B855" s="36"/>
    </row>
    <row r="856" ht="12.75" customHeight="1">
      <c r="A856" s="36"/>
      <c r="B856" s="36"/>
    </row>
    <row r="857" ht="12.75" customHeight="1">
      <c r="A857" s="36"/>
      <c r="B857" s="36"/>
    </row>
    <row r="858" ht="12.75" customHeight="1">
      <c r="A858" s="36"/>
      <c r="B858" s="36"/>
    </row>
    <row r="859" ht="12.75" customHeight="1">
      <c r="A859" s="36"/>
      <c r="B859" s="36"/>
    </row>
    <row r="860" ht="12.75" customHeight="1">
      <c r="A860" s="36"/>
      <c r="B860" s="36"/>
    </row>
    <row r="861" ht="12.75" customHeight="1">
      <c r="A861" s="36"/>
      <c r="B861" s="36"/>
    </row>
    <row r="862" ht="12.75" customHeight="1">
      <c r="A862" s="36"/>
      <c r="B862" s="36"/>
    </row>
    <row r="863" ht="12.75" customHeight="1">
      <c r="A863" s="36"/>
      <c r="B863" s="36"/>
    </row>
    <row r="864" ht="12.75" customHeight="1">
      <c r="A864" s="36"/>
      <c r="B864" s="36"/>
    </row>
    <row r="865" ht="12.75" customHeight="1">
      <c r="A865" s="36"/>
      <c r="B865" s="36"/>
    </row>
    <row r="866" ht="12.75" customHeight="1">
      <c r="A866" s="36"/>
      <c r="B866" s="36"/>
    </row>
    <row r="867" ht="12.75" customHeight="1">
      <c r="A867" s="36"/>
      <c r="B867" s="36"/>
    </row>
    <row r="868" ht="12.75" customHeight="1">
      <c r="A868" s="36"/>
      <c r="B868" s="36"/>
    </row>
    <row r="869" ht="12.75" customHeight="1">
      <c r="A869" s="36"/>
      <c r="B869" s="36"/>
    </row>
    <row r="870" ht="12.75" customHeight="1">
      <c r="A870" s="36"/>
      <c r="B870" s="36"/>
    </row>
    <row r="871" ht="12.75" customHeight="1">
      <c r="A871" s="36"/>
      <c r="B871" s="36"/>
    </row>
    <row r="872" ht="12.75" customHeight="1">
      <c r="A872" s="36"/>
      <c r="B872" s="36"/>
    </row>
    <row r="873" ht="12.75" customHeight="1">
      <c r="A873" s="36"/>
      <c r="B873" s="36"/>
    </row>
    <row r="874" ht="12.75" customHeight="1">
      <c r="A874" s="36"/>
      <c r="B874" s="36"/>
    </row>
    <row r="875" ht="12.75" customHeight="1">
      <c r="A875" s="36"/>
      <c r="B875" s="36"/>
    </row>
    <row r="876" ht="12.75" customHeight="1">
      <c r="A876" s="36"/>
      <c r="B876" s="36"/>
    </row>
    <row r="877" ht="12.75" customHeight="1">
      <c r="A877" s="36"/>
      <c r="B877" s="36"/>
    </row>
    <row r="878" ht="12.75" customHeight="1">
      <c r="A878" s="36"/>
      <c r="B878" s="36"/>
    </row>
    <row r="879" ht="12.75" customHeight="1">
      <c r="A879" s="36"/>
      <c r="B879" s="36"/>
    </row>
    <row r="880" ht="12.75" customHeight="1">
      <c r="A880" s="36"/>
      <c r="B880" s="36"/>
    </row>
    <row r="881" ht="12.75" customHeight="1">
      <c r="A881" s="36"/>
      <c r="B881" s="36"/>
    </row>
    <row r="882" ht="12.75" customHeight="1">
      <c r="A882" s="36"/>
      <c r="B882" s="36"/>
    </row>
    <row r="883" ht="12.75" customHeight="1">
      <c r="A883" s="36"/>
      <c r="B883" s="36"/>
    </row>
    <row r="884" ht="12.75" customHeight="1">
      <c r="A884" s="36"/>
      <c r="B884" s="36"/>
    </row>
    <row r="885" ht="12.75" customHeight="1">
      <c r="A885" s="36"/>
      <c r="B885" s="36"/>
    </row>
    <row r="886" ht="12.75" customHeight="1">
      <c r="A886" s="36"/>
      <c r="B886" s="36"/>
    </row>
    <row r="887" ht="12.75" customHeight="1">
      <c r="A887" s="36"/>
      <c r="B887" s="36"/>
    </row>
    <row r="888" ht="12.75" customHeight="1">
      <c r="A888" s="36"/>
      <c r="B888" s="36"/>
    </row>
    <row r="889" ht="12.75" customHeight="1">
      <c r="A889" s="36"/>
      <c r="B889" s="36"/>
    </row>
    <row r="890" ht="12.75" customHeight="1">
      <c r="A890" s="36"/>
      <c r="B890" s="36"/>
    </row>
    <row r="891" ht="12.75" customHeight="1">
      <c r="A891" s="36"/>
      <c r="B891" s="36"/>
    </row>
    <row r="892" ht="12.75" customHeight="1">
      <c r="A892" s="36"/>
      <c r="B892" s="36"/>
    </row>
    <row r="893" ht="12.75" customHeight="1">
      <c r="A893" s="36"/>
      <c r="B893" s="36"/>
    </row>
    <row r="894" ht="12.75" customHeight="1">
      <c r="A894" s="36"/>
      <c r="B894" s="36"/>
    </row>
    <row r="895" ht="12.75" customHeight="1">
      <c r="A895" s="36"/>
      <c r="B895" s="36"/>
    </row>
    <row r="896" ht="12.75" customHeight="1">
      <c r="A896" s="36"/>
      <c r="B896" s="36"/>
    </row>
    <row r="897" ht="12.75" customHeight="1">
      <c r="A897" s="36"/>
      <c r="B897" s="36"/>
    </row>
    <row r="898" ht="12.75" customHeight="1">
      <c r="A898" s="36"/>
      <c r="B898" s="36"/>
    </row>
    <row r="899" ht="12.75" customHeight="1">
      <c r="A899" s="36"/>
      <c r="B899" s="36"/>
    </row>
    <row r="900" ht="12.75" customHeight="1">
      <c r="A900" s="36"/>
      <c r="B900" s="36"/>
    </row>
    <row r="901" ht="12.75" customHeight="1">
      <c r="A901" s="36"/>
      <c r="B901" s="36"/>
    </row>
    <row r="902" ht="12.75" customHeight="1">
      <c r="A902" s="36"/>
      <c r="B902" s="36"/>
    </row>
    <row r="903" ht="12.75" customHeight="1">
      <c r="A903" s="36"/>
      <c r="B903" s="36"/>
    </row>
    <row r="904" ht="12.75" customHeight="1">
      <c r="A904" s="36"/>
      <c r="B904" s="36"/>
    </row>
    <row r="905" ht="12.75" customHeight="1">
      <c r="A905" s="36"/>
      <c r="B905" s="36"/>
    </row>
    <row r="906" ht="12.75" customHeight="1">
      <c r="A906" s="36"/>
      <c r="B906" s="36"/>
    </row>
    <row r="907" ht="12.75" customHeight="1">
      <c r="A907" s="36"/>
      <c r="B907" s="36"/>
    </row>
    <row r="908" ht="12.75" customHeight="1">
      <c r="A908" s="36"/>
      <c r="B908" s="36"/>
    </row>
    <row r="909" ht="12.75" customHeight="1">
      <c r="A909" s="36"/>
      <c r="B909" s="36"/>
    </row>
    <row r="910" ht="12.75" customHeight="1">
      <c r="A910" s="36"/>
      <c r="B910" s="36"/>
    </row>
    <row r="911" ht="12.75" customHeight="1">
      <c r="A911" s="36"/>
      <c r="B911" s="36"/>
    </row>
    <row r="912" ht="12.75" customHeight="1">
      <c r="A912" s="36"/>
      <c r="B912" s="36"/>
    </row>
    <row r="913" ht="12.75" customHeight="1">
      <c r="A913" s="36"/>
      <c r="B913" s="36"/>
    </row>
    <row r="914" ht="12.75" customHeight="1">
      <c r="A914" s="36"/>
      <c r="B914" s="36"/>
    </row>
    <row r="915" ht="12.75" customHeight="1">
      <c r="A915" s="36"/>
      <c r="B915" s="36"/>
    </row>
    <row r="916" ht="12.75" customHeight="1">
      <c r="A916" s="36"/>
      <c r="B916" s="36"/>
    </row>
    <row r="917" ht="12.75" customHeight="1">
      <c r="A917" s="36"/>
      <c r="B917" s="36"/>
    </row>
    <row r="918" ht="12.75" customHeight="1">
      <c r="A918" s="36"/>
      <c r="B918" s="36"/>
    </row>
    <row r="919" ht="12.75" customHeight="1">
      <c r="A919" s="36"/>
      <c r="B919" s="36"/>
    </row>
    <row r="920" ht="12.75" customHeight="1">
      <c r="A920" s="36"/>
      <c r="B920" s="36"/>
    </row>
    <row r="921" ht="12.75" customHeight="1">
      <c r="A921" s="36"/>
      <c r="B921" s="36"/>
    </row>
    <row r="922" ht="12.75" customHeight="1">
      <c r="A922" s="36"/>
      <c r="B922" s="36"/>
    </row>
    <row r="923" ht="12.75" customHeight="1">
      <c r="A923" s="36"/>
      <c r="B923" s="36"/>
    </row>
    <row r="924" ht="12.75" customHeight="1">
      <c r="A924" s="36"/>
      <c r="B924" s="36"/>
    </row>
    <row r="925" ht="12.75" customHeight="1">
      <c r="A925" s="36"/>
      <c r="B925" s="36"/>
    </row>
    <row r="926" ht="12.75" customHeight="1">
      <c r="A926" s="36"/>
      <c r="B926" s="36"/>
    </row>
    <row r="927" ht="12.75" customHeight="1">
      <c r="A927" s="36"/>
      <c r="B927" s="36"/>
    </row>
    <row r="928" ht="12.75" customHeight="1">
      <c r="A928" s="36"/>
      <c r="B928" s="36"/>
    </row>
    <row r="929" ht="12.75" customHeight="1">
      <c r="A929" s="36"/>
      <c r="B929" s="36"/>
    </row>
    <row r="930" ht="12.75" customHeight="1">
      <c r="A930" s="36"/>
      <c r="B930" s="36"/>
    </row>
    <row r="931" ht="12.75" customHeight="1">
      <c r="A931" s="36"/>
      <c r="B931" s="36"/>
    </row>
    <row r="932" ht="12.75" customHeight="1">
      <c r="A932" s="36"/>
      <c r="B932" s="36"/>
    </row>
    <row r="933" ht="12.75" customHeight="1">
      <c r="A933" s="36"/>
      <c r="B933" s="36"/>
    </row>
    <row r="934" ht="12.75" customHeight="1">
      <c r="A934" s="36"/>
      <c r="B934" s="36"/>
    </row>
    <row r="935" ht="12.75" customHeight="1">
      <c r="A935" s="36"/>
      <c r="B935" s="36"/>
    </row>
    <row r="936" ht="12.75" customHeight="1">
      <c r="A936" s="36"/>
      <c r="B936" s="36"/>
    </row>
    <row r="937" ht="12.75" customHeight="1">
      <c r="A937" s="36"/>
      <c r="B937" s="36"/>
    </row>
    <row r="938" ht="12.75" customHeight="1">
      <c r="A938" s="36"/>
      <c r="B938" s="36"/>
    </row>
    <row r="939" ht="12.75" customHeight="1">
      <c r="A939" s="36"/>
      <c r="B939" s="36"/>
    </row>
    <row r="940" ht="12.75" customHeight="1">
      <c r="A940" s="36"/>
      <c r="B940" s="36"/>
    </row>
    <row r="941" ht="12.75" customHeight="1">
      <c r="A941" s="36"/>
      <c r="B941" s="36"/>
    </row>
    <row r="942" ht="12.75" customHeight="1">
      <c r="A942" s="36"/>
      <c r="B942" s="36"/>
    </row>
    <row r="943" ht="12.75" customHeight="1">
      <c r="A943" s="36"/>
      <c r="B943" s="36"/>
    </row>
    <row r="944" ht="12.75" customHeight="1">
      <c r="A944" s="36"/>
      <c r="B944" s="36"/>
    </row>
    <row r="945" ht="12.75" customHeight="1">
      <c r="A945" s="36"/>
      <c r="B945" s="36"/>
    </row>
    <row r="946" ht="12.75" customHeight="1">
      <c r="A946" s="36"/>
      <c r="B946" s="36"/>
    </row>
    <row r="947" ht="12.75" customHeight="1">
      <c r="A947" s="36"/>
      <c r="B947" s="36"/>
    </row>
    <row r="948" ht="12.75" customHeight="1">
      <c r="A948" s="36"/>
      <c r="B948" s="36"/>
    </row>
    <row r="949" ht="12.75" customHeight="1">
      <c r="A949" s="36"/>
      <c r="B949" s="36"/>
    </row>
    <row r="950" ht="12.75" customHeight="1">
      <c r="A950" s="36"/>
      <c r="B950" s="36"/>
    </row>
    <row r="951" ht="12.75" customHeight="1">
      <c r="A951" s="36"/>
      <c r="B951" s="36"/>
    </row>
    <row r="952" ht="12.75" customHeight="1">
      <c r="A952" s="36"/>
      <c r="B952" s="36"/>
    </row>
    <row r="953" ht="12.75" customHeight="1">
      <c r="A953" s="36"/>
      <c r="B953" s="36"/>
    </row>
    <row r="954" ht="12.75" customHeight="1">
      <c r="A954" s="36"/>
      <c r="B954" s="36"/>
    </row>
    <row r="955" ht="12.75" customHeight="1">
      <c r="A955" s="36"/>
      <c r="B955" s="36"/>
    </row>
    <row r="956" ht="12.75" customHeight="1">
      <c r="A956" s="36"/>
      <c r="B956" s="36"/>
    </row>
    <row r="957" ht="12.75" customHeight="1">
      <c r="A957" s="36"/>
      <c r="B957" s="36"/>
    </row>
    <row r="958" ht="12.75" customHeight="1">
      <c r="A958" s="36"/>
      <c r="B958" s="36"/>
    </row>
    <row r="959" ht="12.75" customHeight="1">
      <c r="A959" s="36"/>
      <c r="B959" s="36"/>
    </row>
    <row r="960" ht="12.75" customHeight="1">
      <c r="A960" s="36"/>
      <c r="B960" s="36"/>
    </row>
    <row r="961" ht="12.75" customHeight="1">
      <c r="A961" s="36"/>
      <c r="B961" s="36"/>
    </row>
    <row r="962" ht="12.75" customHeight="1">
      <c r="A962" s="36"/>
      <c r="B962" s="36"/>
    </row>
    <row r="963" ht="12.75" customHeight="1">
      <c r="A963" s="36"/>
      <c r="B963" s="36"/>
    </row>
    <row r="964" ht="12.75" customHeight="1">
      <c r="A964" s="36"/>
      <c r="B964" s="36"/>
    </row>
    <row r="965" ht="12.75" customHeight="1">
      <c r="A965" s="36"/>
      <c r="B965" s="36"/>
    </row>
    <row r="966" ht="12.75" customHeight="1">
      <c r="A966" s="36"/>
      <c r="B966" s="36"/>
    </row>
    <row r="967" ht="12.75" customHeight="1">
      <c r="A967" s="36"/>
      <c r="B967" s="36"/>
    </row>
    <row r="968" ht="12.75" customHeight="1">
      <c r="A968" s="36"/>
      <c r="B968" s="36"/>
    </row>
    <row r="969" ht="12.75" customHeight="1">
      <c r="A969" s="36"/>
      <c r="B969" s="36"/>
    </row>
    <row r="970" ht="12.75" customHeight="1">
      <c r="A970" s="36"/>
      <c r="B970" s="36"/>
    </row>
    <row r="971" ht="12.75" customHeight="1">
      <c r="A971" s="36"/>
      <c r="B971" s="36"/>
    </row>
    <row r="972" ht="12.75" customHeight="1">
      <c r="A972" s="36"/>
      <c r="B972" s="36"/>
    </row>
    <row r="973" ht="12.75" customHeight="1">
      <c r="A973" s="36"/>
      <c r="B973" s="36"/>
    </row>
    <row r="974" ht="12.75" customHeight="1">
      <c r="A974" s="36"/>
      <c r="B974" s="36"/>
    </row>
    <row r="975" ht="12.75" customHeight="1">
      <c r="A975" s="36"/>
      <c r="B975" s="36"/>
    </row>
    <row r="976" ht="12.75" customHeight="1">
      <c r="A976" s="36"/>
      <c r="B976" s="36"/>
    </row>
    <row r="977" ht="12.75" customHeight="1">
      <c r="A977" s="36"/>
      <c r="B977" s="36"/>
    </row>
    <row r="978" ht="12.75" customHeight="1">
      <c r="A978" s="36"/>
      <c r="B978" s="36"/>
    </row>
    <row r="979" ht="12.75" customHeight="1">
      <c r="A979" s="36"/>
      <c r="B979" s="36"/>
    </row>
    <row r="980" ht="12.75" customHeight="1">
      <c r="A980" s="36"/>
      <c r="B980" s="36"/>
    </row>
    <row r="981" ht="12.75" customHeight="1">
      <c r="A981" s="36"/>
      <c r="B981" s="36"/>
    </row>
    <row r="982" ht="12.75" customHeight="1">
      <c r="A982" s="36"/>
      <c r="B982" s="36"/>
    </row>
    <row r="983" ht="12.75" customHeight="1">
      <c r="A983" s="36"/>
      <c r="B983" s="36"/>
    </row>
    <row r="984" ht="12.75" customHeight="1">
      <c r="A984" s="36"/>
      <c r="B984" s="36"/>
    </row>
    <row r="985" ht="12.75" customHeight="1">
      <c r="A985" s="36"/>
      <c r="B985" s="36"/>
    </row>
    <row r="986" ht="12.75" customHeight="1">
      <c r="A986" s="36"/>
      <c r="B986" s="36"/>
    </row>
    <row r="987" ht="12.75" customHeight="1">
      <c r="A987" s="36"/>
      <c r="B987" s="36"/>
    </row>
    <row r="988" ht="12.75" customHeight="1">
      <c r="A988" s="36"/>
      <c r="B988" s="36"/>
    </row>
    <row r="989" ht="12.75" customHeight="1">
      <c r="A989" s="36"/>
      <c r="B989" s="36"/>
    </row>
    <row r="990" ht="12.75" customHeight="1">
      <c r="A990" s="36"/>
      <c r="B990" s="36"/>
    </row>
    <row r="991" ht="12.75" customHeight="1">
      <c r="A991" s="36"/>
      <c r="B991" s="36"/>
    </row>
    <row r="992" ht="12.75" customHeight="1">
      <c r="A992" s="36"/>
      <c r="B992" s="36"/>
    </row>
    <row r="993" ht="12.75" customHeight="1">
      <c r="A993" s="36"/>
      <c r="B993" s="36"/>
    </row>
    <row r="994" ht="12.75" customHeight="1">
      <c r="A994" s="36"/>
      <c r="B994" s="36"/>
    </row>
    <row r="995" ht="12.75" customHeight="1">
      <c r="A995" s="36"/>
      <c r="B995" s="36"/>
    </row>
    <row r="996" ht="12.75" customHeight="1">
      <c r="A996" s="36"/>
      <c r="B996" s="36"/>
    </row>
    <row r="997" ht="12.75" customHeight="1">
      <c r="A997" s="36"/>
      <c r="B997" s="36"/>
    </row>
    <row r="998" ht="12.75" customHeight="1">
      <c r="A998" s="36"/>
      <c r="B998" s="36"/>
    </row>
    <row r="999" ht="12.75" customHeight="1">
      <c r="A999" s="36"/>
      <c r="B999" s="36"/>
    </row>
    <row r="1000" ht="12.75" customHeight="1">
      <c r="A1000" s="36"/>
      <c r="B1000" s="3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31" t="s">
        <v>1761</v>
      </c>
      <c r="B1" s="31" t="s">
        <v>1762</v>
      </c>
      <c r="D1" s="32" t="s">
        <v>2348</v>
      </c>
    </row>
    <row r="2" ht="12.75" customHeight="1">
      <c r="A2" s="37" t="s">
        <v>27</v>
      </c>
      <c r="B2" s="39" t="s">
        <v>1835</v>
      </c>
    </row>
    <row r="3" ht="12.75" customHeight="1">
      <c r="A3" s="37" t="s">
        <v>118</v>
      </c>
      <c r="B3" s="23" t="s">
        <v>1857</v>
      </c>
    </row>
    <row r="4" ht="12.75" customHeight="1">
      <c r="A4" s="37" t="s">
        <v>167</v>
      </c>
      <c r="B4" s="23" t="s">
        <v>2349</v>
      </c>
    </row>
    <row r="5" ht="12.75" customHeight="1">
      <c r="A5" s="37" t="s">
        <v>170</v>
      </c>
      <c r="B5" s="23" t="s">
        <v>2350</v>
      </c>
    </row>
    <row r="6" ht="12.75" customHeight="1">
      <c r="A6" s="37" t="s">
        <v>215</v>
      </c>
      <c r="B6" s="23" t="s">
        <v>2351</v>
      </c>
    </row>
    <row r="7" ht="12.75" customHeight="1">
      <c r="A7" s="37" t="s">
        <v>219</v>
      </c>
      <c r="B7" s="23" t="s">
        <v>2352</v>
      </c>
    </row>
    <row r="8" ht="12.75" customHeight="1">
      <c r="A8" s="37" t="s">
        <v>222</v>
      </c>
      <c r="B8" s="23" t="s">
        <v>2353</v>
      </c>
    </row>
    <row r="9" ht="12.75" customHeight="1">
      <c r="A9" s="37" t="s">
        <v>225</v>
      </c>
      <c r="B9" s="23" t="s">
        <v>2354</v>
      </c>
    </row>
    <row r="10" ht="12.75" customHeight="1">
      <c r="A10" s="37" t="s">
        <v>228</v>
      </c>
      <c r="B10" s="23" t="s">
        <v>2355</v>
      </c>
    </row>
    <row r="11" ht="12.75" customHeight="1">
      <c r="A11" s="37" t="s">
        <v>231</v>
      </c>
      <c r="B11" s="23" t="s">
        <v>2356</v>
      </c>
    </row>
    <row r="12" ht="12.75" customHeight="1">
      <c r="A12" s="37" t="s">
        <v>234</v>
      </c>
      <c r="B12" s="23" t="s">
        <v>2357</v>
      </c>
    </row>
    <row r="13" ht="12.75" customHeight="1">
      <c r="A13" s="37" t="s">
        <v>237</v>
      </c>
      <c r="B13" s="23" t="s">
        <v>2358</v>
      </c>
    </row>
    <row r="14" ht="12.75" customHeight="1">
      <c r="A14" s="37" t="s">
        <v>241</v>
      </c>
      <c r="B14" s="23" t="s">
        <v>2359</v>
      </c>
    </row>
    <row r="15" ht="12.75" customHeight="1">
      <c r="A15" s="37" t="s">
        <v>245</v>
      </c>
      <c r="B15" s="23" t="s">
        <v>2360</v>
      </c>
    </row>
    <row r="16" ht="12.75" customHeight="1">
      <c r="A16" s="37" t="s">
        <v>395</v>
      </c>
      <c r="B16" s="23" t="s">
        <v>2361</v>
      </c>
    </row>
    <row r="17" ht="12.75" customHeight="1">
      <c r="A17" s="37" t="s">
        <v>400</v>
      </c>
      <c r="B17" s="23" t="s">
        <v>2362</v>
      </c>
    </row>
    <row r="18" ht="12.75" customHeight="1">
      <c r="A18" s="37" t="s">
        <v>489</v>
      </c>
      <c r="B18" s="23" t="s">
        <v>2363</v>
      </c>
    </row>
    <row r="19" ht="12.75" customHeight="1">
      <c r="A19" s="37" t="s">
        <v>501</v>
      </c>
      <c r="B19" s="23" t="s">
        <v>2364</v>
      </c>
    </row>
    <row r="20" ht="12.75" customHeight="1">
      <c r="A20" s="37" t="s">
        <v>375</v>
      </c>
      <c r="B20" s="23" t="s">
        <v>2365</v>
      </c>
    </row>
    <row r="21" ht="12.75" customHeight="1">
      <c r="A21" s="37" t="s">
        <v>558</v>
      </c>
      <c r="B21" s="23" t="s">
        <v>2366</v>
      </c>
    </row>
    <row r="22" ht="12.75" customHeight="1">
      <c r="A22" s="37" t="s">
        <v>597</v>
      </c>
      <c r="B22" s="23" t="s">
        <v>2367</v>
      </c>
    </row>
    <row r="23" ht="12.75" customHeight="1">
      <c r="A23" s="37" t="s">
        <v>659</v>
      </c>
      <c r="B23" s="23" t="s">
        <v>2368</v>
      </c>
    </row>
    <row r="24" ht="12.75" customHeight="1">
      <c r="A24" s="37" t="s">
        <v>663</v>
      </c>
      <c r="B24" s="23" t="s">
        <v>2369</v>
      </c>
    </row>
    <row r="25" ht="12.75" customHeight="1">
      <c r="A25" s="37" t="s">
        <v>668</v>
      </c>
      <c r="B25" s="23" t="s">
        <v>2370</v>
      </c>
    </row>
    <row r="26" ht="12.75" customHeight="1">
      <c r="A26" s="37" t="s">
        <v>697</v>
      </c>
      <c r="B26" s="23" t="s">
        <v>1958</v>
      </c>
    </row>
    <row r="27" ht="12.75" customHeight="1">
      <c r="A27" s="37" t="s">
        <v>700</v>
      </c>
      <c r="B27" s="23" t="s">
        <v>1962</v>
      </c>
    </row>
    <row r="28" ht="12.75" customHeight="1">
      <c r="A28" s="37" t="s">
        <v>703</v>
      </c>
      <c r="B28" s="23" t="s">
        <v>1963</v>
      </c>
    </row>
    <row r="29" ht="12.75" customHeight="1">
      <c r="A29" s="37" t="s">
        <v>736</v>
      </c>
      <c r="B29" s="23" t="s">
        <v>2129</v>
      </c>
    </row>
    <row r="30" ht="12.75" customHeight="1">
      <c r="A30" s="37" t="s">
        <v>755</v>
      </c>
      <c r="B30" s="23" t="s">
        <v>2138</v>
      </c>
    </row>
    <row r="31" ht="12.75" customHeight="1">
      <c r="A31" s="37" t="s">
        <v>758</v>
      </c>
      <c r="B31" s="23" t="s">
        <v>2153</v>
      </c>
    </row>
    <row r="32" ht="12.75" customHeight="1">
      <c r="A32" s="37" t="s">
        <v>761</v>
      </c>
      <c r="B32" s="23" t="s">
        <v>2371</v>
      </c>
    </row>
    <row r="33" ht="12.75" customHeight="1">
      <c r="A33" s="37" t="s">
        <v>764</v>
      </c>
      <c r="B33" s="23" t="s">
        <v>2372</v>
      </c>
    </row>
    <row r="34" ht="12.75" customHeight="1">
      <c r="A34" s="37" t="s">
        <v>786</v>
      </c>
      <c r="B34" s="23" t="s">
        <v>2373</v>
      </c>
    </row>
    <row r="35" ht="12.75" customHeight="1">
      <c r="A35" s="37" t="s">
        <v>794</v>
      </c>
      <c r="B35" s="23" t="s">
        <v>2374</v>
      </c>
    </row>
    <row r="36" ht="12.75" customHeight="1">
      <c r="A36" s="37" t="s">
        <v>809</v>
      </c>
      <c r="B36" s="23" t="s">
        <v>2375</v>
      </c>
    </row>
    <row r="37" ht="12.75" customHeight="1">
      <c r="A37" s="37" t="s">
        <v>913</v>
      </c>
      <c r="B37" s="23" t="s">
        <v>2159</v>
      </c>
    </row>
    <row r="38" ht="12.75" customHeight="1">
      <c r="A38" s="37" t="s">
        <v>929</v>
      </c>
      <c r="B38" s="23" t="s">
        <v>2376</v>
      </c>
    </row>
    <row r="39" ht="12.75" customHeight="1">
      <c r="A39" s="37" t="s">
        <v>934</v>
      </c>
      <c r="B39" s="23" t="s">
        <v>2377</v>
      </c>
    </row>
    <row r="40" ht="12.75" customHeight="1">
      <c r="A40" s="37" t="s">
        <v>964</v>
      </c>
      <c r="B40" s="23" t="s">
        <v>2378</v>
      </c>
    </row>
    <row r="41" ht="12.75" customHeight="1">
      <c r="A41" s="37" t="s">
        <v>969</v>
      </c>
      <c r="B41" s="23" t="s">
        <v>2058</v>
      </c>
    </row>
    <row r="42" ht="12.75" customHeight="1">
      <c r="A42" s="37" t="s">
        <v>1012</v>
      </c>
      <c r="B42" s="23" t="s">
        <v>2379</v>
      </c>
    </row>
    <row r="43" ht="12.75" customHeight="1">
      <c r="A43" s="37" t="s">
        <v>994</v>
      </c>
      <c r="B43" s="23" t="s">
        <v>2380</v>
      </c>
    </row>
    <row r="44" ht="12.75" customHeight="1">
      <c r="A44" s="37" t="s">
        <v>1000</v>
      </c>
      <c r="B44" s="23" t="s">
        <v>2381</v>
      </c>
    </row>
    <row r="45" ht="12.75" customHeight="1">
      <c r="A45" s="37" t="s">
        <v>1009</v>
      </c>
      <c r="B45" s="23" t="s">
        <v>2382</v>
      </c>
    </row>
    <row r="46" ht="12.75" customHeight="1">
      <c r="A46" s="37" t="s">
        <v>1019</v>
      </c>
      <c r="B46" s="23" t="s">
        <v>2383</v>
      </c>
    </row>
    <row r="47" ht="12.75" customHeight="1">
      <c r="A47" s="37" t="s">
        <v>1025</v>
      </c>
      <c r="B47" s="38" t="s">
        <v>2384</v>
      </c>
    </row>
    <row r="48" ht="12.75" customHeight="1">
      <c r="A48" s="37" t="s">
        <v>1062</v>
      </c>
      <c r="B48" s="29" t="s">
        <v>2385</v>
      </c>
    </row>
    <row r="49" ht="12.75" customHeight="1">
      <c r="A49" s="37" t="s">
        <v>2386</v>
      </c>
      <c r="B49" s="29" t="s">
        <v>2387</v>
      </c>
    </row>
    <row r="50" ht="12.75" customHeight="1">
      <c r="A50" s="37" t="s">
        <v>1067</v>
      </c>
      <c r="B50" s="38" t="s">
        <v>2388</v>
      </c>
    </row>
    <row r="51" ht="12.75" customHeight="1">
      <c r="A51" s="37" t="s">
        <v>1077</v>
      </c>
      <c r="B51" s="38" t="s">
        <v>2389</v>
      </c>
    </row>
    <row r="52" ht="12.75" customHeight="1">
      <c r="A52" s="37" t="s">
        <v>1082</v>
      </c>
      <c r="B52" s="38" t="s">
        <v>2390</v>
      </c>
    </row>
    <row r="53" ht="12.75" customHeight="1">
      <c r="A53" s="37" t="s">
        <v>1085</v>
      </c>
      <c r="B53" s="38" t="s">
        <v>2391</v>
      </c>
    </row>
    <row r="54" ht="12.75" customHeight="1">
      <c r="A54" s="37" t="s">
        <v>1100</v>
      </c>
      <c r="B54" s="38" t="s">
        <v>2392</v>
      </c>
    </row>
    <row r="55" ht="12.75" customHeight="1">
      <c r="A55" s="37" t="s">
        <v>1103</v>
      </c>
      <c r="B55" s="38" t="s">
        <v>2393</v>
      </c>
    </row>
    <row r="56" ht="12.75" customHeight="1">
      <c r="A56" s="37" t="s">
        <v>1106</v>
      </c>
      <c r="B56" s="38" t="s">
        <v>2394</v>
      </c>
    </row>
    <row r="57" ht="12.75" customHeight="1">
      <c r="A57" s="37" t="s">
        <v>1113</v>
      </c>
      <c r="B57" s="38" t="s">
        <v>2395</v>
      </c>
    </row>
    <row r="58" ht="12.75" customHeight="1">
      <c r="A58" s="37" t="s">
        <v>1115</v>
      </c>
      <c r="B58" s="38" t="s">
        <v>2396</v>
      </c>
    </row>
    <row r="59" ht="12.75" customHeight="1">
      <c r="A59" s="37" t="s">
        <v>1123</v>
      </c>
      <c r="B59" s="38" t="s">
        <v>2397</v>
      </c>
    </row>
    <row r="60" ht="12.75" customHeight="1">
      <c r="A60" s="37" t="s">
        <v>1125</v>
      </c>
      <c r="B60" s="38" t="s">
        <v>2398</v>
      </c>
    </row>
    <row r="61" ht="12.75" customHeight="1">
      <c r="A61" s="37" t="s">
        <v>1129</v>
      </c>
      <c r="B61" s="38" t="s">
        <v>2399</v>
      </c>
    </row>
    <row r="62" ht="12.75" customHeight="1">
      <c r="A62" s="37" t="s">
        <v>1132</v>
      </c>
      <c r="B62" s="38" t="s">
        <v>2400</v>
      </c>
    </row>
    <row r="63" ht="12.75" customHeight="1">
      <c r="A63" s="37" t="s">
        <v>1134</v>
      </c>
      <c r="B63" s="38" t="s">
        <v>2401</v>
      </c>
    </row>
    <row r="64" ht="12.75" customHeight="1">
      <c r="A64" s="37" t="s">
        <v>1142</v>
      </c>
      <c r="B64" s="38" t="s">
        <v>2402</v>
      </c>
    </row>
    <row r="65" ht="12.75" customHeight="1">
      <c r="A65" s="37" t="s">
        <v>1145</v>
      </c>
      <c r="B65" s="38" t="s">
        <v>2403</v>
      </c>
    </row>
    <row r="66" ht="12.75" customHeight="1">
      <c r="A66" s="37" t="s">
        <v>1148</v>
      </c>
      <c r="B66" s="38" t="s">
        <v>2404</v>
      </c>
    </row>
    <row r="67" ht="12.75" customHeight="1">
      <c r="A67" s="37" t="s">
        <v>1151</v>
      </c>
      <c r="B67" s="38" t="s">
        <v>2405</v>
      </c>
    </row>
    <row r="68" ht="12.75" customHeight="1">
      <c r="A68" s="37" t="s">
        <v>1154</v>
      </c>
      <c r="B68" s="38" t="s">
        <v>2406</v>
      </c>
    </row>
    <row r="69" ht="12.75" customHeight="1">
      <c r="A69" s="37" t="s">
        <v>1156</v>
      </c>
      <c r="B69" s="38" t="s">
        <v>2407</v>
      </c>
    </row>
    <row r="70" ht="12.75" customHeight="1">
      <c r="A70" s="37" t="s">
        <v>1158</v>
      </c>
      <c r="B70" s="38" t="s">
        <v>2408</v>
      </c>
    </row>
    <row r="71" ht="12.75" customHeight="1">
      <c r="A71" s="37" t="s">
        <v>1160</v>
      </c>
      <c r="B71" s="38" t="s">
        <v>2409</v>
      </c>
    </row>
    <row r="72" ht="12.75" customHeight="1">
      <c r="A72" s="37" t="s">
        <v>1171</v>
      </c>
      <c r="B72" s="38" t="s">
        <v>2410</v>
      </c>
    </row>
    <row r="73" ht="12.75" customHeight="1">
      <c r="A73" s="37" t="s">
        <v>1174</v>
      </c>
      <c r="B73" s="38" t="s">
        <v>2411</v>
      </c>
    </row>
    <row r="74" ht="12.75" customHeight="1">
      <c r="A74" s="37" t="s">
        <v>1187</v>
      </c>
      <c r="B74" s="38" t="s">
        <v>2412</v>
      </c>
    </row>
    <row r="75" ht="12.75" customHeight="1">
      <c r="A75" s="37" t="s">
        <v>1190</v>
      </c>
      <c r="B75" s="38" t="s">
        <v>2413</v>
      </c>
    </row>
    <row r="76" ht="12.75" customHeight="1">
      <c r="A76" s="37" t="s">
        <v>1192</v>
      </c>
      <c r="B76" s="38" t="s">
        <v>2414</v>
      </c>
    </row>
    <row r="77" ht="12.75" customHeight="1">
      <c r="A77" s="37" t="s">
        <v>1195</v>
      </c>
      <c r="B77" s="38" t="s">
        <v>2415</v>
      </c>
    </row>
    <row r="78" ht="12.75" customHeight="1">
      <c r="A78" s="37" t="s">
        <v>1197</v>
      </c>
      <c r="B78" s="38" t="s">
        <v>2416</v>
      </c>
    </row>
    <row r="79" ht="12.75" customHeight="1">
      <c r="A79" s="37" t="s">
        <v>1199</v>
      </c>
      <c r="B79" s="38" t="s">
        <v>2417</v>
      </c>
    </row>
    <row r="80" ht="12.75" customHeight="1">
      <c r="A80" s="37" t="s">
        <v>1201</v>
      </c>
      <c r="B80" s="38" t="s">
        <v>2418</v>
      </c>
    </row>
    <row r="81" ht="12.75" customHeight="1">
      <c r="A81" s="37" t="s">
        <v>1210</v>
      </c>
      <c r="B81" s="38" t="s">
        <v>2419</v>
      </c>
    </row>
    <row r="82" ht="12.75" customHeight="1">
      <c r="A82" s="37" t="s">
        <v>1212</v>
      </c>
      <c r="B82" s="38" t="s">
        <v>2420</v>
      </c>
    </row>
    <row r="83" ht="12.75" customHeight="1">
      <c r="A83" s="37" t="s">
        <v>1215</v>
      </c>
      <c r="B83" s="38" t="s">
        <v>2158</v>
      </c>
    </row>
    <row r="84" ht="12.75" customHeight="1">
      <c r="A84" s="37" t="s">
        <v>1217</v>
      </c>
      <c r="B84" s="38" t="s">
        <v>2370</v>
      </c>
    </row>
    <row r="85" ht="12.75" customHeight="1">
      <c r="A85" s="37" t="s">
        <v>1236</v>
      </c>
      <c r="B85" s="38" t="s">
        <v>2172</v>
      </c>
    </row>
    <row r="86" ht="12.75" customHeight="1">
      <c r="A86" s="37" t="s">
        <v>1263</v>
      </c>
      <c r="B86" s="38" t="s">
        <v>2421</v>
      </c>
    </row>
    <row r="87" ht="12.75" customHeight="1">
      <c r="A87" s="37" t="s">
        <v>1268</v>
      </c>
      <c r="B87" s="38" t="s">
        <v>2422</v>
      </c>
    </row>
    <row r="88" ht="12.75" customHeight="1">
      <c r="A88" s="37" t="s">
        <v>1273</v>
      </c>
      <c r="B88" s="38" t="s">
        <v>2423</v>
      </c>
    </row>
    <row r="89" ht="12.75" customHeight="1">
      <c r="A89" s="37" t="s">
        <v>2424</v>
      </c>
      <c r="B89" s="38" t="s">
        <v>2425</v>
      </c>
    </row>
    <row r="90" ht="12.75" customHeight="1">
      <c r="A90" s="37" t="s">
        <v>1287</v>
      </c>
      <c r="B90" s="38" t="s">
        <v>2426</v>
      </c>
    </row>
    <row r="91" ht="12.75" customHeight="1">
      <c r="A91" s="37" t="s">
        <v>1289</v>
      </c>
      <c r="B91" s="38" t="s">
        <v>2427</v>
      </c>
    </row>
    <row r="92" ht="12.75" customHeight="1">
      <c r="A92" s="37" t="s">
        <v>1291</v>
      </c>
      <c r="B92" s="38" t="s">
        <v>2428</v>
      </c>
    </row>
    <row r="93" ht="12.75" customHeight="1">
      <c r="A93" s="37" t="s">
        <v>1293</v>
      </c>
      <c r="B93" s="38" t="s">
        <v>2429</v>
      </c>
    </row>
    <row r="94" ht="12.75" customHeight="1">
      <c r="A94" s="37" t="s">
        <v>1295</v>
      </c>
      <c r="B94" s="38" t="s">
        <v>2430</v>
      </c>
    </row>
    <row r="95" ht="12.75" customHeight="1">
      <c r="A95" s="37" t="s">
        <v>1297</v>
      </c>
      <c r="B95" s="38" t="s">
        <v>2431</v>
      </c>
    </row>
    <row r="96" ht="12.75" customHeight="1">
      <c r="A96" s="37" t="s">
        <v>1299</v>
      </c>
      <c r="B96" s="38" t="s">
        <v>2432</v>
      </c>
    </row>
    <row r="97" ht="12.75" customHeight="1">
      <c r="A97" s="37" t="s">
        <v>1301</v>
      </c>
      <c r="B97" s="38" t="s">
        <v>2433</v>
      </c>
    </row>
    <row r="98" ht="12.75" customHeight="1">
      <c r="A98" s="37" t="s">
        <v>1469</v>
      </c>
      <c r="B98" s="38" t="s">
        <v>2173</v>
      </c>
    </row>
    <row r="99" ht="12.75" customHeight="1">
      <c r="A99" s="37" t="s">
        <v>1473</v>
      </c>
      <c r="B99" s="38" t="s">
        <v>2434</v>
      </c>
    </row>
    <row r="100" ht="12.75" customHeight="1">
      <c r="A100" s="37" t="s">
        <v>1485</v>
      </c>
      <c r="B100" s="38" t="s">
        <v>2435</v>
      </c>
    </row>
    <row r="101" ht="12.75" customHeight="1">
      <c r="A101" s="37" t="s">
        <v>2436</v>
      </c>
      <c r="B101" s="36"/>
    </row>
    <row r="102" ht="12.75" customHeight="1">
      <c r="A102" s="37" t="s">
        <v>2437</v>
      </c>
      <c r="B102" s="36"/>
    </row>
    <row r="103" ht="12.75" customHeight="1">
      <c r="A103" s="37" t="s">
        <v>2438</v>
      </c>
      <c r="B103" s="36"/>
    </row>
    <row r="104" ht="12.75" customHeight="1">
      <c r="A104" s="37" t="s">
        <v>2439</v>
      </c>
      <c r="B104" s="36"/>
    </row>
    <row r="105" ht="12.75" customHeight="1">
      <c r="A105" s="37" t="s">
        <v>2440</v>
      </c>
      <c r="B105" s="36"/>
    </row>
    <row r="106" ht="12.75" customHeight="1">
      <c r="A106" s="37" t="s">
        <v>2441</v>
      </c>
      <c r="B106" s="36"/>
    </row>
    <row r="107" ht="12.75" customHeight="1">
      <c r="A107" s="37" t="s">
        <v>2442</v>
      </c>
      <c r="B107" s="36"/>
    </row>
    <row r="108" ht="12.75" customHeight="1">
      <c r="A108" s="37" t="s">
        <v>2443</v>
      </c>
      <c r="B108" s="36"/>
    </row>
    <row r="109" ht="12.75" customHeight="1">
      <c r="A109" s="37" t="s">
        <v>2444</v>
      </c>
      <c r="B109" s="36"/>
    </row>
    <row r="110" ht="12.75" customHeight="1">
      <c r="A110" s="37" t="s">
        <v>2445</v>
      </c>
      <c r="B110" s="36"/>
    </row>
    <row r="111" ht="12.75" customHeight="1">
      <c r="A111" s="37" t="s">
        <v>2446</v>
      </c>
      <c r="B111" s="36"/>
    </row>
    <row r="112" ht="12.75" customHeight="1">
      <c r="A112" s="37" t="s">
        <v>2447</v>
      </c>
      <c r="B112" s="36"/>
    </row>
    <row r="113" ht="12.75" customHeight="1">
      <c r="A113" s="37" t="s">
        <v>2448</v>
      </c>
      <c r="B113" s="36"/>
    </row>
    <row r="114" ht="12.75" customHeight="1">
      <c r="A114" s="37" t="s">
        <v>2449</v>
      </c>
      <c r="B114" s="36"/>
    </row>
    <row r="115" ht="12.75" customHeight="1">
      <c r="A115" s="37" t="s">
        <v>2450</v>
      </c>
      <c r="B115" s="36"/>
    </row>
    <row r="116" ht="12.75" customHeight="1">
      <c r="A116" s="37" t="s">
        <v>2451</v>
      </c>
      <c r="B116" s="36"/>
    </row>
    <row r="117" ht="12.75" customHeight="1">
      <c r="A117" s="37" t="s">
        <v>2452</v>
      </c>
      <c r="B117" s="36"/>
    </row>
    <row r="118" ht="12.75" customHeight="1">
      <c r="A118" s="36"/>
      <c r="B118" s="36"/>
    </row>
    <row r="119" ht="12.75" customHeight="1">
      <c r="A119" s="36"/>
      <c r="B119" s="36"/>
    </row>
    <row r="120" ht="12.75" customHeight="1">
      <c r="A120" s="36"/>
      <c r="B120" s="36"/>
    </row>
    <row r="121" ht="12.75" customHeight="1">
      <c r="A121" s="36"/>
      <c r="B121" s="36"/>
    </row>
    <row r="122" ht="12.75" customHeight="1">
      <c r="A122" s="36"/>
      <c r="B122" s="36"/>
    </row>
    <row r="123" ht="12.75" customHeight="1">
      <c r="A123" s="36"/>
      <c r="B123" s="36"/>
    </row>
    <row r="124" ht="12.75" customHeight="1">
      <c r="A124" s="36"/>
      <c r="B124" s="36"/>
    </row>
    <row r="125" ht="12.75" customHeight="1">
      <c r="A125" s="36"/>
      <c r="B125" s="36"/>
    </row>
    <row r="126" ht="12.75" customHeight="1">
      <c r="A126" s="36"/>
      <c r="B126" s="36"/>
    </row>
    <row r="127" ht="12.75" customHeight="1">
      <c r="A127" s="36"/>
      <c r="B127" s="36"/>
    </row>
    <row r="128" ht="12.75" customHeight="1">
      <c r="A128" s="36"/>
      <c r="B128" s="36"/>
    </row>
    <row r="129" ht="12.75" customHeight="1">
      <c r="A129" s="36"/>
      <c r="B129" s="36"/>
    </row>
    <row r="130" ht="12.75" customHeight="1">
      <c r="A130" s="36"/>
      <c r="B130" s="36"/>
    </row>
    <row r="131" ht="12.75" customHeight="1">
      <c r="A131" s="36"/>
      <c r="B131" s="36"/>
    </row>
    <row r="132" ht="12.75" customHeight="1">
      <c r="A132" s="36"/>
      <c r="B132" s="36"/>
    </row>
    <row r="133" ht="12.75" customHeight="1">
      <c r="A133" s="36"/>
      <c r="B133" s="36"/>
    </row>
    <row r="134" ht="12.75" customHeight="1">
      <c r="A134" s="36"/>
      <c r="B134" s="36"/>
    </row>
    <row r="135" ht="12.75" customHeight="1">
      <c r="A135" s="36"/>
      <c r="B135" s="36"/>
    </row>
    <row r="136" ht="12.75" customHeight="1">
      <c r="A136" s="36"/>
      <c r="B136" s="36"/>
    </row>
    <row r="137" ht="12.75" customHeight="1">
      <c r="A137" s="36"/>
      <c r="B137" s="36"/>
    </row>
    <row r="138" ht="12.75" customHeight="1">
      <c r="A138" s="36"/>
      <c r="B138" s="36"/>
    </row>
    <row r="139" ht="12.75" customHeight="1">
      <c r="A139" s="36"/>
      <c r="B139" s="36"/>
    </row>
    <row r="140" ht="12.75" customHeight="1">
      <c r="A140" s="36"/>
      <c r="B140" s="36"/>
    </row>
    <row r="141" ht="12.75" customHeight="1">
      <c r="A141" s="36"/>
      <c r="B141" s="36"/>
    </row>
    <row r="142" ht="12.75" customHeight="1">
      <c r="A142" s="36"/>
      <c r="B142" s="36"/>
    </row>
    <row r="143" ht="12.75" customHeight="1">
      <c r="A143" s="36"/>
      <c r="B143" s="36"/>
    </row>
    <row r="144" ht="12.75" customHeight="1">
      <c r="A144" s="36"/>
      <c r="B144" s="36"/>
    </row>
    <row r="145" ht="12.75" customHeight="1">
      <c r="A145" s="36"/>
      <c r="B145" s="36"/>
    </row>
    <row r="146" ht="12.75" customHeight="1">
      <c r="A146" s="36"/>
      <c r="B146" s="36"/>
    </row>
    <row r="147" ht="12.75" customHeight="1">
      <c r="A147" s="36"/>
      <c r="B147" s="36"/>
    </row>
    <row r="148" ht="12.75" customHeight="1">
      <c r="A148" s="36"/>
      <c r="B148" s="36"/>
    </row>
    <row r="149" ht="12.75" customHeight="1">
      <c r="A149" s="36"/>
      <c r="B149" s="36"/>
    </row>
    <row r="150" ht="12.75" customHeight="1">
      <c r="A150" s="36"/>
      <c r="B150" s="36"/>
    </row>
    <row r="151" ht="12.75" customHeight="1">
      <c r="A151" s="36"/>
      <c r="B151" s="36"/>
    </row>
    <row r="152" ht="12.75" customHeight="1">
      <c r="A152" s="36"/>
      <c r="B152" s="36"/>
    </row>
    <row r="153" ht="12.75" customHeight="1">
      <c r="A153" s="36"/>
      <c r="B153" s="36"/>
    </row>
    <row r="154" ht="12.75" customHeight="1">
      <c r="A154" s="36"/>
      <c r="B154" s="36"/>
    </row>
    <row r="155" ht="12.75" customHeight="1">
      <c r="A155" s="36"/>
      <c r="B155" s="36"/>
    </row>
    <row r="156" ht="12.75" customHeight="1">
      <c r="A156" s="36"/>
      <c r="B156" s="36"/>
    </row>
    <row r="157" ht="12.75" customHeight="1">
      <c r="A157" s="36"/>
      <c r="B157" s="36"/>
    </row>
    <row r="158" ht="12.75" customHeight="1">
      <c r="A158" s="36"/>
      <c r="B158" s="36"/>
    </row>
    <row r="159" ht="12.75" customHeight="1">
      <c r="A159" s="36"/>
      <c r="B159" s="36"/>
    </row>
    <row r="160" ht="12.75" customHeight="1">
      <c r="A160" s="36"/>
      <c r="B160" s="36"/>
    </row>
    <row r="161" ht="12.75" customHeight="1">
      <c r="A161" s="36"/>
      <c r="B161" s="36"/>
    </row>
    <row r="162" ht="12.75" customHeight="1">
      <c r="A162" s="36"/>
      <c r="B162" s="36"/>
    </row>
    <row r="163" ht="12.75" customHeight="1">
      <c r="A163" s="36"/>
      <c r="B163" s="36"/>
    </row>
    <row r="164" ht="12.75" customHeight="1">
      <c r="A164" s="36"/>
      <c r="B164" s="36"/>
    </row>
    <row r="165" ht="12.75" customHeight="1">
      <c r="A165" s="36"/>
      <c r="B165" s="36"/>
    </row>
    <row r="166" ht="12.75" customHeight="1">
      <c r="A166" s="36"/>
      <c r="B166" s="36"/>
    </row>
    <row r="167" ht="12.75" customHeight="1">
      <c r="A167" s="36"/>
      <c r="B167" s="36"/>
    </row>
    <row r="168" ht="12.75" customHeight="1">
      <c r="A168" s="36"/>
      <c r="B168" s="36"/>
    </row>
    <row r="169" ht="12.75" customHeight="1">
      <c r="A169" s="36"/>
      <c r="B169" s="36"/>
    </row>
    <row r="170" ht="12.75" customHeight="1">
      <c r="A170" s="36"/>
      <c r="B170" s="36"/>
    </row>
    <row r="171" ht="12.75" customHeight="1">
      <c r="A171" s="36"/>
      <c r="B171" s="36"/>
    </row>
    <row r="172" ht="12.75" customHeight="1">
      <c r="A172" s="36"/>
      <c r="B172" s="36"/>
    </row>
    <row r="173" ht="12.75" customHeight="1">
      <c r="A173" s="36"/>
      <c r="B173" s="36"/>
    </row>
    <row r="174" ht="12.75" customHeight="1">
      <c r="A174" s="36"/>
      <c r="B174" s="36"/>
    </row>
    <row r="175" ht="12.75" customHeight="1">
      <c r="A175" s="36"/>
      <c r="B175" s="36"/>
    </row>
    <row r="176" ht="12.75" customHeight="1">
      <c r="A176" s="36"/>
      <c r="B176" s="36"/>
    </row>
    <row r="177" ht="12.75" customHeight="1">
      <c r="A177" s="36"/>
      <c r="B177" s="36"/>
    </row>
    <row r="178" ht="12.75" customHeight="1">
      <c r="A178" s="36"/>
      <c r="B178" s="36"/>
    </row>
    <row r="179" ht="12.75" customHeight="1">
      <c r="A179" s="36"/>
      <c r="B179" s="36"/>
    </row>
    <row r="180" ht="12.75" customHeight="1">
      <c r="A180" s="36"/>
      <c r="B180" s="36"/>
    </row>
    <row r="181" ht="12.75" customHeight="1">
      <c r="A181" s="36"/>
      <c r="B181" s="36"/>
    </row>
    <row r="182" ht="12.75" customHeight="1">
      <c r="A182" s="36"/>
      <c r="B182" s="36"/>
    </row>
    <row r="183" ht="12.75" customHeight="1">
      <c r="A183" s="36"/>
      <c r="B183" s="36"/>
    </row>
    <row r="184" ht="12.75" customHeight="1">
      <c r="A184" s="36"/>
      <c r="B184" s="36"/>
    </row>
    <row r="185" ht="12.75" customHeight="1">
      <c r="A185" s="36"/>
      <c r="B185" s="36"/>
    </row>
    <row r="186" ht="12.75" customHeight="1">
      <c r="A186" s="36"/>
      <c r="B186" s="36"/>
    </row>
    <row r="187" ht="12.75" customHeight="1">
      <c r="A187" s="36"/>
      <c r="B187" s="36"/>
    </row>
    <row r="188" ht="12.75" customHeight="1">
      <c r="A188" s="36"/>
      <c r="B188" s="36"/>
    </row>
    <row r="189" ht="12.75" customHeight="1">
      <c r="A189" s="36"/>
      <c r="B189" s="36"/>
    </row>
    <row r="190" ht="12.75" customHeight="1">
      <c r="A190" s="36"/>
      <c r="B190" s="36"/>
    </row>
    <row r="191" ht="12.75" customHeight="1">
      <c r="A191" s="36"/>
      <c r="B191" s="36"/>
    </row>
    <row r="192" ht="12.75" customHeight="1">
      <c r="A192" s="36"/>
      <c r="B192" s="36"/>
    </row>
    <row r="193" ht="12.75" customHeight="1">
      <c r="A193" s="36"/>
      <c r="B193" s="36"/>
    </row>
    <row r="194" ht="12.75" customHeight="1">
      <c r="A194" s="36"/>
      <c r="B194" s="36"/>
    </row>
    <row r="195" ht="12.75" customHeight="1">
      <c r="A195" s="36"/>
      <c r="B195" s="36"/>
    </row>
    <row r="196" ht="12.75" customHeight="1">
      <c r="A196" s="36"/>
      <c r="B196" s="36"/>
    </row>
    <row r="197" ht="12.75" customHeight="1">
      <c r="A197" s="36"/>
      <c r="B197" s="36"/>
    </row>
    <row r="198" ht="12.75" customHeight="1">
      <c r="A198" s="36"/>
      <c r="B198" s="36"/>
    </row>
    <row r="199" ht="12.75" customHeight="1">
      <c r="A199" s="36"/>
      <c r="B199" s="36"/>
    </row>
    <row r="200" ht="12.75" customHeight="1">
      <c r="A200" s="36"/>
      <c r="B200" s="36"/>
    </row>
    <row r="201" ht="12.75" customHeight="1">
      <c r="A201" s="36"/>
      <c r="B201" s="36"/>
    </row>
    <row r="202" ht="12.75" customHeight="1">
      <c r="A202" s="36"/>
      <c r="B202" s="36"/>
    </row>
    <row r="203" ht="12.75" customHeight="1">
      <c r="A203" s="36"/>
      <c r="B203" s="36"/>
    </row>
    <row r="204" ht="12.75" customHeight="1">
      <c r="A204" s="36"/>
      <c r="B204" s="36"/>
    </row>
    <row r="205" ht="12.75" customHeight="1">
      <c r="A205" s="36"/>
      <c r="B205" s="36"/>
    </row>
    <row r="206" ht="12.75" customHeight="1">
      <c r="A206" s="36"/>
      <c r="B206" s="36"/>
    </row>
    <row r="207" ht="12.75" customHeight="1">
      <c r="A207" s="36"/>
      <c r="B207" s="36"/>
    </row>
    <row r="208" ht="12.75" customHeight="1">
      <c r="A208" s="36"/>
      <c r="B208" s="36"/>
    </row>
    <row r="209" ht="12.75" customHeight="1">
      <c r="A209" s="36"/>
      <c r="B209" s="36"/>
    </row>
    <row r="210" ht="12.75" customHeight="1">
      <c r="A210" s="36"/>
      <c r="B210" s="36"/>
    </row>
    <row r="211" ht="12.75" customHeight="1">
      <c r="A211" s="36"/>
      <c r="B211" s="36"/>
    </row>
    <row r="212" ht="12.75" customHeight="1">
      <c r="A212" s="36"/>
      <c r="B212" s="36"/>
    </row>
    <row r="213" ht="12.75" customHeight="1">
      <c r="A213" s="36"/>
      <c r="B213" s="36"/>
    </row>
    <row r="214" ht="12.75" customHeight="1">
      <c r="A214" s="36"/>
      <c r="B214" s="36"/>
    </row>
    <row r="215" ht="12.75" customHeight="1">
      <c r="A215" s="36"/>
      <c r="B215" s="36"/>
    </row>
    <row r="216" ht="12.75" customHeight="1">
      <c r="A216" s="36"/>
      <c r="B216" s="36"/>
    </row>
    <row r="217" ht="12.75" customHeight="1">
      <c r="A217" s="36"/>
      <c r="B217" s="36"/>
    </row>
    <row r="218" ht="12.75" customHeight="1">
      <c r="A218" s="36"/>
      <c r="B218" s="36"/>
    </row>
    <row r="219" ht="12.75" customHeight="1">
      <c r="A219" s="36"/>
      <c r="B219" s="36"/>
    </row>
    <row r="220" ht="12.75" customHeight="1">
      <c r="A220" s="36"/>
      <c r="B220" s="36"/>
    </row>
    <row r="221" ht="12.75" customHeight="1">
      <c r="A221" s="36"/>
      <c r="B221" s="36"/>
    </row>
    <row r="222" ht="12.75" customHeight="1">
      <c r="A222" s="36"/>
      <c r="B222" s="36"/>
    </row>
    <row r="223" ht="12.75" customHeight="1">
      <c r="A223" s="36"/>
      <c r="B223" s="36"/>
    </row>
    <row r="224" ht="12.75" customHeight="1">
      <c r="A224" s="36"/>
      <c r="B224" s="36"/>
    </row>
    <row r="225" ht="12.75" customHeight="1">
      <c r="A225" s="36"/>
      <c r="B225" s="36"/>
    </row>
    <row r="226" ht="12.75" customHeight="1">
      <c r="A226" s="36"/>
      <c r="B226" s="36"/>
    </row>
    <row r="227" ht="12.75" customHeight="1">
      <c r="A227" s="36"/>
      <c r="B227" s="36"/>
    </row>
    <row r="228" ht="12.75" customHeight="1">
      <c r="A228" s="36"/>
      <c r="B228" s="36"/>
    </row>
    <row r="229" ht="12.75" customHeight="1">
      <c r="A229" s="36"/>
      <c r="B229" s="36"/>
    </row>
    <row r="230" ht="12.75" customHeight="1">
      <c r="A230" s="36"/>
      <c r="B230" s="36"/>
    </row>
    <row r="231" ht="12.75" customHeight="1">
      <c r="A231" s="36"/>
      <c r="B231" s="36"/>
    </row>
    <row r="232" ht="12.75" customHeight="1">
      <c r="A232" s="36"/>
      <c r="B232" s="36"/>
    </row>
    <row r="233" ht="12.75" customHeight="1">
      <c r="A233" s="36"/>
      <c r="B233" s="36"/>
    </row>
    <row r="234" ht="12.75" customHeight="1">
      <c r="A234" s="36"/>
      <c r="B234" s="36"/>
    </row>
    <row r="235" ht="12.75" customHeight="1">
      <c r="A235" s="36"/>
      <c r="B235" s="36"/>
    </row>
    <row r="236" ht="12.75" customHeight="1">
      <c r="A236" s="36"/>
      <c r="B236" s="36"/>
    </row>
    <row r="237" ht="12.75" customHeight="1">
      <c r="A237" s="36"/>
      <c r="B237" s="36"/>
    </row>
    <row r="238" ht="12.75" customHeight="1">
      <c r="A238" s="36"/>
      <c r="B238" s="36"/>
    </row>
    <row r="239" ht="12.75" customHeight="1">
      <c r="A239" s="36"/>
      <c r="B239" s="36"/>
    </row>
    <row r="240" ht="12.75" customHeight="1">
      <c r="A240" s="36"/>
      <c r="B240" s="36"/>
    </row>
    <row r="241" ht="12.75" customHeight="1">
      <c r="A241" s="36"/>
      <c r="B241" s="36"/>
    </row>
    <row r="242" ht="12.75" customHeight="1">
      <c r="A242" s="36"/>
      <c r="B242" s="36"/>
    </row>
    <row r="243" ht="12.75" customHeight="1">
      <c r="A243" s="36"/>
      <c r="B243" s="36"/>
    </row>
    <row r="244" ht="12.75" customHeight="1">
      <c r="A244" s="36"/>
      <c r="B244" s="36"/>
    </row>
    <row r="245" ht="12.75" customHeight="1">
      <c r="A245" s="36"/>
      <c r="B245" s="36"/>
    </row>
    <row r="246" ht="12.75" customHeight="1">
      <c r="A246" s="36"/>
      <c r="B246" s="36"/>
    </row>
    <row r="247" ht="12.75" customHeight="1">
      <c r="A247" s="36"/>
      <c r="B247" s="36"/>
    </row>
    <row r="248" ht="12.75" customHeight="1">
      <c r="A248" s="36"/>
      <c r="B248" s="36"/>
    </row>
    <row r="249" ht="12.75" customHeight="1">
      <c r="A249" s="36"/>
      <c r="B249" s="36"/>
    </row>
    <row r="250" ht="12.75" customHeight="1">
      <c r="A250" s="36"/>
      <c r="B250" s="36"/>
    </row>
    <row r="251" ht="12.75" customHeight="1">
      <c r="A251" s="36"/>
      <c r="B251" s="36"/>
    </row>
    <row r="252" ht="12.75" customHeight="1">
      <c r="A252" s="36"/>
      <c r="B252" s="36"/>
    </row>
    <row r="253" ht="12.75" customHeight="1">
      <c r="A253" s="36"/>
      <c r="B253" s="36"/>
    </row>
    <row r="254" ht="12.75" customHeight="1">
      <c r="A254" s="36"/>
      <c r="B254" s="36"/>
    </row>
    <row r="255" ht="12.75" customHeight="1">
      <c r="A255" s="36"/>
      <c r="B255" s="36"/>
    </row>
    <row r="256" ht="12.75" customHeight="1">
      <c r="A256" s="36"/>
      <c r="B256" s="36"/>
    </row>
    <row r="257" ht="12.75" customHeight="1">
      <c r="A257" s="36"/>
      <c r="B257" s="36"/>
    </row>
    <row r="258" ht="12.75" customHeight="1">
      <c r="A258" s="36"/>
      <c r="B258" s="36"/>
    </row>
    <row r="259" ht="12.75" customHeight="1">
      <c r="A259" s="36"/>
      <c r="B259" s="36"/>
    </row>
    <row r="260" ht="12.75" customHeight="1">
      <c r="A260" s="36"/>
      <c r="B260" s="36"/>
    </row>
    <row r="261" ht="12.75" customHeight="1">
      <c r="A261" s="36"/>
      <c r="B261" s="36"/>
    </row>
    <row r="262" ht="12.75" customHeight="1">
      <c r="A262" s="36"/>
      <c r="B262" s="36"/>
    </row>
    <row r="263" ht="12.75" customHeight="1">
      <c r="A263" s="36"/>
      <c r="B263" s="36"/>
    </row>
    <row r="264" ht="12.75" customHeight="1">
      <c r="A264" s="36"/>
      <c r="B264" s="36"/>
    </row>
    <row r="265" ht="12.75" customHeight="1">
      <c r="A265" s="36"/>
      <c r="B265" s="36"/>
    </row>
    <row r="266" ht="12.75" customHeight="1">
      <c r="A266" s="36"/>
      <c r="B266" s="36"/>
    </row>
    <row r="267" ht="12.75" customHeight="1">
      <c r="A267" s="36"/>
      <c r="B267" s="36"/>
    </row>
    <row r="268" ht="12.75" customHeight="1">
      <c r="A268" s="36"/>
      <c r="B268" s="36"/>
    </row>
    <row r="269" ht="12.75" customHeight="1">
      <c r="A269" s="36"/>
      <c r="B269" s="36"/>
    </row>
    <row r="270" ht="12.75" customHeight="1">
      <c r="A270" s="36"/>
      <c r="B270" s="36"/>
    </row>
    <row r="271" ht="12.75" customHeight="1">
      <c r="A271" s="36"/>
      <c r="B271" s="36"/>
    </row>
    <row r="272" ht="12.75" customHeight="1">
      <c r="A272" s="36"/>
      <c r="B272" s="36"/>
    </row>
    <row r="273" ht="12.75" customHeight="1">
      <c r="A273" s="36"/>
      <c r="B273" s="36"/>
    </row>
    <row r="274" ht="12.75" customHeight="1">
      <c r="A274" s="36"/>
      <c r="B274" s="36"/>
    </row>
    <row r="275" ht="12.75" customHeight="1">
      <c r="A275" s="36"/>
      <c r="B275" s="36"/>
    </row>
    <row r="276" ht="12.75" customHeight="1">
      <c r="A276" s="36"/>
      <c r="B276" s="36"/>
    </row>
    <row r="277" ht="12.75" customHeight="1">
      <c r="A277" s="36"/>
      <c r="B277" s="36"/>
    </row>
    <row r="278" ht="12.75" customHeight="1">
      <c r="A278" s="36"/>
      <c r="B278" s="36"/>
    </row>
    <row r="279" ht="12.75" customHeight="1">
      <c r="A279" s="36"/>
      <c r="B279" s="36"/>
    </row>
    <row r="280" ht="12.75" customHeight="1">
      <c r="A280" s="36"/>
      <c r="B280" s="36"/>
    </row>
    <row r="281" ht="12.75" customHeight="1">
      <c r="A281" s="36"/>
      <c r="B281" s="36"/>
    </row>
    <row r="282" ht="12.75" customHeight="1">
      <c r="A282" s="36"/>
      <c r="B282" s="36"/>
    </row>
    <row r="283" ht="12.75" customHeight="1">
      <c r="A283" s="36"/>
      <c r="B283" s="36"/>
    </row>
    <row r="284" ht="12.75" customHeight="1">
      <c r="A284" s="36"/>
      <c r="B284" s="36"/>
    </row>
    <row r="285" ht="12.75" customHeight="1">
      <c r="A285" s="36"/>
      <c r="B285" s="36"/>
    </row>
    <row r="286" ht="12.75" customHeight="1">
      <c r="A286" s="36"/>
      <c r="B286" s="36"/>
    </row>
    <row r="287" ht="12.75" customHeight="1">
      <c r="A287" s="36"/>
      <c r="B287" s="36"/>
    </row>
    <row r="288" ht="12.75" customHeight="1">
      <c r="A288" s="36"/>
      <c r="B288" s="36"/>
    </row>
    <row r="289" ht="12.75" customHeight="1">
      <c r="A289" s="36"/>
      <c r="B289" s="36"/>
    </row>
    <row r="290" ht="12.75" customHeight="1">
      <c r="A290" s="36"/>
      <c r="B290" s="36"/>
    </row>
    <row r="291" ht="12.75" customHeight="1">
      <c r="A291" s="36"/>
      <c r="B291" s="36"/>
    </row>
    <row r="292" ht="12.75" customHeight="1">
      <c r="A292" s="36"/>
      <c r="B292" s="36"/>
    </row>
    <row r="293" ht="12.75" customHeight="1">
      <c r="A293" s="36"/>
      <c r="B293" s="36"/>
    </row>
    <row r="294" ht="12.75" customHeight="1">
      <c r="A294" s="36"/>
      <c r="B294" s="36"/>
    </row>
    <row r="295" ht="12.75" customHeight="1">
      <c r="A295" s="36"/>
      <c r="B295" s="36"/>
    </row>
    <row r="296" ht="12.75" customHeight="1">
      <c r="A296" s="36"/>
      <c r="B296" s="36"/>
    </row>
    <row r="297" ht="12.75" customHeight="1">
      <c r="A297" s="36"/>
      <c r="B297" s="36"/>
    </row>
    <row r="298" ht="12.75" customHeight="1">
      <c r="A298" s="36"/>
      <c r="B298" s="36"/>
    </row>
    <row r="299" ht="12.75" customHeight="1">
      <c r="A299" s="36"/>
      <c r="B299" s="36"/>
    </row>
    <row r="300" ht="12.75" customHeight="1">
      <c r="A300" s="36"/>
      <c r="B300" s="36"/>
    </row>
    <row r="301" ht="12.75" customHeight="1">
      <c r="A301" s="36"/>
      <c r="B301" s="36"/>
    </row>
    <row r="302" ht="12.75" customHeight="1">
      <c r="A302" s="36"/>
      <c r="B302" s="36"/>
    </row>
    <row r="303" ht="12.75" customHeight="1">
      <c r="A303" s="36"/>
      <c r="B303" s="36"/>
    </row>
    <row r="304" ht="12.75" customHeight="1">
      <c r="A304" s="36"/>
      <c r="B304" s="36"/>
    </row>
    <row r="305" ht="12.75" customHeight="1">
      <c r="A305" s="36"/>
      <c r="B305" s="36"/>
    </row>
    <row r="306" ht="12.75" customHeight="1">
      <c r="A306" s="36"/>
      <c r="B306" s="36"/>
    </row>
    <row r="307" ht="12.75" customHeight="1">
      <c r="A307" s="36"/>
      <c r="B307" s="36"/>
    </row>
    <row r="308" ht="12.75" customHeight="1">
      <c r="A308" s="36"/>
      <c r="B308" s="36"/>
    </row>
    <row r="309" ht="12.75" customHeight="1">
      <c r="A309" s="36"/>
      <c r="B309" s="36"/>
    </row>
    <row r="310" ht="12.75" customHeight="1">
      <c r="A310" s="36"/>
      <c r="B310" s="36"/>
    </row>
    <row r="311" ht="12.75" customHeight="1">
      <c r="A311" s="36"/>
      <c r="B311" s="36"/>
    </row>
    <row r="312" ht="12.75" customHeight="1">
      <c r="A312" s="36"/>
      <c r="B312" s="36"/>
    </row>
    <row r="313" ht="12.75" customHeight="1">
      <c r="A313" s="36"/>
      <c r="B313" s="36"/>
    </row>
    <row r="314" ht="12.75" customHeight="1">
      <c r="A314" s="36"/>
      <c r="B314" s="36"/>
    </row>
    <row r="315" ht="12.75" customHeight="1">
      <c r="A315" s="36"/>
      <c r="B315" s="36"/>
    </row>
    <row r="316" ht="12.75" customHeight="1">
      <c r="A316" s="36"/>
      <c r="B316" s="36"/>
    </row>
    <row r="317" ht="12.75" customHeight="1">
      <c r="A317" s="36"/>
      <c r="B317" s="36"/>
    </row>
    <row r="318" ht="12.75" customHeight="1">
      <c r="A318" s="36"/>
      <c r="B318" s="36"/>
    </row>
    <row r="319" ht="12.75" customHeight="1">
      <c r="A319" s="36"/>
      <c r="B319" s="36"/>
    </row>
    <row r="320" ht="12.75" customHeight="1">
      <c r="A320" s="36"/>
      <c r="B320" s="36"/>
    </row>
    <row r="321" ht="12.75" customHeight="1">
      <c r="A321" s="36"/>
      <c r="B321" s="36"/>
    </row>
    <row r="322" ht="12.75" customHeight="1">
      <c r="A322" s="36"/>
      <c r="B322" s="36"/>
    </row>
    <row r="323" ht="12.75" customHeight="1">
      <c r="A323" s="36"/>
      <c r="B323" s="36"/>
    </row>
    <row r="324" ht="12.75" customHeight="1">
      <c r="A324" s="36"/>
      <c r="B324" s="36"/>
    </row>
    <row r="325" ht="12.75" customHeight="1">
      <c r="A325" s="36"/>
      <c r="B325" s="36"/>
    </row>
    <row r="326" ht="12.75" customHeight="1">
      <c r="A326" s="36"/>
      <c r="B326" s="36"/>
    </row>
    <row r="327" ht="12.75" customHeight="1">
      <c r="A327" s="36"/>
      <c r="B327" s="36"/>
    </row>
    <row r="328" ht="12.75" customHeight="1">
      <c r="A328" s="36"/>
      <c r="B328" s="36"/>
    </row>
    <row r="329" ht="12.75" customHeight="1">
      <c r="A329" s="36"/>
      <c r="B329" s="36"/>
    </row>
    <row r="330" ht="12.75" customHeight="1">
      <c r="A330" s="36"/>
      <c r="B330" s="36"/>
    </row>
    <row r="331" ht="12.75" customHeight="1">
      <c r="A331" s="36"/>
      <c r="B331" s="36"/>
    </row>
    <row r="332" ht="12.75" customHeight="1">
      <c r="A332" s="36"/>
      <c r="B332" s="36"/>
    </row>
    <row r="333" ht="12.75" customHeight="1">
      <c r="A333" s="36"/>
      <c r="B333" s="36"/>
    </row>
    <row r="334" ht="12.75" customHeight="1">
      <c r="A334" s="36"/>
      <c r="B334" s="36"/>
    </row>
    <row r="335" ht="12.75" customHeight="1">
      <c r="A335" s="36"/>
      <c r="B335" s="36"/>
    </row>
    <row r="336" ht="12.75" customHeight="1">
      <c r="A336" s="36"/>
      <c r="B336" s="36"/>
    </row>
    <row r="337" ht="12.75" customHeight="1">
      <c r="A337" s="36"/>
      <c r="B337" s="36"/>
    </row>
    <row r="338" ht="12.75" customHeight="1">
      <c r="A338" s="36"/>
      <c r="B338" s="36"/>
    </row>
    <row r="339" ht="12.75" customHeight="1">
      <c r="A339" s="36"/>
      <c r="B339" s="36"/>
    </row>
    <row r="340" ht="12.75" customHeight="1">
      <c r="A340" s="36"/>
      <c r="B340" s="36"/>
    </row>
    <row r="341" ht="12.75" customHeight="1">
      <c r="A341" s="36"/>
      <c r="B341" s="36"/>
    </row>
    <row r="342" ht="12.75" customHeight="1">
      <c r="A342" s="36"/>
      <c r="B342" s="36"/>
    </row>
    <row r="343" ht="12.75" customHeight="1">
      <c r="A343" s="36"/>
      <c r="B343" s="36"/>
    </row>
    <row r="344" ht="12.75" customHeight="1">
      <c r="A344" s="36"/>
      <c r="B344" s="36"/>
    </row>
    <row r="345" ht="12.75" customHeight="1">
      <c r="A345" s="36"/>
      <c r="B345" s="36"/>
    </row>
    <row r="346" ht="12.75" customHeight="1">
      <c r="A346" s="36"/>
      <c r="B346" s="36"/>
    </row>
    <row r="347" ht="12.75" customHeight="1">
      <c r="A347" s="36"/>
      <c r="B347" s="36"/>
    </row>
    <row r="348" ht="12.75" customHeight="1">
      <c r="A348" s="36"/>
      <c r="B348" s="36"/>
    </row>
    <row r="349" ht="12.75" customHeight="1">
      <c r="A349" s="36"/>
      <c r="B349" s="36"/>
    </row>
    <row r="350" ht="12.75" customHeight="1">
      <c r="A350" s="36"/>
      <c r="B350" s="36"/>
    </row>
    <row r="351" ht="12.75" customHeight="1">
      <c r="A351" s="36"/>
      <c r="B351" s="36"/>
    </row>
    <row r="352" ht="12.75" customHeight="1">
      <c r="A352" s="36"/>
      <c r="B352" s="36"/>
    </row>
    <row r="353" ht="12.75" customHeight="1">
      <c r="A353" s="36"/>
      <c r="B353" s="36"/>
    </row>
    <row r="354" ht="12.75" customHeight="1">
      <c r="A354" s="36"/>
      <c r="B354" s="36"/>
    </row>
    <row r="355" ht="12.75" customHeight="1">
      <c r="A355" s="36"/>
      <c r="B355" s="36"/>
    </row>
    <row r="356" ht="12.75" customHeight="1">
      <c r="A356" s="36"/>
      <c r="B356" s="36"/>
    </row>
    <row r="357" ht="12.75" customHeight="1">
      <c r="A357" s="36"/>
      <c r="B357" s="36"/>
    </row>
    <row r="358" ht="12.75" customHeight="1">
      <c r="A358" s="36"/>
      <c r="B358" s="36"/>
    </row>
    <row r="359" ht="12.75" customHeight="1">
      <c r="A359" s="36"/>
      <c r="B359" s="36"/>
    </row>
    <row r="360" ht="12.75" customHeight="1">
      <c r="A360" s="36"/>
      <c r="B360" s="36"/>
    </row>
    <row r="361" ht="12.75" customHeight="1">
      <c r="A361" s="36"/>
      <c r="B361" s="36"/>
    </row>
    <row r="362" ht="12.75" customHeight="1">
      <c r="A362" s="36"/>
      <c r="B362" s="36"/>
    </row>
    <row r="363" ht="12.75" customHeight="1">
      <c r="A363" s="36"/>
      <c r="B363" s="36"/>
    </row>
    <row r="364" ht="12.75" customHeight="1">
      <c r="A364" s="36"/>
      <c r="B364" s="36"/>
    </row>
    <row r="365" ht="12.75" customHeight="1">
      <c r="A365" s="36"/>
      <c r="B365" s="36"/>
    </row>
    <row r="366" ht="12.75" customHeight="1">
      <c r="A366" s="36"/>
      <c r="B366" s="36"/>
    </row>
    <row r="367" ht="12.75" customHeight="1">
      <c r="A367" s="36"/>
      <c r="B367" s="36"/>
    </row>
    <row r="368" ht="12.75" customHeight="1">
      <c r="A368" s="36"/>
      <c r="B368" s="36"/>
    </row>
    <row r="369" ht="12.75" customHeight="1">
      <c r="A369" s="36"/>
      <c r="B369" s="36"/>
    </row>
    <row r="370" ht="12.75" customHeight="1">
      <c r="A370" s="36"/>
      <c r="B370" s="36"/>
    </row>
    <row r="371" ht="12.75" customHeight="1">
      <c r="A371" s="36"/>
      <c r="B371" s="36"/>
    </row>
    <row r="372" ht="12.75" customHeight="1">
      <c r="A372" s="36"/>
      <c r="B372" s="36"/>
    </row>
    <row r="373" ht="12.75" customHeight="1">
      <c r="A373" s="36"/>
      <c r="B373" s="36"/>
    </row>
    <row r="374" ht="12.75" customHeight="1">
      <c r="A374" s="36"/>
      <c r="B374" s="36"/>
    </row>
    <row r="375" ht="12.75" customHeight="1">
      <c r="A375" s="36"/>
      <c r="B375" s="36"/>
    </row>
    <row r="376" ht="12.75" customHeight="1">
      <c r="A376" s="36"/>
      <c r="B376" s="36"/>
    </row>
    <row r="377" ht="12.75" customHeight="1">
      <c r="A377" s="36"/>
      <c r="B377" s="36"/>
    </row>
    <row r="378" ht="12.75" customHeight="1">
      <c r="A378" s="36"/>
      <c r="B378" s="36"/>
    </row>
    <row r="379" ht="12.75" customHeight="1">
      <c r="A379" s="36"/>
      <c r="B379" s="36"/>
    </row>
    <row r="380" ht="12.75" customHeight="1">
      <c r="A380" s="36"/>
      <c r="B380" s="36"/>
    </row>
    <row r="381" ht="12.75" customHeight="1">
      <c r="A381" s="36"/>
      <c r="B381" s="36"/>
    </row>
    <row r="382" ht="12.75" customHeight="1">
      <c r="A382" s="36"/>
      <c r="B382" s="36"/>
    </row>
    <row r="383" ht="12.75" customHeight="1">
      <c r="A383" s="36"/>
      <c r="B383" s="36"/>
    </row>
    <row r="384" ht="12.75" customHeight="1">
      <c r="A384" s="36"/>
      <c r="B384" s="36"/>
    </row>
    <row r="385" ht="12.75" customHeight="1">
      <c r="A385" s="36"/>
      <c r="B385" s="36"/>
    </row>
    <row r="386" ht="12.75" customHeight="1">
      <c r="A386" s="36"/>
      <c r="B386" s="36"/>
    </row>
    <row r="387" ht="12.75" customHeight="1">
      <c r="A387" s="36"/>
      <c r="B387" s="36"/>
    </row>
    <row r="388" ht="12.75" customHeight="1">
      <c r="A388" s="36"/>
      <c r="B388" s="36"/>
    </row>
    <row r="389" ht="12.75" customHeight="1">
      <c r="A389" s="36"/>
      <c r="B389" s="36"/>
    </row>
    <row r="390" ht="12.75" customHeight="1">
      <c r="A390" s="36"/>
      <c r="B390" s="36"/>
    </row>
    <row r="391" ht="12.75" customHeight="1">
      <c r="A391" s="36"/>
      <c r="B391" s="36"/>
    </row>
    <row r="392" ht="12.75" customHeight="1">
      <c r="A392" s="36"/>
      <c r="B392" s="36"/>
    </row>
    <row r="393" ht="12.75" customHeight="1">
      <c r="A393" s="36"/>
      <c r="B393" s="36"/>
    </row>
    <row r="394" ht="12.75" customHeight="1">
      <c r="A394" s="36"/>
      <c r="B394" s="36"/>
    </row>
    <row r="395" ht="12.75" customHeight="1">
      <c r="A395" s="36"/>
      <c r="B395" s="36"/>
    </row>
    <row r="396" ht="12.75" customHeight="1">
      <c r="A396" s="36"/>
      <c r="B396" s="36"/>
    </row>
    <row r="397" ht="12.75" customHeight="1">
      <c r="A397" s="36"/>
      <c r="B397" s="36"/>
    </row>
    <row r="398" ht="12.75" customHeight="1">
      <c r="A398" s="36"/>
      <c r="B398" s="36"/>
    </row>
    <row r="399" ht="12.75" customHeight="1">
      <c r="A399" s="36"/>
      <c r="B399" s="36"/>
    </row>
    <row r="400" ht="12.75" customHeight="1">
      <c r="A400" s="36"/>
      <c r="B400" s="36"/>
    </row>
    <row r="401" ht="12.75" customHeight="1">
      <c r="A401" s="36"/>
      <c r="B401" s="36"/>
    </row>
    <row r="402" ht="12.75" customHeight="1">
      <c r="A402" s="36"/>
      <c r="B402" s="36"/>
    </row>
    <row r="403" ht="12.75" customHeight="1">
      <c r="A403" s="36"/>
      <c r="B403" s="36"/>
    </row>
    <row r="404" ht="12.75" customHeight="1">
      <c r="A404" s="36"/>
      <c r="B404" s="36"/>
    </row>
    <row r="405" ht="12.75" customHeight="1">
      <c r="A405" s="36"/>
      <c r="B405" s="36"/>
    </row>
    <row r="406" ht="12.75" customHeight="1">
      <c r="A406" s="36"/>
      <c r="B406" s="36"/>
    </row>
    <row r="407" ht="12.75" customHeight="1">
      <c r="A407" s="36"/>
      <c r="B407" s="36"/>
    </row>
    <row r="408" ht="12.75" customHeight="1">
      <c r="A408" s="36"/>
      <c r="B408" s="36"/>
    </row>
    <row r="409" ht="12.75" customHeight="1">
      <c r="A409" s="36"/>
      <c r="B409" s="36"/>
    </row>
    <row r="410" ht="12.75" customHeight="1">
      <c r="A410" s="36"/>
      <c r="B410" s="36"/>
    </row>
    <row r="411" ht="12.75" customHeight="1">
      <c r="A411" s="36"/>
      <c r="B411" s="36"/>
    </row>
    <row r="412" ht="12.75" customHeight="1">
      <c r="A412" s="36"/>
      <c r="B412" s="36"/>
    </row>
    <row r="413" ht="12.75" customHeight="1">
      <c r="A413" s="36"/>
      <c r="B413" s="36"/>
    </row>
    <row r="414" ht="12.75" customHeight="1">
      <c r="A414" s="36"/>
      <c r="B414" s="36"/>
    </row>
    <row r="415" ht="12.75" customHeight="1">
      <c r="A415" s="36"/>
      <c r="B415" s="36"/>
    </row>
    <row r="416" ht="12.75" customHeight="1">
      <c r="A416" s="36"/>
      <c r="B416" s="36"/>
    </row>
    <row r="417" ht="12.75" customHeight="1">
      <c r="A417" s="36"/>
      <c r="B417" s="36"/>
    </row>
    <row r="418" ht="12.75" customHeight="1">
      <c r="A418" s="36"/>
      <c r="B418" s="36"/>
    </row>
    <row r="419" ht="12.75" customHeight="1">
      <c r="A419" s="36"/>
      <c r="B419" s="36"/>
    </row>
    <row r="420" ht="12.75" customHeight="1">
      <c r="A420" s="36"/>
      <c r="B420" s="36"/>
    </row>
    <row r="421" ht="12.75" customHeight="1">
      <c r="A421" s="36"/>
      <c r="B421" s="36"/>
    </row>
    <row r="422" ht="12.75" customHeight="1">
      <c r="A422" s="36"/>
      <c r="B422" s="36"/>
    </row>
    <row r="423" ht="12.75" customHeight="1">
      <c r="A423" s="36"/>
      <c r="B423" s="36"/>
    </row>
    <row r="424" ht="12.75" customHeight="1">
      <c r="A424" s="36"/>
      <c r="B424" s="36"/>
    </row>
    <row r="425" ht="12.75" customHeight="1">
      <c r="A425" s="36"/>
      <c r="B425" s="36"/>
    </row>
    <row r="426" ht="12.75" customHeight="1">
      <c r="A426" s="36"/>
      <c r="B426" s="36"/>
    </row>
    <row r="427" ht="12.75" customHeight="1">
      <c r="A427" s="36"/>
      <c r="B427" s="36"/>
    </row>
    <row r="428" ht="12.75" customHeight="1">
      <c r="A428" s="36"/>
      <c r="B428" s="36"/>
    </row>
    <row r="429" ht="12.75" customHeight="1">
      <c r="A429" s="36"/>
      <c r="B429" s="36"/>
    </row>
    <row r="430" ht="12.75" customHeight="1">
      <c r="A430" s="36"/>
      <c r="B430" s="36"/>
    </row>
    <row r="431" ht="12.75" customHeight="1">
      <c r="A431" s="36"/>
      <c r="B431" s="36"/>
    </row>
    <row r="432" ht="12.75" customHeight="1">
      <c r="A432" s="36"/>
      <c r="B432" s="36"/>
    </row>
    <row r="433" ht="12.75" customHeight="1">
      <c r="A433" s="36"/>
      <c r="B433" s="36"/>
    </row>
    <row r="434" ht="12.75" customHeight="1">
      <c r="A434" s="36"/>
      <c r="B434" s="36"/>
    </row>
    <row r="435" ht="12.75" customHeight="1">
      <c r="A435" s="36"/>
      <c r="B435" s="36"/>
    </row>
    <row r="436" ht="12.75" customHeight="1">
      <c r="A436" s="36"/>
      <c r="B436" s="36"/>
    </row>
    <row r="437" ht="12.75" customHeight="1">
      <c r="A437" s="36"/>
      <c r="B437" s="36"/>
    </row>
    <row r="438" ht="12.75" customHeight="1">
      <c r="A438" s="36"/>
      <c r="B438" s="36"/>
    </row>
    <row r="439" ht="12.75" customHeight="1">
      <c r="A439" s="36"/>
      <c r="B439" s="36"/>
    </row>
    <row r="440" ht="12.75" customHeight="1">
      <c r="A440" s="36"/>
      <c r="B440" s="36"/>
    </row>
    <row r="441" ht="12.75" customHeight="1">
      <c r="A441" s="36"/>
      <c r="B441" s="36"/>
    </row>
    <row r="442" ht="12.75" customHeight="1">
      <c r="A442" s="36"/>
      <c r="B442" s="36"/>
    </row>
    <row r="443" ht="12.75" customHeight="1">
      <c r="A443" s="36"/>
      <c r="B443" s="36"/>
    </row>
    <row r="444" ht="12.75" customHeight="1">
      <c r="A444" s="36"/>
      <c r="B444" s="36"/>
    </row>
    <row r="445" ht="12.75" customHeight="1">
      <c r="A445" s="36"/>
      <c r="B445" s="36"/>
    </row>
    <row r="446" ht="12.75" customHeight="1">
      <c r="A446" s="36"/>
      <c r="B446" s="36"/>
    </row>
    <row r="447" ht="12.75" customHeight="1">
      <c r="A447" s="36"/>
      <c r="B447" s="36"/>
    </row>
    <row r="448" ht="12.75" customHeight="1">
      <c r="A448" s="36"/>
      <c r="B448" s="36"/>
    </row>
    <row r="449" ht="12.75" customHeight="1">
      <c r="A449" s="36"/>
      <c r="B449" s="36"/>
    </row>
    <row r="450" ht="12.75" customHeight="1">
      <c r="A450" s="36"/>
      <c r="B450" s="36"/>
    </row>
    <row r="451" ht="12.75" customHeight="1">
      <c r="A451" s="36"/>
      <c r="B451" s="36"/>
    </row>
    <row r="452" ht="12.75" customHeight="1">
      <c r="A452" s="36"/>
      <c r="B452" s="36"/>
    </row>
    <row r="453" ht="12.75" customHeight="1">
      <c r="A453" s="36"/>
      <c r="B453" s="36"/>
    </row>
    <row r="454" ht="12.75" customHeight="1">
      <c r="A454" s="36"/>
      <c r="B454" s="36"/>
    </row>
    <row r="455" ht="12.75" customHeight="1">
      <c r="A455" s="36"/>
      <c r="B455" s="36"/>
    </row>
    <row r="456" ht="12.75" customHeight="1">
      <c r="A456" s="36"/>
      <c r="B456" s="36"/>
    </row>
    <row r="457" ht="12.75" customHeight="1">
      <c r="A457" s="36"/>
      <c r="B457" s="36"/>
    </row>
    <row r="458" ht="12.75" customHeight="1">
      <c r="A458" s="36"/>
      <c r="B458" s="36"/>
    </row>
    <row r="459" ht="12.75" customHeight="1">
      <c r="A459" s="36"/>
      <c r="B459" s="36"/>
    </row>
    <row r="460" ht="12.75" customHeight="1">
      <c r="A460" s="36"/>
      <c r="B460" s="36"/>
    </row>
    <row r="461" ht="12.75" customHeight="1">
      <c r="A461" s="36"/>
      <c r="B461" s="36"/>
    </row>
    <row r="462" ht="12.75" customHeight="1">
      <c r="A462" s="36"/>
      <c r="B462" s="36"/>
    </row>
    <row r="463" ht="12.75" customHeight="1">
      <c r="A463" s="36"/>
      <c r="B463" s="36"/>
    </row>
    <row r="464" ht="12.75" customHeight="1">
      <c r="A464" s="36"/>
      <c r="B464" s="36"/>
    </row>
    <row r="465" ht="12.75" customHeight="1">
      <c r="A465" s="36"/>
      <c r="B465" s="36"/>
    </row>
    <row r="466" ht="12.75" customHeight="1">
      <c r="A466" s="36"/>
      <c r="B466" s="36"/>
    </row>
    <row r="467" ht="12.75" customHeight="1">
      <c r="A467" s="36"/>
      <c r="B467" s="36"/>
    </row>
    <row r="468" ht="12.75" customHeight="1">
      <c r="A468" s="36"/>
      <c r="B468" s="36"/>
    </row>
    <row r="469" ht="12.75" customHeight="1">
      <c r="A469" s="36"/>
      <c r="B469" s="36"/>
    </row>
    <row r="470" ht="12.75" customHeight="1">
      <c r="A470" s="36"/>
      <c r="B470" s="36"/>
    </row>
    <row r="471" ht="12.75" customHeight="1">
      <c r="A471" s="36"/>
      <c r="B471" s="36"/>
    </row>
    <row r="472" ht="12.75" customHeight="1">
      <c r="A472" s="36"/>
      <c r="B472" s="36"/>
    </row>
    <row r="473" ht="12.75" customHeight="1">
      <c r="A473" s="36"/>
      <c r="B473" s="36"/>
    </row>
    <row r="474" ht="12.75" customHeight="1">
      <c r="A474" s="36"/>
      <c r="B474" s="36"/>
    </row>
    <row r="475" ht="12.75" customHeight="1">
      <c r="A475" s="36"/>
      <c r="B475" s="36"/>
    </row>
    <row r="476" ht="12.75" customHeight="1">
      <c r="A476" s="36"/>
      <c r="B476" s="36"/>
    </row>
    <row r="477" ht="12.75" customHeight="1">
      <c r="A477" s="36"/>
      <c r="B477" s="36"/>
    </row>
    <row r="478" ht="12.75" customHeight="1">
      <c r="A478" s="36"/>
      <c r="B478" s="36"/>
    </row>
    <row r="479" ht="12.75" customHeight="1">
      <c r="A479" s="36"/>
      <c r="B479" s="36"/>
    </row>
    <row r="480" ht="12.75" customHeight="1">
      <c r="A480" s="36"/>
      <c r="B480" s="36"/>
    </row>
    <row r="481" ht="12.75" customHeight="1">
      <c r="A481" s="36"/>
      <c r="B481" s="36"/>
    </row>
    <row r="482" ht="12.75" customHeight="1">
      <c r="A482" s="36"/>
      <c r="B482" s="36"/>
    </row>
    <row r="483" ht="12.75" customHeight="1">
      <c r="A483" s="36"/>
      <c r="B483" s="36"/>
    </row>
    <row r="484" ht="12.75" customHeight="1">
      <c r="A484" s="36"/>
      <c r="B484" s="36"/>
    </row>
    <row r="485" ht="12.75" customHeight="1">
      <c r="A485" s="36"/>
      <c r="B485" s="36"/>
    </row>
    <row r="486" ht="12.75" customHeight="1">
      <c r="A486" s="36"/>
      <c r="B486" s="36"/>
    </row>
    <row r="487" ht="12.75" customHeight="1">
      <c r="A487" s="36"/>
      <c r="B487" s="36"/>
    </row>
    <row r="488" ht="12.75" customHeight="1">
      <c r="A488" s="36"/>
      <c r="B488" s="36"/>
    </row>
    <row r="489" ht="12.75" customHeight="1">
      <c r="A489" s="36"/>
      <c r="B489" s="36"/>
    </row>
    <row r="490" ht="12.75" customHeight="1">
      <c r="A490" s="36"/>
      <c r="B490" s="36"/>
    </row>
    <row r="491" ht="12.75" customHeight="1">
      <c r="A491" s="36"/>
      <c r="B491" s="36"/>
    </row>
    <row r="492" ht="12.75" customHeight="1">
      <c r="A492" s="36"/>
      <c r="B492" s="36"/>
    </row>
    <row r="493" ht="12.75" customHeight="1">
      <c r="A493" s="36"/>
      <c r="B493" s="36"/>
    </row>
    <row r="494" ht="12.75" customHeight="1">
      <c r="A494" s="36"/>
      <c r="B494" s="36"/>
    </row>
    <row r="495" ht="12.75" customHeight="1">
      <c r="A495" s="36"/>
      <c r="B495" s="36"/>
    </row>
    <row r="496" ht="12.75" customHeight="1">
      <c r="A496" s="36"/>
      <c r="B496" s="36"/>
    </row>
    <row r="497" ht="12.75" customHeight="1">
      <c r="A497" s="36"/>
      <c r="B497" s="36"/>
    </row>
    <row r="498" ht="12.75" customHeight="1">
      <c r="A498" s="36"/>
      <c r="B498" s="36"/>
    </row>
    <row r="499" ht="12.75" customHeight="1">
      <c r="A499" s="36"/>
      <c r="B499" s="36"/>
    </row>
    <row r="500" ht="12.75" customHeight="1">
      <c r="A500" s="36"/>
      <c r="B500" s="36"/>
    </row>
    <row r="501" ht="12.75" customHeight="1">
      <c r="A501" s="36"/>
      <c r="B501" s="36"/>
    </row>
    <row r="502" ht="12.75" customHeight="1">
      <c r="A502" s="36"/>
      <c r="B502" s="36"/>
    </row>
    <row r="503" ht="12.75" customHeight="1">
      <c r="A503" s="36"/>
      <c r="B503" s="36"/>
    </row>
    <row r="504" ht="12.75" customHeight="1">
      <c r="A504" s="36"/>
      <c r="B504" s="36"/>
    </row>
    <row r="505" ht="12.75" customHeight="1">
      <c r="A505" s="36"/>
      <c r="B505" s="36"/>
    </row>
    <row r="506" ht="12.75" customHeight="1">
      <c r="A506" s="36"/>
      <c r="B506" s="36"/>
    </row>
    <row r="507" ht="12.75" customHeight="1">
      <c r="A507" s="36"/>
      <c r="B507" s="36"/>
    </row>
    <row r="508" ht="12.75" customHeight="1">
      <c r="A508" s="36"/>
      <c r="B508" s="36"/>
    </row>
    <row r="509" ht="12.75" customHeight="1">
      <c r="A509" s="36"/>
      <c r="B509" s="36"/>
    </row>
    <row r="510" ht="12.75" customHeight="1">
      <c r="A510" s="36"/>
      <c r="B510" s="36"/>
    </row>
    <row r="511" ht="12.75" customHeight="1">
      <c r="A511" s="36"/>
      <c r="B511" s="36"/>
    </row>
    <row r="512" ht="12.75" customHeight="1">
      <c r="A512" s="36"/>
      <c r="B512" s="36"/>
    </row>
    <row r="513" ht="12.75" customHeight="1">
      <c r="A513" s="36"/>
      <c r="B513" s="36"/>
    </row>
    <row r="514" ht="12.75" customHeight="1">
      <c r="A514" s="36"/>
      <c r="B514" s="36"/>
    </row>
    <row r="515" ht="12.75" customHeight="1">
      <c r="A515" s="36"/>
      <c r="B515" s="36"/>
    </row>
    <row r="516" ht="12.75" customHeight="1">
      <c r="A516" s="36"/>
      <c r="B516" s="36"/>
    </row>
    <row r="517" ht="12.75" customHeight="1">
      <c r="A517" s="36"/>
      <c r="B517" s="36"/>
    </row>
    <row r="518" ht="12.75" customHeight="1">
      <c r="A518" s="36"/>
      <c r="B518" s="36"/>
    </row>
    <row r="519" ht="12.75" customHeight="1">
      <c r="A519" s="36"/>
      <c r="B519" s="36"/>
    </row>
    <row r="520" ht="12.75" customHeight="1">
      <c r="A520" s="36"/>
      <c r="B520" s="36"/>
    </row>
    <row r="521" ht="12.75" customHeight="1">
      <c r="A521" s="36"/>
      <c r="B521" s="36"/>
    </row>
    <row r="522" ht="12.75" customHeight="1">
      <c r="A522" s="36"/>
      <c r="B522" s="36"/>
    </row>
    <row r="523" ht="12.75" customHeight="1">
      <c r="A523" s="36"/>
      <c r="B523" s="36"/>
    </row>
    <row r="524" ht="12.75" customHeight="1">
      <c r="A524" s="36"/>
      <c r="B524" s="36"/>
    </row>
    <row r="525" ht="12.75" customHeight="1">
      <c r="A525" s="36"/>
      <c r="B525" s="36"/>
    </row>
    <row r="526" ht="12.75" customHeight="1">
      <c r="A526" s="36"/>
      <c r="B526" s="36"/>
    </row>
    <row r="527" ht="12.75" customHeight="1">
      <c r="A527" s="36"/>
      <c r="B527" s="36"/>
    </row>
    <row r="528" ht="12.75" customHeight="1">
      <c r="A528" s="36"/>
      <c r="B528" s="36"/>
    </row>
    <row r="529" ht="12.75" customHeight="1">
      <c r="A529" s="36"/>
      <c r="B529" s="36"/>
    </row>
    <row r="530" ht="12.75" customHeight="1">
      <c r="A530" s="36"/>
      <c r="B530" s="36"/>
    </row>
    <row r="531" ht="12.75" customHeight="1">
      <c r="A531" s="36"/>
      <c r="B531" s="36"/>
    </row>
    <row r="532" ht="12.75" customHeight="1">
      <c r="A532" s="36"/>
      <c r="B532" s="36"/>
    </row>
    <row r="533" ht="12.75" customHeight="1">
      <c r="A533" s="36"/>
      <c r="B533" s="36"/>
    </row>
    <row r="534" ht="12.75" customHeight="1">
      <c r="A534" s="36"/>
      <c r="B534" s="36"/>
    </row>
    <row r="535" ht="12.75" customHeight="1">
      <c r="A535" s="36"/>
      <c r="B535" s="36"/>
    </row>
    <row r="536" ht="12.75" customHeight="1">
      <c r="A536" s="36"/>
      <c r="B536" s="36"/>
    </row>
    <row r="537" ht="12.75" customHeight="1">
      <c r="A537" s="36"/>
      <c r="B537" s="36"/>
    </row>
    <row r="538" ht="12.75" customHeight="1">
      <c r="A538" s="36"/>
      <c r="B538" s="36"/>
    </row>
    <row r="539" ht="12.75" customHeight="1">
      <c r="A539" s="36"/>
      <c r="B539" s="36"/>
    </row>
    <row r="540" ht="12.75" customHeight="1">
      <c r="A540" s="36"/>
      <c r="B540" s="36"/>
    </row>
    <row r="541" ht="12.75" customHeight="1">
      <c r="A541" s="36"/>
      <c r="B541" s="36"/>
    </row>
    <row r="542" ht="12.75" customHeight="1">
      <c r="A542" s="36"/>
      <c r="B542" s="36"/>
    </row>
    <row r="543" ht="12.75" customHeight="1">
      <c r="A543" s="36"/>
      <c r="B543" s="36"/>
    </row>
    <row r="544" ht="12.75" customHeight="1">
      <c r="A544" s="36"/>
      <c r="B544" s="36"/>
    </row>
    <row r="545" ht="12.75" customHeight="1">
      <c r="A545" s="36"/>
      <c r="B545" s="36"/>
    </row>
    <row r="546" ht="12.75" customHeight="1">
      <c r="A546" s="36"/>
      <c r="B546" s="36"/>
    </row>
    <row r="547" ht="12.75" customHeight="1">
      <c r="A547" s="36"/>
      <c r="B547" s="36"/>
    </row>
    <row r="548" ht="12.75" customHeight="1">
      <c r="A548" s="36"/>
      <c r="B548" s="36"/>
    </row>
    <row r="549" ht="12.75" customHeight="1">
      <c r="A549" s="36"/>
      <c r="B549" s="36"/>
    </row>
    <row r="550" ht="12.75" customHeight="1">
      <c r="A550" s="36"/>
      <c r="B550" s="36"/>
    </row>
    <row r="551" ht="12.75" customHeight="1">
      <c r="A551" s="36"/>
      <c r="B551" s="36"/>
    </row>
    <row r="552" ht="12.75" customHeight="1">
      <c r="A552" s="36"/>
      <c r="B552" s="36"/>
    </row>
    <row r="553" ht="12.75" customHeight="1">
      <c r="A553" s="36"/>
      <c r="B553" s="36"/>
    </row>
    <row r="554" ht="12.75" customHeight="1">
      <c r="A554" s="36"/>
      <c r="B554" s="36"/>
    </row>
    <row r="555" ht="12.75" customHeight="1">
      <c r="A555" s="36"/>
      <c r="B555" s="36"/>
    </row>
    <row r="556" ht="12.75" customHeight="1">
      <c r="A556" s="36"/>
      <c r="B556" s="36"/>
    </row>
    <row r="557" ht="12.75" customHeight="1">
      <c r="A557" s="36"/>
      <c r="B557" s="36"/>
    </row>
    <row r="558" ht="12.75" customHeight="1">
      <c r="A558" s="36"/>
      <c r="B558" s="36"/>
    </row>
    <row r="559" ht="12.75" customHeight="1">
      <c r="A559" s="36"/>
      <c r="B559" s="36"/>
    </row>
    <row r="560" ht="12.75" customHeight="1">
      <c r="A560" s="36"/>
      <c r="B560" s="36"/>
    </row>
    <row r="561" ht="12.75" customHeight="1">
      <c r="A561" s="36"/>
      <c r="B561" s="36"/>
    </row>
    <row r="562" ht="12.75" customHeight="1">
      <c r="A562" s="36"/>
      <c r="B562" s="36"/>
    </row>
    <row r="563" ht="12.75" customHeight="1">
      <c r="A563" s="36"/>
      <c r="B563" s="36"/>
    </row>
    <row r="564" ht="12.75" customHeight="1">
      <c r="A564" s="36"/>
      <c r="B564" s="36"/>
    </row>
    <row r="565" ht="12.75" customHeight="1">
      <c r="A565" s="36"/>
      <c r="B565" s="36"/>
    </row>
    <row r="566" ht="12.75" customHeight="1">
      <c r="A566" s="36"/>
      <c r="B566" s="36"/>
    </row>
    <row r="567" ht="12.75" customHeight="1">
      <c r="A567" s="36"/>
      <c r="B567" s="36"/>
    </row>
    <row r="568" ht="12.75" customHeight="1">
      <c r="A568" s="36"/>
      <c r="B568" s="36"/>
    </row>
    <row r="569" ht="12.75" customHeight="1">
      <c r="A569" s="36"/>
      <c r="B569" s="36"/>
    </row>
    <row r="570" ht="12.75" customHeight="1">
      <c r="A570" s="36"/>
      <c r="B570" s="36"/>
    </row>
    <row r="571" ht="12.75" customHeight="1">
      <c r="A571" s="36"/>
      <c r="B571" s="36"/>
    </row>
    <row r="572" ht="12.75" customHeight="1">
      <c r="A572" s="36"/>
      <c r="B572" s="36"/>
    </row>
    <row r="573" ht="12.75" customHeight="1">
      <c r="A573" s="36"/>
      <c r="B573" s="36"/>
    </row>
    <row r="574" ht="12.75" customHeight="1">
      <c r="A574" s="36"/>
      <c r="B574" s="36"/>
    </row>
    <row r="575" ht="12.75" customHeight="1">
      <c r="A575" s="36"/>
      <c r="B575" s="36"/>
    </row>
    <row r="576" ht="12.75" customHeight="1">
      <c r="A576" s="36"/>
      <c r="B576" s="36"/>
    </row>
    <row r="577" ht="12.75" customHeight="1">
      <c r="A577" s="36"/>
      <c r="B577" s="36"/>
    </row>
    <row r="578" ht="12.75" customHeight="1">
      <c r="A578" s="36"/>
      <c r="B578" s="36"/>
    </row>
    <row r="579" ht="12.75" customHeight="1">
      <c r="A579" s="36"/>
      <c r="B579" s="36"/>
    </row>
    <row r="580" ht="12.75" customHeight="1">
      <c r="A580" s="36"/>
      <c r="B580" s="36"/>
    </row>
    <row r="581" ht="12.75" customHeight="1">
      <c r="A581" s="36"/>
      <c r="B581" s="36"/>
    </row>
    <row r="582" ht="12.75" customHeight="1">
      <c r="A582" s="36"/>
      <c r="B582" s="36"/>
    </row>
    <row r="583" ht="12.75" customHeight="1">
      <c r="A583" s="36"/>
      <c r="B583" s="36"/>
    </row>
    <row r="584" ht="12.75" customHeight="1">
      <c r="A584" s="36"/>
      <c r="B584" s="36"/>
    </row>
    <row r="585" ht="12.75" customHeight="1">
      <c r="A585" s="36"/>
      <c r="B585" s="36"/>
    </row>
    <row r="586" ht="12.75" customHeight="1">
      <c r="A586" s="36"/>
      <c r="B586" s="36"/>
    </row>
    <row r="587" ht="12.75" customHeight="1">
      <c r="A587" s="36"/>
      <c r="B587" s="36"/>
    </row>
    <row r="588" ht="12.75" customHeight="1">
      <c r="A588" s="36"/>
      <c r="B588" s="36"/>
    </row>
    <row r="589" ht="12.75" customHeight="1">
      <c r="A589" s="36"/>
      <c r="B589" s="36"/>
    </row>
    <row r="590" ht="12.75" customHeight="1">
      <c r="A590" s="36"/>
      <c r="B590" s="36"/>
    </row>
    <row r="591" ht="12.75" customHeight="1">
      <c r="A591" s="36"/>
      <c r="B591" s="36"/>
    </row>
    <row r="592" ht="12.75" customHeight="1">
      <c r="A592" s="36"/>
      <c r="B592" s="36"/>
    </row>
    <row r="593" ht="12.75" customHeight="1">
      <c r="A593" s="36"/>
      <c r="B593" s="36"/>
    </row>
    <row r="594" ht="12.75" customHeight="1">
      <c r="A594" s="36"/>
      <c r="B594" s="36"/>
    </row>
    <row r="595" ht="12.75" customHeight="1">
      <c r="A595" s="36"/>
      <c r="B595" s="36"/>
    </row>
    <row r="596" ht="12.75" customHeight="1">
      <c r="A596" s="36"/>
      <c r="B596" s="36"/>
    </row>
    <row r="597" ht="12.75" customHeight="1">
      <c r="A597" s="36"/>
      <c r="B597" s="36"/>
    </row>
    <row r="598" ht="12.75" customHeight="1">
      <c r="A598" s="36"/>
      <c r="B598" s="36"/>
    </row>
    <row r="599" ht="12.75" customHeight="1">
      <c r="A599" s="36"/>
      <c r="B599" s="36"/>
    </row>
    <row r="600" ht="12.75" customHeight="1">
      <c r="A600" s="36"/>
      <c r="B600" s="36"/>
    </row>
    <row r="601" ht="12.75" customHeight="1">
      <c r="A601" s="36"/>
      <c r="B601" s="36"/>
    </row>
    <row r="602" ht="12.75" customHeight="1">
      <c r="A602" s="36"/>
      <c r="B602" s="36"/>
    </row>
    <row r="603" ht="12.75" customHeight="1">
      <c r="A603" s="36"/>
      <c r="B603" s="36"/>
    </row>
    <row r="604" ht="12.75" customHeight="1">
      <c r="A604" s="36"/>
      <c r="B604" s="36"/>
    </row>
    <row r="605" ht="12.75" customHeight="1">
      <c r="A605" s="36"/>
      <c r="B605" s="36"/>
    </row>
    <row r="606" ht="12.75" customHeight="1">
      <c r="A606" s="36"/>
      <c r="B606" s="36"/>
    </row>
    <row r="607" ht="12.75" customHeight="1">
      <c r="A607" s="36"/>
      <c r="B607" s="36"/>
    </row>
    <row r="608" ht="12.75" customHeight="1">
      <c r="A608" s="36"/>
      <c r="B608" s="36"/>
    </row>
    <row r="609" ht="12.75" customHeight="1">
      <c r="A609" s="36"/>
      <c r="B609" s="36"/>
    </row>
    <row r="610" ht="12.75" customHeight="1">
      <c r="A610" s="36"/>
      <c r="B610" s="36"/>
    </row>
    <row r="611" ht="12.75" customHeight="1">
      <c r="A611" s="36"/>
      <c r="B611" s="36"/>
    </row>
    <row r="612" ht="12.75" customHeight="1">
      <c r="A612" s="36"/>
      <c r="B612" s="36"/>
    </row>
    <row r="613" ht="12.75" customHeight="1">
      <c r="A613" s="36"/>
      <c r="B613" s="36"/>
    </row>
    <row r="614" ht="12.75" customHeight="1">
      <c r="A614" s="36"/>
      <c r="B614" s="36"/>
    </row>
    <row r="615" ht="12.75" customHeight="1">
      <c r="A615" s="36"/>
      <c r="B615" s="36"/>
    </row>
    <row r="616" ht="12.75" customHeight="1">
      <c r="A616" s="36"/>
      <c r="B616" s="36"/>
    </row>
    <row r="617" ht="12.75" customHeight="1">
      <c r="A617" s="36"/>
      <c r="B617" s="36"/>
    </row>
    <row r="618" ht="12.75" customHeight="1">
      <c r="A618" s="36"/>
      <c r="B618" s="36"/>
    </row>
    <row r="619" ht="12.75" customHeight="1">
      <c r="A619" s="36"/>
      <c r="B619" s="36"/>
    </row>
    <row r="620" ht="12.75" customHeight="1">
      <c r="A620" s="36"/>
      <c r="B620" s="36"/>
    </row>
    <row r="621" ht="12.75" customHeight="1">
      <c r="A621" s="36"/>
      <c r="B621" s="36"/>
    </row>
    <row r="622" ht="12.75" customHeight="1">
      <c r="A622" s="36"/>
      <c r="B622" s="36"/>
    </row>
    <row r="623" ht="12.75" customHeight="1">
      <c r="A623" s="36"/>
      <c r="B623" s="36"/>
    </row>
    <row r="624" ht="12.75" customHeight="1">
      <c r="A624" s="36"/>
      <c r="B624" s="36"/>
    </row>
    <row r="625" ht="12.75" customHeight="1">
      <c r="A625" s="36"/>
      <c r="B625" s="36"/>
    </row>
    <row r="626" ht="12.75" customHeight="1">
      <c r="A626" s="36"/>
      <c r="B626" s="36"/>
    </row>
    <row r="627" ht="12.75" customHeight="1">
      <c r="A627" s="36"/>
      <c r="B627" s="36"/>
    </row>
    <row r="628" ht="12.75" customHeight="1">
      <c r="A628" s="36"/>
      <c r="B628" s="36"/>
    </row>
    <row r="629" ht="12.75" customHeight="1">
      <c r="A629" s="36"/>
      <c r="B629" s="36"/>
    </row>
    <row r="630" ht="12.75" customHeight="1">
      <c r="A630" s="36"/>
      <c r="B630" s="36"/>
    </row>
    <row r="631" ht="12.75" customHeight="1">
      <c r="A631" s="36"/>
      <c r="B631" s="36"/>
    </row>
    <row r="632" ht="12.75" customHeight="1">
      <c r="A632" s="36"/>
      <c r="B632" s="36"/>
    </row>
    <row r="633" ht="12.75" customHeight="1">
      <c r="A633" s="36"/>
      <c r="B633" s="36"/>
    </row>
    <row r="634" ht="12.75" customHeight="1">
      <c r="A634" s="36"/>
      <c r="B634" s="36"/>
    </row>
    <row r="635" ht="12.75" customHeight="1">
      <c r="A635" s="36"/>
      <c r="B635" s="36"/>
    </row>
    <row r="636" ht="12.75" customHeight="1">
      <c r="A636" s="36"/>
      <c r="B636" s="36"/>
    </row>
    <row r="637" ht="12.75" customHeight="1">
      <c r="A637" s="36"/>
      <c r="B637" s="36"/>
    </row>
    <row r="638" ht="12.75" customHeight="1">
      <c r="A638" s="36"/>
      <c r="B638" s="36"/>
    </row>
    <row r="639" ht="12.75" customHeight="1">
      <c r="A639" s="36"/>
      <c r="B639" s="36"/>
    </row>
    <row r="640" ht="12.75" customHeight="1">
      <c r="A640" s="36"/>
      <c r="B640" s="36"/>
    </row>
    <row r="641" ht="12.75" customHeight="1">
      <c r="A641" s="36"/>
      <c r="B641" s="36"/>
    </row>
    <row r="642" ht="12.75" customHeight="1">
      <c r="A642" s="36"/>
      <c r="B642" s="36"/>
    </row>
    <row r="643" ht="12.75" customHeight="1">
      <c r="A643" s="36"/>
      <c r="B643" s="36"/>
    </row>
    <row r="644" ht="12.75" customHeight="1">
      <c r="A644" s="36"/>
      <c r="B644" s="36"/>
    </row>
    <row r="645" ht="12.75" customHeight="1">
      <c r="A645" s="36"/>
      <c r="B645" s="36"/>
    </row>
    <row r="646" ht="12.75" customHeight="1">
      <c r="A646" s="36"/>
      <c r="B646" s="36"/>
    </row>
    <row r="647" ht="12.75" customHeight="1">
      <c r="A647" s="36"/>
      <c r="B647" s="36"/>
    </row>
    <row r="648" ht="12.75" customHeight="1">
      <c r="A648" s="36"/>
      <c r="B648" s="36"/>
    </row>
    <row r="649" ht="12.75" customHeight="1">
      <c r="A649" s="36"/>
      <c r="B649" s="36"/>
    </row>
    <row r="650" ht="12.75" customHeight="1">
      <c r="A650" s="36"/>
      <c r="B650" s="36"/>
    </row>
    <row r="651" ht="12.75" customHeight="1">
      <c r="A651" s="36"/>
      <c r="B651" s="36"/>
    </row>
    <row r="652" ht="12.75" customHeight="1">
      <c r="A652" s="36"/>
      <c r="B652" s="36"/>
    </row>
    <row r="653" ht="12.75" customHeight="1">
      <c r="A653" s="36"/>
      <c r="B653" s="36"/>
    </row>
    <row r="654" ht="12.75" customHeight="1">
      <c r="A654" s="36"/>
      <c r="B654" s="36"/>
    </row>
    <row r="655" ht="12.75" customHeight="1">
      <c r="A655" s="36"/>
      <c r="B655" s="36"/>
    </row>
    <row r="656" ht="12.75" customHeight="1">
      <c r="A656" s="36"/>
      <c r="B656" s="36"/>
    </row>
    <row r="657" ht="12.75" customHeight="1">
      <c r="A657" s="36"/>
      <c r="B657" s="36"/>
    </row>
    <row r="658" ht="12.75" customHeight="1">
      <c r="A658" s="36"/>
      <c r="B658" s="36"/>
    </row>
    <row r="659" ht="12.75" customHeight="1">
      <c r="A659" s="36"/>
      <c r="B659" s="36"/>
    </row>
    <row r="660" ht="12.75" customHeight="1">
      <c r="A660" s="36"/>
      <c r="B660" s="36"/>
    </row>
    <row r="661" ht="12.75" customHeight="1">
      <c r="A661" s="36"/>
      <c r="B661" s="36"/>
    </row>
    <row r="662" ht="12.75" customHeight="1">
      <c r="A662" s="36"/>
      <c r="B662" s="36"/>
    </row>
    <row r="663" ht="12.75" customHeight="1">
      <c r="A663" s="36"/>
      <c r="B663" s="36"/>
    </row>
    <row r="664" ht="12.75" customHeight="1">
      <c r="A664" s="36"/>
      <c r="B664" s="36"/>
    </row>
    <row r="665" ht="12.75" customHeight="1">
      <c r="A665" s="36"/>
      <c r="B665" s="36"/>
    </row>
    <row r="666" ht="12.75" customHeight="1">
      <c r="A666" s="36"/>
      <c r="B666" s="36"/>
    </row>
    <row r="667" ht="12.75" customHeight="1">
      <c r="A667" s="36"/>
      <c r="B667" s="36"/>
    </row>
    <row r="668" ht="12.75" customHeight="1">
      <c r="A668" s="36"/>
      <c r="B668" s="36"/>
    </row>
    <row r="669" ht="12.75" customHeight="1">
      <c r="A669" s="36"/>
      <c r="B669" s="36"/>
    </row>
    <row r="670" ht="12.75" customHeight="1">
      <c r="A670" s="36"/>
      <c r="B670" s="36"/>
    </row>
    <row r="671" ht="12.75" customHeight="1">
      <c r="A671" s="36"/>
      <c r="B671" s="36"/>
    </row>
    <row r="672" ht="12.75" customHeight="1">
      <c r="A672" s="36"/>
      <c r="B672" s="36"/>
    </row>
    <row r="673" ht="12.75" customHeight="1">
      <c r="A673" s="36"/>
      <c r="B673" s="36"/>
    </row>
    <row r="674" ht="12.75" customHeight="1">
      <c r="A674" s="36"/>
      <c r="B674" s="36"/>
    </row>
    <row r="675" ht="12.75" customHeight="1">
      <c r="A675" s="36"/>
      <c r="B675" s="36"/>
    </row>
    <row r="676" ht="12.75" customHeight="1">
      <c r="A676" s="36"/>
      <c r="B676" s="36"/>
    </row>
    <row r="677" ht="12.75" customHeight="1">
      <c r="A677" s="36"/>
      <c r="B677" s="36"/>
    </row>
    <row r="678" ht="12.75" customHeight="1">
      <c r="A678" s="36"/>
      <c r="B678" s="36"/>
    </row>
    <row r="679" ht="12.75" customHeight="1">
      <c r="A679" s="36"/>
      <c r="B679" s="36"/>
    </row>
    <row r="680" ht="12.75" customHeight="1">
      <c r="A680" s="36"/>
      <c r="B680" s="36"/>
    </row>
    <row r="681" ht="12.75" customHeight="1">
      <c r="A681" s="36"/>
      <c r="B681" s="36"/>
    </row>
    <row r="682" ht="12.75" customHeight="1">
      <c r="A682" s="36"/>
      <c r="B682" s="36"/>
    </row>
    <row r="683" ht="12.75" customHeight="1">
      <c r="A683" s="36"/>
      <c r="B683" s="36"/>
    </row>
    <row r="684" ht="12.75" customHeight="1">
      <c r="A684" s="36"/>
      <c r="B684" s="36"/>
    </row>
    <row r="685" ht="12.75" customHeight="1">
      <c r="A685" s="36"/>
      <c r="B685" s="36"/>
    </row>
    <row r="686" ht="12.75" customHeight="1">
      <c r="A686" s="36"/>
      <c r="B686" s="36"/>
    </row>
    <row r="687" ht="12.75" customHeight="1">
      <c r="A687" s="36"/>
      <c r="B687" s="36"/>
    </row>
    <row r="688" ht="12.75" customHeight="1">
      <c r="A688" s="36"/>
      <c r="B688" s="36"/>
    </row>
    <row r="689" ht="12.75" customHeight="1">
      <c r="A689" s="36"/>
      <c r="B689" s="36"/>
    </row>
    <row r="690" ht="12.75" customHeight="1">
      <c r="A690" s="36"/>
      <c r="B690" s="36"/>
    </row>
    <row r="691" ht="12.75" customHeight="1">
      <c r="A691" s="36"/>
      <c r="B691" s="36"/>
    </row>
    <row r="692" ht="12.75" customHeight="1">
      <c r="A692" s="36"/>
      <c r="B692" s="36"/>
    </row>
    <row r="693" ht="12.75" customHeight="1">
      <c r="A693" s="36"/>
      <c r="B693" s="36"/>
    </row>
    <row r="694" ht="12.75" customHeight="1">
      <c r="A694" s="36"/>
      <c r="B694" s="36"/>
    </row>
    <row r="695" ht="12.75" customHeight="1">
      <c r="A695" s="36"/>
      <c r="B695" s="36"/>
    </row>
    <row r="696" ht="12.75" customHeight="1">
      <c r="A696" s="36"/>
      <c r="B696" s="36"/>
    </row>
    <row r="697" ht="12.75" customHeight="1">
      <c r="A697" s="36"/>
      <c r="B697" s="36"/>
    </row>
    <row r="698" ht="12.75" customHeight="1">
      <c r="A698" s="36"/>
      <c r="B698" s="36"/>
    </row>
    <row r="699" ht="12.75" customHeight="1">
      <c r="A699" s="36"/>
      <c r="B699" s="36"/>
    </row>
    <row r="700" ht="12.75" customHeight="1">
      <c r="A700" s="36"/>
      <c r="B700" s="36"/>
    </row>
    <row r="701" ht="12.75" customHeight="1">
      <c r="A701" s="36"/>
      <c r="B701" s="36"/>
    </row>
    <row r="702" ht="12.75" customHeight="1">
      <c r="A702" s="36"/>
      <c r="B702" s="36"/>
    </row>
    <row r="703" ht="12.75" customHeight="1">
      <c r="A703" s="36"/>
      <c r="B703" s="36"/>
    </row>
    <row r="704" ht="12.75" customHeight="1">
      <c r="A704" s="36"/>
      <c r="B704" s="36"/>
    </row>
    <row r="705" ht="12.75" customHeight="1">
      <c r="A705" s="36"/>
      <c r="B705" s="36"/>
    </row>
    <row r="706" ht="12.75" customHeight="1">
      <c r="A706" s="36"/>
      <c r="B706" s="36"/>
    </row>
    <row r="707" ht="12.75" customHeight="1">
      <c r="A707" s="36"/>
      <c r="B707" s="36"/>
    </row>
    <row r="708" ht="12.75" customHeight="1">
      <c r="A708" s="36"/>
      <c r="B708" s="36"/>
    </row>
    <row r="709" ht="12.75" customHeight="1">
      <c r="A709" s="36"/>
      <c r="B709" s="36"/>
    </row>
    <row r="710" ht="12.75" customHeight="1">
      <c r="A710" s="36"/>
      <c r="B710" s="36"/>
    </row>
    <row r="711" ht="12.75" customHeight="1">
      <c r="A711" s="36"/>
      <c r="B711" s="36"/>
    </row>
    <row r="712" ht="12.75" customHeight="1">
      <c r="A712" s="36"/>
      <c r="B712" s="36"/>
    </row>
    <row r="713" ht="12.75" customHeight="1">
      <c r="A713" s="36"/>
      <c r="B713" s="36"/>
    </row>
    <row r="714" ht="12.75" customHeight="1">
      <c r="A714" s="36"/>
      <c r="B714" s="36"/>
    </row>
    <row r="715" ht="12.75" customHeight="1">
      <c r="A715" s="36"/>
      <c r="B715" s="36"/>
    </row>
    <row r="716" ht="12.75" customHeight="1">
      <c r="A716" s="36"/>
      <c r="B716" s="36"/>
    </row>
    <row r="717" ht="12.75" customHeight="1">
      <c r="A717" s="36"/>
      <c r="B717" s="36"/>
    </row>
    <row r="718" ht="12.75" customHeight="1">
      <c r="A718" s="36"/>
      <c r="B718" s="36"/>
    </row>
    <row r="719" ht="12.75" customHeight="1">
      <c r="A719" s="36"/>
      <c r="B719" s="36"/>
    </row>
    <row r="720" ht="12.75" customHeight="1">
      <c r="A720" s="36"/>
      <c r="B720" s="36"/>
    </row>
    <row r="721" ht="12.75" customHeight="1">
      <c r="A721" s="36"/>
      <c r="B721" s="36"/>
    </row>
    <row r="722" ht="12.75" customHeight="1">
      <c r="A722" s="36"/>
      <c r="B722" s="36"/>
    </row>
    <row r="723" ht="12.75" customHeight="1">
      <c r="A723" s="36"/>
      <c r="B723" s="36"/>
    </row>
    <row r="724" ht="12.75" customHeight="1">
      <c r="A724" s="36"/>
      <c r="B724" s="36"/>
    </row>
    <row r="725" ht="12.75" customHeight="1">
      <c r="A725" s="36"/>
      <c r="B725" s="36"/>
    </row>
    <row r="726" ht="12.75" customHeight="1">
      <c r="A726" s="36"/>
      <c r="B726" s="36"/>
    </row>
    <row r="727" ht="12.75" customHeight="1">
      <c r="A727" s="36"/>
      <c r="B727" s="36"/>
    </row>
    <row r="728" ht="12.75" customHeight="1">
      <c r="A728" s="36"/>
      <c r="B728" s="36"/>
    </row>
    <row r="729" ht="12.75" customHeight="1">
      <c r="A729" s="36"/>
      <c r="B729" s="36"/>
    </row>
    <row r="730" ht="12.75" customHeight="1">
      <c r="A730" s="36"/>
      <c r="B730" s="36"/>
    </row>
    <row r="731" ht="12.75" customHeight="1">
      <c r="A731" s="36"/>
      <c r="B731" s="36"/>
    </row>
    <row r="732" ht="12.75" customHeight="1">
      <c r="A732" s="36"/>
      <c r="B732" s="36"/>
    </row>
    <row r="733" ht="12.75" customHeight="1">
      <c r="A733" s="36"/>
      <c r="B733" s="36"/>
    </row>
    <row r="734" ht="12.75" customHeight="1">
      <c r="A734" s="36"/>
      <c r="B734" s="36"/>
    </row>
    <row r="735" ht="12.75" customHeight="1">
      <c r="A735" s="36"/>
      <c r="B735" s="36"/>
    </row>
    <row r="736" ht="12.75" customHeight="1">
      <c r="A736" s="36"/>
      <c r="B736" s="36"/>
    </row>
    <row r="737" ht="12.75" customHeight="1">
      <c r="A737" s="36"/>
      <c r="B737" s="36"/>
    </row>
    <row r="738" ht="12.75" customHeight="1">
      <c r="A738" s="36"/>
      <c r="B738" s="36"/>
    </row>
    <row r="739" ht="12.75" customHeight="1">
      <c r="A739" s="36"/>
      <c r="B739" s="36"/>
    </row>
    <row r="740" ht="12.75" customHeight="1">
      <c r="A740" s="36"/>
      <c r="B740" s="36"/>
    </row>
    <row r="741" ht="12.75" customHeight="1">
      <c r="A741" s="36"/>
      <c r="B741" s="36"/>
    </row>
    <row r="742" ht="12.75" customHeight="1">
      <c r="A742" s="36"/>
      <c r="B742" s="36"/>
    </row>
    <row r="743" ht="12.75" customHeight="1">
      <c r="A743" s="36"/>
      <c r="B743" s="36"/>
    </row>
    <row r="744" ht="12.75" customHeight="1">
      <c r="A744" s="36"/>
      <c r="B744" s="36"/>
    </row>
    <row r="745" ht="12.75" customHeight="1">
      <c r="A745" s="36"/>
      <c r="B745" s="36"/>
    </row>
    <row r="746" ht="12.75" customHeight="1">
      <c r="A746" s="36"/>
      <c r="B746" s="36"/>
    </row>
    <row r="747" ht="12.75" customHeight="1">
      <c r="A747" s="36"/>
      <c r="B747" s="36"/>
    </row>
    <row r="748" ht="12.75" customHeight="1">
      <c r="A748" s="36"/>
      <c r="B748" s="36"/>
    </row>
    <row r="749" ht="12.75" customHeight="1">
      <c r="A749" s="36"/>
      <c r="B749" s="36"/>
    </row>
    <row r="750" ht="12.75" customHeight="1">
      <c r="A750" s="36"/>
      <c r="B750" s="36"/>
    </row>
    <row r="751" ht="12.75" customHeight="1">
      <c r="A751" s="36"/>
      <c r="B751" s="36"/>
    </row>
    <row r="752" ht="12.75" customHeight="1">
      <c r="A752" s="36"/>
      <c r="B752" s="36"/>
    </row>
    <row r="753" ht="12.75" customHeight="1">
      <c r="A753" s="36"/>
      <c r="B753" s="36"/>
    </row>
    <row r="754" ht="12.75" customHeight="1">
      <c r="A754" s="36"/>
      <c r="B754" s="36"/>
    </row>
    <row r="755" ht="12.75" customHeight="1">
      <c r="A755" s="36"/>
      <c r="B755" s="36"/>
    </row>
    <row r="756" ht="12.75" customHeight="1">
      <c r="A756" s="36"/>
      <c r="B756" s="36"/>
    </row>
    <row r="757" ht="12.75" customHeight="1">
      <c r="A757" s="36"/>
      <c r="B757" s="36"/>
    </row>
    <row r="758" ht="12.75" customHeight="1">
      <c r="A758" s="36"/>
      <c r="B758" s="36"/>
    </row>
    <row r="759" ht="12.75" customHeight="1">
      <c r="A759" s="36"/>
      <c r="B759" s="36"/>
    </row>
    <row r="760" ht="12.75" customHeight="1">
      <c r="A760" s="36"/>
      <c r="B760" s="36"/>
    </row>
    <row r="761" ht="12.75" customHeight="1">
      <c r="A761" s="36"/>
      <c r="B761" s="36"/>
    </row>
    <row r="762" ht="12.75" customHeight="1">
      <c r="A762" s="36"/>
      <c r="B762" s="36"/>
    </row>
    <row r="763" ht="12.75" customHeight="1">
      <c r="A763" s="36"/>
      <c r="B763" s="36"/>
    </row>
    <row r="764" ht="12.75" customHeight="1">
      <c r="A764" s="36"/>
      <c r="B764" s="36"/>
    </row>
    <row r="765" ht="12.75" customHeight="1">
      <c r="A765" s="36"/>
      <c r="B765" s="36"/>
    </row>
    <row r="766" ht="12.75" customHeight="1">
      <c r="A766" s="36"/>
      <c r="B766" s="36"/>
    </row>
    <row r="767" ht="12.75" customHeight="1">
      <c r="A767" s="36"/>
      <c r="B767" s="36"/>
    </row>
    <row r="768" ht="12.75" customHeight="1">
      <c r="A768" s="36"/>
      <c r="B768" s="36"/>
    </row>
    <row r="769" ht="12.75" customHeight="1">
      <c r="A769" s="36"/>
      <c r="B769" s="36"/>
    </row>
    <row r="770" ht="12.75" customHeight="1">
      <c r="A770" s="36"/>
      <c r="B770" s="36"/>
    </row>
    <row r="771" ht="12.75" customHeight="1">
      <c r="A771" s="36"/>
      <c r="B771" s="36"/>
    </row>
    <row r="772" ht="12.75" customHeight="1">
      <c r="A772" s="36"/>
      <c r="B772" s="36"/>
    </row>
    <row r="773" ht="12.75" customHeight="1">
      <c r="A773" s="36"/>
      <c r="B773" s="36"/>
    </row>
    <row r="774" ht="12.75" customHeight="1">
      <c r="A774" s="36"/>
      <c r="B774" s="36"/>
    </row>
    <row r="775" ht="12.75" customHeight="1">
      <c r="A775" s="36"/>
      <c r="B775" s="36"/>
    </row>
    <row r="776" ht="12.75" customHeight="1">
      <c r="A776" s="36"/>
      <c r="B776" s="36"/>
    </row>
    <row r="777" ht="12.75" customHeight="1">
      <c r="A777" s="36"/>
      <c r="B777" s="36"/>
    </row>
    <row r="778" ht="12.75" customHeight="1">
      <c r="A778" s="36"/>
      <c r="B778" s="36"/>
    </row>
    <row r="779" ht="12.75" customHeight="1">
      <c r="A779" s="36"/>
      <c r="B779" s="36"/>
    </row>
    <row r="780" ht="12.75" customHeight="1">
      <c r="A780" s="36"/>
      <c r="B780" s="36"/>
    </row>
    <row r="781" ht="12.75" customHeight="1">
      <c r="A781" s="36"/>
      <c r="B781" s="36"/>
    </row>
    <row r="782" ht="12.75" customHeight="1">
      <c r="A782" s="36"/>
      <c r="B782" s="36"/>
    </row>
    <row r="783" ht="12.75" customHeight="1">
      <c r="A783" s="36"/>
      <c r="B783" s="36"/>
    </row>
    <row r="784" ht="12.75" customHeight="1">
      <c r="A784" s="36"/>
      <c r="B784" s="36"/>
    </row>
    <row r="785" ht="12.75" customHeight="1">
      <c r="A785" s="36"/>
      <c r="B785" s="36"/>
    </row>
    <row r="786" ht="12.75" customHeight="1">
      <c r="A786" s="36"/>
      <c r="B786" s="36"/>
    </row>
    <row r="787" ht="12.75" customHeight="1">
      <c r="A787" s="36"/>
      <c r="B787" s="36"/>
    </row>
    <row r="788" ht="12.75" customHeight="1">
      <c r="A788" s="36"/>
      <c r="B788" s="36"/>
    </row>
    <row r="789" ht="12.75" customHeight="1">
      <c r="A789" s="36"/>
      <c r="B789" s="36"/>
    </row>
    <row r="790" ht="12.75" customHeight="1">
      <c r="A790" s="36"/>
      <c r="B790" s="36"/>
    </row>
    <row r="791" ht="12.75" customHeight="1">
      <c r="A791" s="36"/>
      <c r="B791" s="36"/>
    </row>
    <row r="792" ht="12.75" customHeight="1">
      <c r="A792" s="36"/>
      <c r="B792" s="36"/>
    </row>
    <row r="793" ht="12.75" customHeight="1">
      <c r="A793" s="36"/>
      <c r="B793" s="36"/>
    </row>
    <row r="794" ht="12.75" customHeight="1">
      <c r="A794" s="36"/>
      <c r="B794" s="36"/>
    </row>
    <row r="795" ht="12.75" customHeight="1">
      <c r="A795" s="36"/>
      <c r="B795" s="36"/>
    </row>
    <row r="796" ht="12.75" customHeight="1">
      <c r="A796" s="36"/>
      <c r="B796" s="36"/>
    </row>
    <row r="797" ht="12.75" customHeight="1">
      <c r="A797" s="36"/>
      <c r="B797" s="36"/>
    </row>
    <row r="798" ht="12.75" customHeight="1">
      <c r="A798" s="36"/>
      <c r="B798" s="36"/>
    </row>
    <row r="799" ht="12.75" customHeight="1">
      <c r="A799" s="36"/>
      <c r="B799" s="36"/>
    </row>
    <row r="800" ht="12.75" customHeight="1">
      <c r="A800" s="36"/>
      <c r="B800" s="36"/>
    </row>
    <row r="801" ht="12.75" customHeight="1">
      <c r="A801" s="36"/>
      <c r="B801" s="36"/>
    </row>
    <row r="802" ht="12.75" customHeight="1">
      <c r="A802" s="36"/>
      <c r="B802" s="36"/>
    </row>
    <row r="803" ht="12.75" customHeight="1">
      <c r="A803" s="36"/>
      <c r="B803" s="36"/>
    </row>
    <row r="804" ht="12.75" customHeight="1">
      <c r="A804" s="36"/>
      <c r="B804" s="36"/>
    </row>
    <row r="805" ht="12.75" customHeight="1">
      <c r="A805" s="36"/>
      <c r="B805" s="36"/>
    </row>
    <row r="806" ht="12.75" customHeight="1">
      <c r="A806" s="36"/>
      <c r="B806" s="36"/>
    </row>
    <row r="807" ht="12.75" customHeight="1">
      <c r="A807" s="36"/>
      <c r="B807" s="36"/>
    </row>
    <row r="808" ht="12.75" customHeight="1">
      <c r="A808" s="36"/>
      <c r="B808" s="36"/>
    </row>
    <row r="809" ht="12.75" customHeight="1">
      <c r="A809" s="36"/>
      <c r="B809" s="36"/>
    </row>
    <row r="810" ht="12.75" customHeight="1">
      <c r="A810" s="36"/>
      <c r="B810" s="36"/>
    </row>
    <row r="811" ht="12.75" customHeight="1">
      <c r="A811" s="36"/>
      <c r="B811" s="36"/>
    </row>
    <row r="812" ht="12.75" customHeight="1">
      <c r="A812" s="36"/>
      <c r="B812" s="36"/>
    </row>
    <row r="813" ht="12.75" customHeight="1">
      <c r="A813" s="36"/>
      <c r="B813" s="36"/>
    </row>
    <row r="814" ht="12.75" customHeight="1">
      <c r="A814" s="36"/>
      <c r="B814" s="36"/>
    </row>
    <row r="815" ht="12.75" customHeight="1">
      <c r="A815" s="36"/>
      <c r="B815" s="36"/>
    </row>
    <row r="816" ht="12.75" customHeight="1">
      <c r="A816" s="36"/>
      <c r="B816" s="36"/>
    </row>
    <row r="817" ht="12.75" customHeight="1">
      <c r="A817" s="36"/>
      <c r="B817" s="36"/>
    </row>
    <row r="818" ht="12.75" customHeight="1">
      <c r="A818" s="36"/>
      <c r="B818" s="36"/>
    </row>
    <row r="819" ht="12.75" customHeight="1">
      <c r="A819" s="36"/>
      <c r="B819" s="36"/>
    </row>
    <row r="820" ht="12.75" customHeight="1">
      <c r="A820" s="36"/>
      <c r="B820" s="36"/>
    </row>
    <row r="821" ht="12.75" customHeight="1">
      <c r="A821" s="36"/>
      <c r="B821" s="36"/>
    </row>
    <row r="822" ht="12.75" customHeight="1">
      <c r="A822" s="36"/>
      <c r="B822" s="36"/>
    </row>
    <row r="823" ht="12.75" customHeight="1">
      <c r="A823" s="36"/>
      <c r="B823" s="36"/>
    </row>
    <row r="824" ht="12.75" customHeight="1">
      <c r="A824" s="36"/>
      <c r="B824" s="36"/>
    </row>
    <row r="825" ht="12.75" customHeight="1">
      <c r="A825" s="36"/>
      <c r="B825" s="36"/>
    </row>
    <row r="826" ht="12.75" customHeight="1">
      <c r="A826" s="36"/>
      <c r="B826" s="36"/>
    </row>
    <row r="827" ht="12.75" customHeight="1">
      <c r="A827" s="36"/>
      <c r="B827" s="36"/>
    </row>
    <row r="828" ht="12.75" customHeight="1">
      <c r="A828" s="36"/>
      <c r="B828" s="36"/>
    </row>
    <row r="829" ht="12.75" customHeight="1">
      <c r="A829" s="36"/>
      <c r="B829" s="36"/>
    </row>
    <row r="830" ht="12.75" customHeight="1">
      <c r="A830" s="36"/>
      <c r="B830" s="36"/>
    </row>
    <row r="831" ht="12.75" customHeight="1">
      <c r="A831" s="36"/>
      <c r="B831" s="36"/>
    </row>
    <row r="832" ht="12.75" customHeight="1">
      <c r="A832" s="36"/>
      <c r="B832" s="36"/>
    </row>
    <row r="833" ht="12.75" customHeight="1">
      <c r="A833" s="36"/>
      <c r="B833" s="36"/>
    </row>
    <row r="834" ht="12.75" customHeight="1">
      <c r="A834" s="36"/>
      <c r="B834" s="36"/>
    </row>
    <row r="835" ht="12.75" customHeight="1">
      <c r="A835" s="36"/>
      <c r="B835" s="36"/>
    </row>
    <row r="836" ht="12.75" customHeight="1">
      <c r="A836" s="36"/>
      <c r="B836" s="36"/>
    </row>
    <row r="837" ht="12.75" customHeight="1">
      <c r="A837" s="36"/>
      <c r="B837" s="36"/>
    </row>
    <row r="838" ht="12.75" customHeight="1">
      <c r="A838" s="36"/>
      <c r="B838" s="36"/>
    </row>
    <row r="839" ht="12.75" customHeight="1">
      <c r="A839" s="36"/>
      <c r="B839" s="36"/>
    </row>
    <row r="840" ht="12.75" customHeight="1">
      <c r="A840" s="36"/>
      <c r="B840" s="36"/>
    </row>
    <row r="841" ht="12.75" customHeight="1">
      <c r="A841" s="36"/>
      <c r="B841" s="36"/>
    </row>
    <row r="842" ht="12.75" customHeight="1">
      <c r="A842" s="36"/>
      <c r="B842" s="36"/>
    </row>
    <row r="843" ht="12.75" customHeight="1">
      <c r="A843" s="36"/>
      <c r="B843" s="36"/>
    </row>
    <row r="844" ht="12.75" customHeight="1">
      <c r="A844" s="36"/>
      <c r="B844" s="36"/>
    </row>
    <row r="845" ht="12.75" customHeight="1">
      <c r="A845" s="36"/>
      <c r="B845" s="36"/>
    </row>
    <row r="846" ht="12.75" customHeight="1">
      <c r="A846" s="36"/>
      <c r="B846" s="36"/>
    </row>
    <row r="847" ht="12.75" customHeight="1">
      <c r="A847" s="36"/>
      <c r="B847" s="36"/>
    </row>
    <row r="848" ht="12.75" customHeight="1">
      <c r="A848" s="36"/>
      <c r="B848" s="36"/>
    </row>
    <row r="849" ht="12.75" customHeight="1">
      <c r="A849" s="36"/>
      <c r="B849" s="36"/>
    </row>
    <row r="850" ht="12.75" customHeight="1">
      <c r="A850" s="36"/>
      <c r="B850" s="36"/>
    </row>
    <row r="851" ht="12.75" customHeight="1">
      <c r="A851" s="36"/>
      <c r="B851" s="36"/>
    </row>
    <row r="852" ht="12.75" customHeight="1">
      <c r="A852" s="36"/>
      <c r="B852" s="36"/>
    </row>
    <row r="853" ht="12.75" customHeight="1">
      <c r="A853" s="36"/>
      <c r="B853" s="36"/>
    </row>
    <row r="854" ht="12.75" customHeight="1">
      <c r="A854" s="36"/>
      <c r="B854" s="36"/>
    </row>
    <row r="855" ht="12.75" customHeight="1">
      <c r="A855" s="36"/>
      <c r="B855" s="36"/>
    </row>
    <row r="856" ht="12.75" customHeight="1">
      <c r="A856" s="36"/>
      <c r="B856" s="36"/>
    </row>
    <row r="857" ht="12.75" customHeight="1">
      <c r="A857" s="36"/>
      <c r="B857" s="36"/>
    </row>
    <row r="858" ht="12.75" customHeight="1">
      <c r="A858" s="36"/>
      <c r="B858" s="36"/>
    </row>
    <row r="859" ht="12.75" customHeight="1">
      <c r="A859" s="36"/>
      <c r="B859" s="36"/>
    </row>
    <row r="860" ht="12.75" customHeight="1">
      <c r="A860" s="36"/>
      <c r="B860" s="36"/>
    </row>
    <row r="861" ht="12.75" customHeight="1">
      <c r="A861" s="36"/>
      <c r="B861" s="36"/>
    </row>
    <row r="862" ht="12.75" customHeight="1">
      <c r="A862" s="36"/>
      <c r="B862" s="36"/>
    </row>
    <row r="863" ht="12.75" customHeight="1">
      <c r="A863" s="36"/>
      <c r="B863" s="36"/>
    </row>
    <row r="864" ht="12.75" customHeight="1">
      <c r="A864" s="36"/>
      <c r="B864" s="36"/>
    </row>
    <row r="865" ht="12.75" customHeight="1">
      <c r="A865" s="36"/>
      <c r="B865" s="36"/>
    </row>
    <row r="866" ht="12.75" customHeight="1">
      <c r="A866" s="36"/>
      <c r="B866" s="36"/>
    </row>
    <row r="867" ht="12.75" customHeight="1">
      <c r="A867" s="36"/>
      <c r="B867" s="36"/>
    </row>
    <row r="868" ht="12.75" customHeight="1">
      <c r="A868" s="36"/>
      <c r="B868" s="36"/>
    </row>
    <row r="869" ht="12.75" customHeight="1">
      <c r="A869" s="36"/>
      <c r="B869" s="36"/>
    </row>
    <row r="870" ht="12.75" customHeight="1">
      <c r="A870" s="36"/>
      <c r="B870" s="36"/>
    </row>
    <row r="871" ht="12.75" customHeight="1">
      <c r="A871" s="36"/>
      <c r="B871" s="36"/>
    </row>
    <row r="872" ht="12.75" customHeight="1">
      <c r="A872" s="36"/>
      <c r="B872" s="36"/>
    </row>
    <row r="873" ht="12.75" customHeight="1">
      <c r="A873" s="36"/>
      <c r="B873" s="36"/>
    </row>
    <row r="874" ht="12.75" customHeight="1">
      <c r="A874" s="36"/>
      <c r="B874" s="36"/>
    </row>
    <row r="875" ht="12.75" customHeight="1">
      <c r="A875" s="36"/>
      <c r="B875" s="36"/>
    </row>
    <row r="876" ht="12.75" customHeight="1">
      <c r="A876" s="36"/>
      <c r="B876" s="36"/>
    </row>
    <row r="877" ht="12.75" customHeight="1">
      <c r="A877" s="36"/>
      <c r="B877" s="36"/>
    </row>
    <row r="878" ht="12.75" customHeight="1">
      <c r="A878" s="36"/>
      <c r="B878" s="36"/>
    </row>
    <row r="879" ht="12.75" customHeight="1">
      <c r="A879" s="36"/>
      <c r="B879" s="36"/>
    </row>
    <row r="880" ht="12.75" customHeight="1">
      <c r="A880" s="36"/>
      <c r="B880" s="36"/>
    </row>
    <row r="881" ht="12.75" customHeight="1">
      <c r="A881" s="36"/>
      <c r="B881" s="36"/>
    </row>
    <row r="882" ht="12.75" customHeight="1">
      <c r="A882" s="36"/>
      <c r="B882" s="36"/>
    </row>
    <row r="883" ht="12.75" customHeight="1">
      <c r="A883" s="36"/>
      <c r="B883" s="36"/>
    </row>
    <row r="884" ht="12.75" customHeight="1">
      <c r="A884" s="36"/>
      <c r="B884" s="36"/>
    </row>
    <row r="885" ht="12.75" customHeight="1">
      <c r="A885" s="36"/>
      <c r="B885" s="36"/>
    </row>
    <row r="886" ht="12.75" customHeight="1">
      <c r="A886" s="36"/>
      <c r="B886" s="36"/>
    </row>
    <row r="887" ht="12.75" customHeight="1">
      <c r="A887" s="36"/>
      <c r="B887" s="36"/>
    </row>
    <row r="888" ht="12.75" customHeight="1">
      <c r="A888" s="36"/>
      <c r="B888" s="36"/>
    </row>
    <row r="889" ht="12.75" customHeight="1">
      <c r="A889" s="36"/>
      <c r="B889" s="36"/>
    </row>
    <row r="890" ht="12.75" customHeight="1">
      <c r="A890" s="36"/>
      <c r="B890" s="36"/>
    </row>
    <row r="891" ht="12.75" customHeight="1">
      <c r="A891" s="36"/>
      <c r="B891" s="36"/>
    </row>
    <row r="892" ht="12.75" customHeight="1">
      <c r="A892" s="36"/>
      <c r="B892" s="36"/>
    </row>
    <row r="893" ht="12.75" customHeight="1">
      <c r="A893" s="36"/>
      <c r="B893" s="36"/>
    </row>
    <row r="894" ht="12.75" customHeight="1">
      <c r="A894" s="36"/>
      <c r="B894" s="36"/>
    </row>
    <row r="895" ht="12.75" customHeight="1">
      <c r="A895" s="36"/>
      <c r="B895" s="36"/>
    </row>
    <row r="896" ht="12.75" customHeight="1">
      <c r="A896" s="36"/>
      <c r="B896" s="36"/>
    </row>
    <row r="897" ht="12.75" customHeight="1">
      <c r="A897" s="36"/>
      <c r="B897" s="36"/>
    </row>
    <row r="898" ht="12.75" customHeight="1">
      <c r="A898" s="36"/>
      <c r="B898" s="36"/>
    </row>
    <row r="899" ht="12.75" customHeight="1">
      <c r="A899" s="36"/>
      <c r="B899" s="36"/>
    </row>
    <row r="900" ht="12.75" customHeight="1">
      <c r="A900" s="36"/>
      <c r="B900" s="36"/>
    </row>
    <row r="901" ht="12.75" customHeight="1">
      <c r="A901" s="36"/>
      <c r="B901" s="36"/>
    </row>
    <row r="902" ht="12.75" customHeight="1">
      <c r="A902" s="36"/>
      <c r="B902" s="36"/>
    </row>
    <row r="903" ht="12.75" customHeight="1">
      <c r="A903" s="36"/>
      <c r="B903" s="36"/>
    </row>
    <row r="904" ht="12.75" customHeight="1">
      <c r="A904" s="36"/>
      <c r="B904" s="36"/>
    </row>
    <row r="905" ht="12.75" customHeight="1">
      <c r="A905" s="36"/>
      <c r="B905" s="36"/>
    </row>
    <row r="906" ht="12.75" customHeight="1">
      <c r="A906" s="36"/>
      <c r="B906" s="36"/>
    </row>
    <row r="907" ht="12.75" customHeight="1">
      <c r="A907" s="36"/>
      <c r="B907" s="36"/>
    </row>
    <row r="908" ht="12.75" customHeight="1">
      <c r="A908" s="36"/>
      <c r="B908" s="36"/>
    </row>
    <row r="909" ht="12.75" customHeight="1">
      <c r="A909" s="36"/>
      <c r="B909" s="36"/>
    </row>
    <row r="910" ht="12.75" customHeight="1">
      <c r="A910" s="36"/>
      <c r="B910" s="36"/>
    </row>
    <row r="911" ht="12.75" customHeight="1">
      <c r="A911" s="36"/>
      <c r="B911" s="36"/>
    </row>
    <row r="912" ht="12.75" customHeight="1">
      <c r="A912" s="36"/>
      <c r="B912" s="36"/>
    </row>
    <row r="913" ht="12.75" customHeight="1">
      <c r="A913" s="36"/>
      <c r="B913" s="36"/>
    </row>
    <row r="914" ht="12.75" customHeight="1">
      <c r="A914" s="36"/>
      <c r="B914" s="36"/>
    </row>
    <row r="915" ht="12.75" customHeight="1">
      <c r="A915" s="36"/>
      <c r="B915" s="36"/>
    </row>
    <row r="916" ht="12.75" customHeight="1">
      <c r="A916" s="36"/>
      <c r="B916" s="36"/>
    </row>
    <row r="917" ht="12.75" customHeight="1">
      <c r="A917" s="36"/>
      <c r="B917" s="36"/>
    </row>
    <row r="918" ht="12.75" customHeight="1">
      <c r="A918" s="36"/>
      <c r="B918" s="36"/>
    </row>
    <row r="919" ht="12.75" customHeight="1">
      <c r="A919" s="36"/>
      <c r="B919" s="36"/>
    </row>
    <row r="920" ht="12.75" customHeight="1">
      <c r="A920" s="36"/>
      <c r="B920" s="36"/>
    </row>
    <row r="921" ht="12.75" customHeight="1">
      <c r="A921" s="36"/>
      <c r="B921" s="36"/>
    </row>
    <row r="922" ht="12.75" customHeight="1">
      <c r="A922" s="36"/>
      <c r="B922" s="36"/>
    </row>
    <row r="923" ht="12.75" customHeight="1">
      <c r="A923" s="36"/>
      <c r="B923" s="36"/>
    </row>
    <row r="924" ht="12.75" customHeight="1">
      <c r="A924" s="36"/>
      <c r="B924" s="36"/>
    </row>
    <row r="925" ht="12.75" customHeight="1">
      <c r="A925" s="36"/>
      <c r="B925" s="36"/>
    </row>
    <row r="926" ht="12.75" customHeight="1">
      <c r="A926" s="36"/>
      <c r="B926" s="36"/>
    </row>
    <row r="927" ht="12.75" customHeight="1">
      <c r="A927" s="36"/>
      <c r="B927" s="36"/>
    </row>
    <row r="928" ht="12.75" customHeight="1">
      <c r="A928" s="36"/>
      <c r="B928" s="36"/>
    </row>
    <row r="929" ht="12.75" customHeight="1">
      <c r="A929" s="36"/>
      <c r="B929" s="36"/>
    </row>
    <row r="930" ht="12.75" customHeight="1">
      <c r="A930" s="36"/>
      <c r="B930" s="36"/>
    </row>
    <row r="931" ht="12.75" customHeight="1">
      <c r="A931" s="36"/>
      <c r="B931" s="36"/>
    </row>
    <row r="932" ht="12.75" customHeight="1">
      <c r="A932" s="36"/>
      <c r="B932" s="36"/>
    </row>
    <row r="933" ht="12.75" customHeight="1">
      <c r="A933" s="36"/>
      <c r="B933" s="36"/>
    </row>
    <row r="934" ht="12.75" customHeight="1">
      <c r="A934" s="36"/>
      <c r="B934" s="36"/>
    </row>
    <row r="935" ht="12.75" customHeight="1">
      <c r="A935" s="36"/>
      <c r="B935" s="36"/>
    </row>
    <row r="936" ht="12.75" customHeight="1">
      <c r="A936" s="36"/>
      <c r="B936" s="36"/>
    </row>
    <row r="937" ht="12.75" customHeight="1">
      <c r="A937" s="36"/>
      <c r="B937" s="36"/>
    </row>
    <row r="938" ht="12.75" customHeight="1">
      <c r="A938" s="36"/>
      <c r="B938" s="36"/>
    </row>
    <row r="939" ht="12.75" customHeight="1">
      <c r="A939" s="36"/>
      <c r="B939" s="36"/>
    </row>
    <row r="940" ht="12.75" customHeight="1">
      <c r="A940" s="36"/>
      <c r="B940" s="36"/>
    </row>
    <row r="941" ht="12.75" customHeight="1">
      <c r="A941" s="36"/>
      <c r="B941" s="36"/>
    </row>
    <row r="942" ht="12.75" customHeight="1">
      <c r="A942" s="36"/>
      <c r="B942" s="36"/>
    </row>
    <row r="943" ht="12.75" customHeight="1">
      <c r="A943" s="36"/>
      <c r="B943" s="36"/>
    </row>
    <row r="944" ht="12.75" customHeight="1">
      <c r="A944" s="36"/>
      <c r="B944" s="36"/>
    </row>
    <row r="945" ht="12.75" customHeight="1">
      <c r="A945" s="36"/>
      <c r="B945" s="36"/>
    </row>
    <row r="946" ht="12.75" customHeight="1">
      <c r="A946" s="36"/>
      <c r="B946" s="36"/>
    </row>
    <row r="947" ht="12.75" customHeight="1">
      <c r="A947" s="36"/>
      <c r="B947" s="36"/>
    </row>
    <row r="948" ht="12.75" customHeight="1">
      <c r="A948" s="36"/>
      <c r="B948" s="36"/>
    </row>
    <row r="949" ht="12.75" customHeight="1">
      <c r="A949" s="36"/>
      <c r="B949" s="36"/>
    </row>
    <row r="950" ht="12.75" customHeight="1">
      <c r="A950" s="36"/>
      <c r="B950" s="36"/>
    </row>
    <row r="951" ht="12.75" customHeight="1">
      <c r="A951" s="36"/>
      <c r="B951" s="36"/>
    </row>
    <row r="952" ht="12.75" customHeight="1">
      <c r="A952" s="36"/>
      <c r="B952" s="36"/>
    </row>
    <row r="953" ht="12.75" customHeight="1">
      <c r="A953" s="36"/>
      <c r="B953" s="36"/>
    </row>
    <row r="954" ht="12.75" customHeight="1">
      <c r="A954" s="36"/>
      <c r="B954" s="36"/>
    </row>
    <row r="955" ht="12.75" customHeight="1">
      <c r="A955" s="36"/>
      <c r="B955" s="36"/>
    </row>
    <row r="956" ht="12.75" customHeight="1">
      <c r="A956" s="36"/>
      <c r="B956" s="36"/>
    </row>
    <row r="957" ht="12.75" customHeight="1">
      <c r="A957" s="36"/>
      <c r="B957" s="36"/>
    </row>
    <row r="958" ht="12.75" customHeight="1">
      <c r="A958" s="36"/>
      <c r="B958" s="36"/>
    </row>
    <row r="959" ht="12.75" customHeight="1">
      <c r="A959" s="36"/>
      <c r="B959" s="36"/>
    </row>
    <row r="960" ht="12.75" customHeight="1">
      <c r="A960" s="36"/>
      <c r="B960" s="36"/>
    </row>
    <row r="961" ht="12.75" customHeight="1">
      <c r="A961" s="36"/>
      <c r="B961" s="36"/>
    </row>
    <row r="962" ht="12.75" customHeight="1">
      <c r="A962" s="36"/>
      <c r="B962" s="36"/>
    </row>
    <row r="963" ht="12.75" customHeight="1">
      <c r="A963" s="36"/>
      <c r="B963" s="36"/>
    </row>
    <row r="964" ht="12.75" customHeight="1">
      <c r="A964" s="36"/>
      <c r="B964" s="36"/>
    </row>
    <row r="965" ht="12.75" customHeight="1">
      <c r="A965" s="36"/>
      <c r="B965" s="36"/>
    </row>
    <row r="966" ht="12.75" customHeight="1">
      <c r="A966" s="36"/>
      <c r="B966" s="36"/>
    </row>
    <row r="967" ht="12.75" customHeight="1">
      <c r="A967" s="36"/>
      <c r="B967" s="36"/>
    </row>
    <row r="968" ht="12.75" customHeight="1">
      <c r="A968" s="36"/>
      <c r="B968" s="36"/>
    </row>
    <row r="969" ht="12.75" customHeight="1">
      <c r="A969" s="36"/>
      <c r="B969" s="36"/>
    </row>
    <row r="970" ht="12.75" customHeight="1">
      <c r="A970" s="36"/>
      <c r="B970" s="36"/>
    </row>
    <row r="971" ht="12.75" customHeight="1">
      <c r="A971" s="36"/>
      <c r="B971" s="36"/>
    </row>
    <row r="972" ht="12.75" customHeight="1">
      <c r="A972" s="36"/>
      <c r="B972" s="36"/>
    </row>
    <row r="973" ht="12.75" customHeight="1">
      <c r="A973" s="36"/>
      <c r="B973" s="36"/>
    </row>
    <row r="974" ht="12.75" customHeight="1">
      <c r="A974" s="36"/>
      <c r="B974" s="36"/>
    </row>
    <row r="975" ht="12.75" customHeight="1">
      <c r="A975" s="36"/>
      <c r="B975" s="36"/>
    </row>
    <row r="976" ht="12.75" customHeight="1">
      <c r="A976" s="36"/>
      <c r="B976" s="36"/>
    </row>
    <row r="977" ht="12.75" customHeight="1">
      <c r="A977" s="36"/>
      <c r="B977" s="36"/>
    </row>
    <row r="978" ht="12.75" customHeight="1">
      <c r="A978" s="36"/>
      <c r="B978" s="36"/>
    </row>
    <row r="979" ht="12.75" customHeight="1">
      <c r="A979" s="36"/>
      <c r="B979" s="36"/>
    </row>
    <row r="980" ht="12.75" customHeight="1">
      <c r="A980" s="36"/>
      <c r="B980" s="36"/>
    </row>
    <row r="981" ht="12.75" customHeight="1">
      <c r="A981" s="36"/>
      <c r="B981" s="36"/>
    </row>
    <row r="982" ht="12.75" customHeight="1">
      <c r="A982" s="36"/>
      <c r="B982" s="36"/>
    </row>
    <row r="983" ht="12.75" customHeight="1">
      <c r="A983" s="36"/>
      <c r="B983" s="36"/>
    </row>
    <row r="984" ht="12.75" customHeight="1">
      <c r="A984" s="36"/>
      <c r="B984" s="36"/>
    </row>
    <row r="985" ht="12.75" customHeight="1">
      <c r="A985" s="36"/>
      <c r="B985" s="36"/>
    </row>
    <row r="986" ht="12.75" customHeight="1">
      <c r="A986" s="36"/>
      <c r="B986" s="36"/>
    </row>
    <row r="987" ht="12.75" customHeight="1">
      <c r="A987" s="36"/>
      <c r="B987" s="36"/>
    </row>
    <row r="988" ht="12.75" customHeight="1">
      <c r="A988" s="36"/>
      <c r="B988" s="36"/>
    </row>
    <row r="989" ht="12.75" customHeight="1">
      <c r="A989" s="36"/>
      <c r="B989" s="36"/>
    </row>
    <row r="990" ht="12.75" customHeight="1">
      <c r="A990" s="36"/>
      <c r="B990" s="36"/>
    </row>
    <row r="991" ht="12.75" customHeight="1">
      <c r="A991" s="36"/>
      <c r="B991" s="36"/>
    </row>
    <row r="992" ht="12.75" customHeight="1">
      <c r="A992" s="36"/>
      <c r="B992" s="36"/>
    </row>
    <row r="993" ht="12.75" customHeight="1">
      <c r="A993" s="36"/>
      <c r="B993" s="36"/>
    </row>
    <row r="994" ht="12.75" customHeight="1">
      <c r="A994" s="36"/>
      <c r="B994" s="36"/>
    </row>
    <row r="995" ht="12.75" customHeight="1">
      <c r="A995" s="36"/>
      <c r="B995" s="36"/>
    </row>
    <row r="996" ht="12.75" customHeight="1">
      <c r="A996" s="36"/>
      <c r="B996" s="36"/>
    </row>
    <row r="997" ht="12.75" customHeight="1">
      <c r="A997" s="36"/>
      <c r="B997" s="36"/>
    </row>
    <row r="998" ht="12.75" customHeight="1">
      <c r="A998" s="36"/>
      <c r="B998" s="36"/>
    </row>
    <row r="999" ht="12.75" customHeight="1">
      <c r="A999" s="36"/>
      <c r="B999" s="36"/>
    </row>
    <row r="1000" ht="12.75" customHeight="1">
      <c r="A1000" s="36"/>
      <c r="B1000" s="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6" t="s">
        <v>2453</v>
      </c>
      <c r="B1" s="46" t="s">
        <v>1762</v>
      </c>
    </row>
    <row r="2">
      <c r="A2" s="29" t="s">
        <v>41</v>
      </c>
      <c r="B2" s="29" t="s">
        <v>2454</v>
      </c>
    </row>
    <row r="3">
      <c r="A3" s="29" t="s">
        <v>28</v>
      </c>
      <c r="B3" s="29" t="s">
        <v>2455</v>
      </c>
    </row>
    <row r="4">
      <c r="A4" s="29" t="s">
        <v>49</v>
      </c>
      <c r="B4" s="29" t="s">
        <v>2456</v>
      </c>
    </row>
    <row r="5">
      <c r="A5" s="29" t="s">
        <v>62</v>
      </c>
      <c r="B5" s="29" t="s">
        <v>2457</v>
      </c>
    </row>
    <row r="6">
      <c r="A6" s="29" t="s">
        <v>83</v>
      </c>
      <c r="B6" s="29" t="s">
        <v>2458</v>
      </c>
    </row>
    <row r="7">
      <c r="A7" s="29" t="s">
        <v>88</v>
      </c>
      <c r="B7" s="29" t="s">
        <v>2459</v>
      </c>
    </row>
    <row r="8">
      <c r="A8" s="29" t="s">
        <v>105</v>
      </c>
      <c r="B8" s="29" t="s">
        <v>2460</v>
      </c>
    </row>
    <row r="9">
      <c r="A9" s="29" t="s">
        <v>123</v>
      </c>
      <c r="B9" s="29" t="s">
        <v>2269</v>
      </c>
    </row>
    <row r="10">
      <c r="A10" s="29" t="s">
        <v>216</v>
      </c>
      <c r="B10" s="29" t="s">
        <v>2271</v>
      </c>
    </row>
    <row r="11">
      <c r="A11" s="29" t="s">
        <v>242</v>
      </c>
      <c r="B11" s="29" t="s">
        <v>2461</v>
      </c>
    </row>
    <row r="12">
      <c r="A12" s="29" t="s">
        <v>253</v>
      </c>
      <c r="B12" s="29" t="s">
        <v>2462</v>
      </c>
    </row>
    <row r="13">
      <c r="A13" s="29" t="s">
        <v>258</v>
      </c>
      <c r="B13" s="29" t="s">
        <v>2463</v>
      </c>
    </row>
    <row r="14">
      <c r="A14" s="29" t="s">
        <v>344</v>
      </c>
      <c r="B14" s="29" t="s">
        <v>2464</v>
      </c>
    </row>
    <row r="15">
      <c r="A15" s="29" t="s">
        <v>376</v>
      </c>
      <c r="B15" s="29" t="s">
        <v>2465</v>
      </c>
    </row>
    <row r="16">
      <c r="A16" s="29" t="s">
        <v>418</v>
      </c>
      <c r="B16" s="29" t="s">
        <v>2466</v>
      </c>
    </row>
    <row r="17">
      <c r="A17" s="29" t="s">
        <v>457</v>
      </c>
      <c r="B17" s="29" t="s">
        <v>2276</v>
      </c>
    </row>
    <row r="18">
      <c r="A18" s="29" t="s">
        <v>530</v>
      </c>
      <c r="B18" s="29" t="s">
        <v>2277</v>
      </c>
    </row>
    <row r="19">
      <c r="A19" s="29" t="s">
        <v>689</v>
      </c>
      <c r="B19" s="29" t="s">
        <v>2467</v>
      </c>
    </row>
    <row r="20">
      <c r="A20" s="29" t="s">
        <v>746</v>
      </c>
      <c r="B20" s="29" t="s">
        <v>2468</v>
      </c>
    </row>
    <row r="21">
      <c r="A21" s="29" t="s">
        <v>905</v>
      </c>
      <c r="B21" s="29" t="s">
        <v>2469</v>
      </c>
    </row>
    <row r="22">
      <c r="A22" s="29" t="s">
        <v>1063</v>
      </c>
      <c r="B22" s="29" t="s">
        <v>2292</v>
      </c>
    </row>
    <row r="23">
      <c r="A23" s="29" t="s">
        <v>1137</v>
      </c>
      <c r="B23" s="29" t="s">
        <v>2265</v>
      </c>
    </row>
    <row r="24">
      <c r="A24" s="29" t="s">
        <v>1620</v>
      </c>
      <c r="B24" s="29" t="s">
        <v>2267</v>
      </c>
    </row>
    <row r="25">
      <c r="A25" s="29" t="s">
        <v>2470</v>
      </c>
    </row>
    <row r="26">
      <c r="A26" s="29" t="s">
        <v>2471</v>
      </c>
    </row>
    <row r="27">
      <c r="A27" s="29" t="s">
        <v>2472</v>
      </c>
    </row>
    <row r="28">
      <c r="A28" s="29" t="s">
        <v>2473</v>
      </c>
    </row>
    <row r="29">
      <c r="A29" s="29" t="s">
        <v>2474</v>
      </c>
    </row>
    <row r="30">
      <c r="A30" s="29" t="s">
        <v>2475</v>
      </c>
    </row>
    <row r="31">
      <c r="A31" s="29" t="s">
        <v>2476</v>
      </c>
    </row>
    <row r="32">
      <c r="A32" s="29" t="s">
        <v>2477</v>
      </c>
    </row>
    <row r="33">
      <c r="A33" s="29" t="s">
        <v>2478</v>
      </c>
    </row>
    <row r="34">
      <c r="A34" s="29" t="s">
        <v>2479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7" t="s">
        <v>2480</v>
      </c>
      <c r="B1" s="47" t="s">
        <v>1762</v>
      </c>
      <c r="C1" s="46" t="s">
        <v>2481</v>
      </c>
    </row>
    <row r="2">
      <c r="A2" s="48" t="s">
        <v>42</v>
      </c>
      <c r="B2" s="29" t="s">
        <v>2454</v>
      </c>
      <c r="C2" s="48" t="s">
        <v>42</v>
      </c>
    </row>
    <row r="3">
      <c r="A3" s="48" t="s">
        <v>29</v>
      </c>
      <c r="B3" s="29" t="s">
        <v>2482</v>
      </c>
      <c r="C3" s="48" t="s">
        <v>254</v>
      </c>
    </row>
    <row r="4">
      <c r="A4" s="48" t="s">
        <v>84</v>
      </c>
      <c r="B4" s="29" t="s">
        <v>2483</v>
      </c>
      <c r="C4" s="48" t="s">
        <v>84</v>
      </c>
    </row>
    <row r="5">
      <c r="A5" s="48" t="s">
        <v>63</v>
      </c>
      <c r="B5" s="29" t="s">
        <v>2484</v>
      </c>
      <c r="C5" s="48" t="s">
        <v>1274</v>
      </c>
    </row>
    <row r="6">
      <c r="A6" s="48" t="s">
        <v>254</v>
      </c>
      <c r="B6" s="29" t="s">
        <v>1796</v>
      </c>
      <c r="C6" s="48" t="s">
        <v>84</v>
      </c>
    </row>
    <row r="7">
      <c r="A7" s="48" t="s">
        <v>357</v>
      </c>
      <c r="B7" s="29" t="s">
        <v>2485</v>
      </c>
      <c r="C7" s="48" t="s">
        <v>2486</v>
      </c>
    </row>
    <row r="8">
      <c r="A8" s="48" t="s">
        <v>424</v>
      </c>
      <c r="B8" s="29" t="s">
        <v>2487</v>
      </c>
      <c r="C8" s="48" t="s">
        <v>424</v>
      </c>
    </row>
    <row r="9">
      <c r="A9" s="48" t="s">
        <v>1274</v>
      </c>
      <c r="B9" s="29" t="s">
        <v>2488</v>
      </c>
      <c r="C9" s="48" t="s">
        <v>1269</v>
      </c>
    </row>
    <row r="10">
      <c r="A10" s="48" t="s">
        <v>1269</v>
      </c>
      <c r="B10" s="29" t="s">
        <v>2489</v>
      </c>
      <c r="C10" s="48" t="s">
        <v>1269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6" t="s">
        <v>2480</v>
      </c>
      <c r="B1" s="46" t="s">
        <v>2490</v>
      </c>
      <c r="C1" s="46" t="s">
        <v>2491</v>
      </c>
      <c r="H1" s="49"/>
    </row>
    <row r="2">
      <c r="A2" s="48" t="s">
        <v>42</v>
      </c>
      <c r="B2" s="48" t="s">
        <v>42</v>
      </c>
      <c r="C2" s="29">
        <v>1.0</v>
      </c>
      <c r="E2" s="29" t="str">
        <f>VLOOKUP(A2,UOM_GROUP!A$1:C$100,2)</f>
        <v>Default</v>
      </c>
      <c r="F2" s="29">
        <f t="shared" ref="F2:F16" si="1">C2</f>
        <v>1</v>
      </c>
      <c r="G2" t="str">
        <f>VLOOKUP(VLOOKUP(A2,UOM_GROUP!A$1:C$100,3),UOM!A$2:C$100,2)</f>
        <v>NUMBER</v>
      </c>
      <c r="H2" s="50" t="s">
        <v>2492</v>
      </c>
      <c r="I2" s="29">
        <v>1.0</v>
      </c>
      <c r="J2" t="str">
        <f>VLOOKUP(B2,UOM!A$2:C$100,2)</f>
        <v>NUMBER</v>
      </c>
    </row>
    <row r="3">
      <c r="A3" s="48" t="s">
        <v>29</v>
      </c>
      <c r="B3" s="48" t="s">
        <v>254</v>
      </c>
      <c r="C3" s="29">
        <v>1.0</v>
      </c>
      <c r="E3" s="29" t="str">
        <f>VLOOKUP(A3,UOM_GROUP!A$1:C$100,2)</f>
        <v>Gal Wali</v>
      </c>
      <c r="F3" s="29">
        <f t="shared" si="1"/>
        <v>1</v>
      </c>
      <c r="G3" t="str">
        <f>VLOOKUP(VLOOKUP(A3,UOM_GROUP!A$1:C$100,3),UOM!A$2:C$100,2)</f>
        <v>THACHCHI</v>
      </c>
      <c r="H3" s="50" t="s">
        <v>2492</v>
      </c>
      <c r="I3" s="29">
        <v>1.0</v>
      </c>
      <c r="J3" t="str">
        <f>VLOOKUP(B3,UOM!A$2:C$100,2)</f>
        <v>THACHCHI</v>
      </c>
    </row>
    <row r="4">
      <c r="A4" s="48" t="s">
        <v>29</v>
      </c>
      <c r="B4" s="48" t="s">
        <v>1274</v>
      </c>
      <c r="C4" s="29">
        <v>240.0</v>
      </c>
      <c r="E4" s="29" t="str">
        <f>VLOOKUP(A4,UOM_GROUP!A$1:C$100,2)</f>
        <v>Gal Wali</v>
      </c>
      <c r="F4" s="29">
        <f t="shared" si="1"/>
        <v>240</v>
      </c>
      <c r="G4" t="str">
        <f>VLOOKUP(VLOOKUP(A4,UOM_GROUP!A$1:C$100,3),UOM!A$2:C$100,2)</f>
        <v>THACHCHI</v>
      </c>
      <c r="H4" s="50" t="s">
        <v>2492</v>
      </c>
      <c r="I4" s="29">
        <v>1.0</v>
      </c>
      <c r="J4" t="str">
        <f>VLOOKUP(B4,UOM!A$2:C$100,2)</f>
        <v>LOAD</v>
      </c>
    </row>
    <row r="5">
      <c r="A5" s="48" t="s">
        <v>84</v>
      </c>
      <c r="B5" s="48" t="s">
        <v>84</v>
      </c>
      <c r="C5" s="29">
        <v>1.0</v>
      </c>
      <c r="E5" s="29" t="str">
        <f>VLOOKUP(A5,UOM_GROUP!A$1:C$100,2)</f>
        <v>Cement</v>
      </c>
      <c r="F5" s="29">
        <f t="shared" si="1"/>
        <v>1</v>
      </c>
      <c r="G5" t="str">
        <f>VLOOKUP(VLOOKUP(A5,UOM_GROUP!A$1:C$100,3),UOM!A$2:C$100,2)</f>
        <v>KILO GRAM</v>
      </c>
      <c r="H5" s="50" t="s">
        <v>2492</v>
      </c>
      <c r="I5" s="29">
        <v>1.0</v>
      </c>
      <c r="J5" t="str">
        <f>VLOOKUP(B5,UOM!A$2:C$100,2)</f>
        <v>KILO GRAM</v>
      </c>
    </row>
    <row r="6">
      <c r="A6" s="48" t="s">
        <v>84</v>
      </c>
      <c r="B6" s="48" t="s">
        <v>2493</v>
      </c>
      <c r="C6" s="29">
        <v>50.0</v>
      </c>
      <c r="E6" s="29" t="str">
        <f>VLOOKUP(A6,UOM_GROUP!A$1:C$100,2)</f>
        <v>Cement</v>
      </c>
      <c r="F6" s="29">
        <f t="shared" si="1"/>
        <v>50</v>
      </c>
      <c r="G6" t="str">
        <f>VLOOKUP(VLOOKUP(A6,UOM_GROUP!A$1:C$100,3),UOM!A$2:C$100,2)</f>
        <v>KILO GRAM</v>
      </c>
      <c r="H6" s="50" t="s">
        <v>2492</v>
      </c>
      <c r="I6" s="29">
        <v>1.0</v>
      </c>
      <c r="J6" t="str">
        <f>VLOOKUP(B6,UOM!A$2:C$100,2)</f>
        <v>PACKET</v>
      </c>
    </row>
    <row r="7">
      <c r="A7" s="48" t="s">
        <v>63</v>
      </c>
      <c r="B7" s="48" t="s">
        <v>1274</v>
      </c>
      <c r="C7" s="29">
        <v>1.0</v>
      </c>
      <c r="E7" s="29" t="str">
        <f>VLOOKUP(A7,UOM_GROUP!A$1:C$100,2)</f>
        <v>Load Only</v>
      </c>
      <c r="F7" s="29">
        <f t="shared" si="1"/>
        <v>1</v>
      </c>
      <c r="G7" t="str">
        <f>VLOOKUP(VLOOKUP(A7,UOM_GROUP!A$1:C$100,3),UOM!A$2:C$100,2)</f>
        <v>LOAD</v>
      </c>
      <c r="H7" s="50" t="s">
        <v>2492</v>
      </c>
      <c r="I7" s="29">
        <v>1.0</v>
      </c>
      <c r="J7" t="str">
        <f>VLOOKUP(B7,UOM!A$2:C$100,2)</f>
        <v>LOAD</v>
      </c>
    </row>
    <row r="8">
      <c r="A8" s="48" t="s">
        <v>254</v>
      </c>
      <c r="B8" s="48" t="s">
        <v>84</v>
      </c>
      <c r="C8" s="29">
        <v>1.0</v>
      </c>
      <c r="E8" s="29" t="str">
        <f>VLOOKUP(A8,UOM_GROUP!A$1:C$100,2)</f>
        <v>Poti</v>
      </c>
      <c r="F8" s="29">
        <f t="shared" si="1"/>
        <v>1</v>
      </c>
      <c r="G8" t="str">
        <f>VLOOKUP(VLOOKUP(A8,UOM_GROUP!A$1:C$100,3),UOM!A$2:C$100,2)</f>
        <v>KILO GRAM</v>
      </c>
      <c r="H8" s="50" t="s">
        <v>2492</v>
      </c>
      <c r="I8" s="29">
        <v>1.0</v>
      </c>
      <c r="J8" t="str">
        <f>VLOOKUP(B8,UOM!A$2:C$100,2)</f>
        <v>KILO GRAM</v>
      </c>
    </row>
    <row r="9">
      <c r="A9" s="48" t="s">
        <v>254</v>
      </c>
      <c r="B9" s="48" t="s">
        <v>2493</v>
      </c>
      <c r="C9" s="29">
        <v>20.0</v>
      </c>
      <c r="E9" s="29" t="str">
        <f>VLOOKUP(A9,UOM_GROUP!A$1:C$100,2)</f>
        <v>Poti</v>
      </c>
      <c r="F9" s="29">
        <f t="shared" si="1"/>
        <v>20</v>
      </c>
      <c r="G9" t="str">
        <f>VLOOKUP(VLOOKUP(A9,UOM_GROUP!A$1:C$100,3),UOM!A$2:C$100,2)</f>
        <v>KILO GRAM</v>
      </c>
      <c r="H9" s="50" t="s">
        <v>2492</v>
      </c>
      <c r="I9" s="29">
        <v>1.0</v>
      </c>
      <c r="J9" t="str">
        <f>VLOOKUP(B9,UOM!A$2:C$100,2)</f>
        <v>PACKET</v>
      </c>
    </row>
    <row r="10">
      <c r="A10" s="48" t="s">
        <v>357</v>
      </c>
      <c r="B10" s="48" t="s">
        <v>2486</v>
      </c>
      <c r="C10" s="29">
        <v>1.0</v>
      </c>
      <c r="E10" s="29" t="str">
        <f>VLOOKUP(A10,UOM_GROUP!A$1:C$100,2)</f>
        <v>Kambi</v>
      </c>
      <c r="F10" s="29">
        <f t="shared" si="1"/>
        <v>1</v>
      </c>
      <c r="G10" t="str">
        <f>VLOOKUP(VLOOKUP(A10,UOM_GROUP!A$1:C$100,3),UOM!A$2:C$100,2)</f>
        <v>ROLL</v>
      </c>
      <c r="H10" s="50" t="s">
        <v>2492</v>
      </c>
      <c r="I10" s="29">
        <v>1.0</v>
      </c>
      <c r="J10" t="str">
        <f>VLOOKUP(B10,UOM!A$2:C$100,2)</f>
        <v>ROLL</v>
      </c>
    </row>
    <row r="11">
      <c r="A11" s="48" t="s">
        <v>357</v>
      </c>
      <c r="B11" s="48" t="s">
        <v>84</v>
      </c>
      <c r="C11" s="29">
        <v>50.0</v>
      </c>
      <c r="E11" s="29" t="str">
        <f>VLOOKUP(A11,UOM_GROUP!A$1:C$100,2)</f>
        <v>Kambi</v>
      </c>
      <c r="F11" s="29">
        <f t="shared" si="1"/>
        <v>50</v>
      </c>
      <c r="G11" t="str">
        <f>VLOOKUP(VLOOKUP(A11,UOM_GROUP!A$1:C$100,3),UOM!A$2:C$100,2)</f>
        <v>ROLL</v>
      </c>
      <c r="H11" s="50" t="s">
        <v>2492</v>
      </c>
      <c r="I11" s="29">
        <v>1.0</v>
      </c>
      <c r="J11" t="str">
        <f>VLOOKUP(B11,UOM!A$2:C$100,2)</f>
        <v>KILO GRAM</v>
      </c>
    </row>
    <row r="12">
      <c r="A12" s="48" t="s">
        <v>424</v>
      </c>
      <c r="B12" s="48" t="s">
        <v>424</v>
      </c>
      <c r="C12" s="29">
        <v>1.0</v>
      </c>
      <c r="E12" s="29" t="str">
        <f>VLOOKUP(A12,UOM_GROUP!A$1:C$100,2)</f>
        <v>Metre Only</v>
      </c>
      <c r="F12" s="29">
        <f t="shared" si="1"/>
        <v>1</v>
      </c>
      <c r="G12" t="str">
        <f>VLOOKUP(VLOOKUP(A12,UOM_GROUP!A$1:C$100,3),UOM!A$2:C$100,2)</f>
        <v>METRE</v>
      </c>
      <c r="H12" s="50" t="s">
        <v>2492</v>
      </c>
      <c r="I12" s="29">
        <v>1.0</v>
      </c>
      <c r="J12" t="str">
        <f>VLOOKUP(B12,UOM!A$2:C$100,2)</f>
        <v>METRE</v>
      </c>
    </row>
    <row r="13">
      <c r="A13" s="48" t="s">
        <v>1274</v>
      </c>
      <c r="B13" s="48" t="s">
        <v>1269</v>
      </c>
      <c r="C13" s="29">
        <v>1.0</v>
      </c>
      <c r="E13" s="29" t="str">
        <f>VLOOKUP(A13,UOM_GROUP!A$1:C$100,2)</f>
        <v>Bata-Normal</v>
      </c>
      <c r="F13" s="29">
        <f t="shared" si="1"/>
        <v>1</v>
      </c>
      <c r="G13" t="str">
        <f>VLOOKUP(VLOOKUP(A13,UOM_GROUP!A$1:C$100,3),UOM!A$2:C$100,2)</f>
        <v>FEET</v>
      </c>
      <c r="H13" s="50" t="s">
        <v>2492</v>
      </c>
      <c r="I13" s="29">
        <v>1.0</v>
      </c>
      <c r="J13" t="str">
        <f>VLOOKUP(B13,UOM!A$2:C$100,2)</f>
        <v>FEET</v>
      </c>
    </row>
    <row r="14">
      <c r="A14" s="48" t="s">
        <v>1274</v>
      </c>
      <c r="B14" s="48" t="s">
        <v>42</v>
      </c>
      <c r="C14" s="29">
        <v>13.0</v>
      </c>
      <c r="E14" s="29" t="str">
        <f>VLOOKUP(A14,UOM_GROUP!A$1:C$100,2)</f>
        <v>Bata-Normal</v>
      </c>
      <c r="F14" s="29">
        <f t="shared" si="1"/>
        <v>13</v>
      </c>
      <c r="G14" t="str">
        <f>VLOOKUP(VLOOKUP(A14,UOM_GROUP!A$1:C$100,3),UOM!A$2:C$100,2)</f>
        <v>FEET</v>
      </c>
      <c r="H14" s="50" t="s">
        <v>2492</v>
      </c>
      <c r="I14" s="29">
        <v>1.0</v>
      </c>
      <c r="J14" t="str">
        <f>VLOOKUP(B14,UOM!A$2:C$100,2)</f>
        <v>NUMBER</v>
      </c>
    </row>
    <row r="15">
      <c r="A15" s="48" t="s">
        <v>1269</v>
      </c>
      <c r="B15" s="48" t="s">
        <v>1269</v>
      </c>
      <c r="C15" s="29">
        <v>1.0</v>
      </c>
      <c r="E15" s="29" t="str">
        <f>VLOOKUP(A15,UOM_GROUP!A$1:C$100,2)</f>
        <v>Bata-4INC</v>
      </c>
      <c r="F15" s="29">
        <f t="shared" si="1"/>
        <v>1</v>
      </c>
      <c r="G15" t="str">
        <f>VLOOKUP(VLOOKUP(A15,UOM_GROUP!A$1:C$100,3),UOM!A$2:C$100,2)</f>
        <v>FEET</v>
      </c>
      <c r="H15" s="50" t="s">
        <v>2492</v>
      </c>
      <c r="I15" s="29">
        <v>1.0</v>
      </c>
      <c r="J15" t="str">
        <f>VLOOKUP(B15,UOM!A$2:C$100,2)</f>
        <v>FEET</v>
      </c>
    </row>
    <row r="16">
      <c r="A16" s="48" t="s">
        <v>1269</v>
      </c>
      <c r="B16" s="48" t="s">
        <v>42</v>
      </c>
      <c r="C16" s="29">
        <v>19.0</v>
      </c>
      <c r="E16" s="29" t="str">
        <f>VLOOKUP(A16,UOM_GROUP!A$1:C$100,2)</f>
        <v>Bata-4INC</v>
      </c>
      <c r="F16" s="29">
        <f t="shared" si="1"/>
        <v>19</v>
      </c>
      <c r="G16" t="str">
        <f>VLOOKUP(VLOOKUP(A16,UOM_GROUP!A$1:C$100,3),UOM!A$2:C$100,2)</f>
        <v>FEET</v>
      </c>
      <c r="H16" s="50" t="s">
        <v>2492</v>
      </c>
      <c r="I16" s="29">
        <v>1.0</v>
      </c>
      <c r="J16" t="str">
        <f>VLOOKUP(B16,UOM!A$2:C$100,2)</f>
        <v>NUMBER</v>
      </c>
    </row>
    <row r="17">
      <c r="H17" s="49"/>
    </row>
    <row r="18">
      <c r="H18" s="49"/>
    </row>
    <row r="19">
      <c r="H19" s="49"/>
    </row>
    <row r="20">
      <c r="H20" s="49"/>
    </row>
    <row r="21">
      <c r="H21" s="49"/>
    </row>
    <row r="22">
      <c r="H22" s="49"/>
    </row>
    <row r="23">
      <c r="H23" s="49"/>
    </row>
    <row r="24">
      <c r="H24" s="49"/>
    </row>
    <row r="25">
      <c r="H25" s="49"/>
    </row>
    <row r="26">
      <c r="H26" s="49"/>
    </row>
    <row r="27">
      <c r="H27" s="49"/>
    </row>
    <row r="28">
      <c r="H28" s="49"/>
    </row>
    <row r="29">
      <c r="H29" s="49"/>
    </row>
    <row r="30">
      <c r="H30" s="49"/>
    </row>
    <row r="31">
      <c r="H31" s="49"/>
    </row>
    <row r="32">
      <c r="H32" s="49"/>
    </row>
    <row r="33">
      <c r="H33" s="49"/>
    </row>
    <row r="34">
      <c r="H34" s="49"/>
    </row>
    <row r="35">
      <c r="H35" s="49"/>
    </row>
    <row r="36">
      <c r="H36" s="49"/>
    </row>
    <row r="37">
      <c r="H37" s="49"/>
    </row>
    <row r="38">
      <c r="H38" s="49"/>
    </row>
    <row r="39">
      <c r="H39" s="49"/>
    </row>
    <row r="40">
      <c r="H40" s="49"/>
    </row>
    <row r="41">
      <c r="H41" s="49"/>
    </row>
    <row r="42">
      <c r="H42" s="49"/>
    </row>
    <row r="43">
      <c r="H43" s="49"/>
    </row>
    <row r="44">
      <c r="H44" s="49"/>
    </row>
    <row r="45">
      <c r="H45" s="49"/>
    </row>
    <row r="46">
      <c r="H46" s="49"/>
    </row>
    <row r="47">
      <c r="H47" s="49"/>
    </row>
    <row r="48">
      <c r="H48" s="49"/>
    </row>
    <row r="49">
      <c r="H49" s="49"/>
    </row>
    <row r="50">
      <c r="H50" s="49"/>
    </row>
    <row r="51">
      <c r="H51" s="49"/>
    </row>
    <row r="52">
      <c r="H52" s="49"/>
    </row>
    <row r="53">
      <c r="H53" s="49"/>
    </row>
    <row r="54">
      <c r="H54" s="49"/>
    </row>
    <row r="55">
      <c r="H55" s="49"/>
    </row>
    <row r="56">
      <c r="H56" s="49"/>
    </row>
    <row r="57">
      <c r="H57" s="49"/>
    </row>
    <row r="58">
      <c r="H58" s="49"/>
    </row>
    <row r="59">
      <c r="H59" s="49"/>
    </row>
    <row r="60">
      <c r="H60" s="49"/>
    </row>
    <row r="61">
      <c r="H61" s="49"/>
    </row>
    <row r="62">
      <c r="H62" s="49"/>
    </row>
    <row r="63">
      <c r="H63" s="49"/>
    </row>
    <row r="64">
      <c r="H64" s="49"/>
    </row>
    <row r="65">
      <c r="H65" s="49"/>
    </row>
    <row r="66">
      <c r="H66" s="49"/>
    </row>
    <row r="67">
      <c r="H67" s="49"/>
    </row>
    <row r="68">
      <c r="H68" s="49"/>
    </row>
    <row r="69">
      <c r="H69" s="49"/>
    </row>
    <row r="70">
      <c r="H70" s="49"/>
    </row>
    <row r="71">
      <c r="H71" s="49"/>
    </row>
    <row r="72">
      <c r="H72" s="49"/>
    </row>
    <row r="73">
      <c r="H73" s="49"/>
    </row>
    <row r="74">
      <c r="H74" s="49"/>
    </row>
    <row r="75">
      <c r="H75" s="49"/>
    </row>
    <row r="76">
      <c r="H76" s="49"/>
    </row>
    <row r="77">
      <c r="H77" s="49"/>
    </row>
    <row r="78">
      <c r="H78" s="49"/>
    </row>
    <row r="79">
      <c r="H79" s="49"/>
    </row>
    <row r="80">
      <c r="H80" s="49"/>
    </row>
    <row r="81">
      <c r="H81" s="49"/>
    </row>
    <row r="82">
      <c r="H82" s="49"/>
    </row>
    <row r="83">
      <c r="H83" s="49"/>
    </row>
    <row r="84">
      <c r="H84" s="49"/>
    </row>
    <row r="85">
      <c r="H85" s="49"/>
    </row>
    <row r="86">
      <c r="H86" s="49"/>
    </row>
    <row r="87">
      <c r="H87" s="49"/>
    </row>
    <row r="88">
      <c r="H88" s="49"/>
    </row>
    <row r="89">
      <c r="H89" s="49"/>
    </row>
    <row r="90">
      <c r="H90" s="49"/>
    </row>
    <row r="91">
      <c r="H91" s="49"/>
    </row>
    <row r="92">
      <c r="H92" s="49"/>
    </row>
    <row r="93">
      <c r="H93" s="49"/>
    </row>
    <row r="94">
      <c r="H94" s="49"/>
    </row>
    <row r="95">
      <c r="H95" s="49"/>
    </row>
    <row r="96">
      <c r="H96" s="49"/>
    </row>
    <row r="97">
      <c r="H97" s="49"/>
    </row>
    <row r="98">
      <c r="H98" s="49"/>
    </row>
    <row r="99">
      <c r="H99" s="49"/>
    </row>
    <row r="100">
      <c r="H100" s="49"/>
    </row>
    <row r="101">
      <c r="H101" s="49"/>
    </row>
    <row r="102">
      <c r="H102" s="49"/>
    </row>
    <row r="103">
      <c r="H103" s="49"/>
    </row>
    <row r="104">
      <c r="H104" s="49"/>
    </row>
    <row r="105">
      <c r="H105" s="49"/>
    </row>
    <row r="106">
      <c r="H106" s="49"/>
    </row>
    <row r="107">
      <c r="H107" s="49"/>
    </row>
    <row r="108">
      <c r="H108" s="49"/>
    </row>
    <row r="109">
      <c r="H109" s="49"/>
    </row>
    <row r="110">
      <c r="H110" s="49"/>
    </row>
    <row r="111">
      <c r="H111" s="49"/>
    </row>
    <row r="112">
      <c r="H112" s="49"/>
    </row>
    <row r="113">
      <c r="H113" s="49"/>
    </row>
    <row r="114">
      <c r="H114" s="49"/>
    </row>
    <row r="115">
      <c r="H115" s="49"/>
    </row>
    <row r="116">
      <c r="H116" s="49"/>
    </row>
    <row r="117">
      <c r="H117" s="49"/>
    </row>
    <row r="118">
      <c r="H118" s="49"/>
    </row>
    <row r="119">
      <c r="H119" s="49"/>
    </row>
    <row r="120">
      <c r="H120" s="49"/>
    </row>
    <row r="121">
      <c r="H121" s="49"/>
    </row>
    <row r="122">
      <c r="H122" s="49"/>
    </row>
    <row r="123">
      <c r="H123" s="49"/>
    </row>
    <row r="124">
      <c r="H124" s="49"/>
    </row>
    <row r="125">
      <c r="H125" s="49"/>
    </row>
    <row r="126">
      <c r="H126" s="49"/>
    </row>
    <row r="127">
      <c r="H127" s="49"/>
    </row>
    <row r="128">
      <c r="H128" s="49"/>
    </row>
    <row r="129">
      <c r="H129" s="49"/>
    </row>
    <row r="130">
      <c r="H130" s="49"/>
    </row>
    <row r="131">
      <c r="H131" s="49"/>
    </row>
    <row r="132">
      <c r="H132" s="49"/>
    </row>
    <row r="133">
      <c r="H133" s="49"/>
    </row>
    <row r="134">
      <c r="H134" s="49"/>
    </row>
    <row r="135">
      <c r="H135" s="49"/>
    </row>
    <row r="136">
      <c r="H136" s="49"/>
    </row>
    <row r="137">
      <c r="H137" s="49"/>
    </row>
    <row r="138">
      <c r="H138" s="49"/>
    </row>
    <row r="139">
      <c r="H139" s="49"/>
    </row>
    <row r="140">
      <c r="H140" s="49"/>
    </row>
    <row r="141">
      <c r="H141" s="49"/>
    </row>
    <row r="142">
      <c r="H142" s="49"/>
    </row>
    <row r="143">
      <c r="H143" s="49"/>
    </row>
    <row r="144">
      <c r="H144" s="49"/>
    </row>
    <row r="145">
      <c r="H145" s="49"/>
    </row>
    <row r="146">
      <c r="H146" s="49"/>
    </row>
    <row r="147">
      <c r="H147" s="49"/>
    </row>
    <row r="148">
      <c r="H148" s="49"/>
    </row>
    <row r="149">
      <c r="H149" s="49"/>
    </row>
    <row r="150">
      <c r="H150" s="49"/>
    </row>
    <row r="151">
      <c r="H151" s="49"/>
    </row>
    <row r="152">
      <c r="H152" s="49"/>
    </row>
    <row r="153">
      <c r="H153" s="49"/>
    </row>
    <row r="154">
      <c r="H154" s="49"/>
    </row>
    <row r="155">
      <c r="H155" s="49"/>
    </row>
    <row r="156">
      <c r="H156" s="49"/>
    </row>
    <row r="157">
      <c r="H157" s="49"/>
    </row>
    <row r="158">
      <c r="H158" s="49"/>
    </row>
    <row r="159">
      <c r="H159" s="49"/>
    </row>
    <row r="160">
      <c r="H160" s="49"/>
    </row>
    <row r="161">
      <c r="H161" s="49"/>
    </row>
    <row r="162">
      <c r="H162" s="49"/>
    </row>
    <row r="163">
      <c r="H163" s="49"/>
    </row>
    <row r="164">
      <c r="H164" s="49"/>
    </row>
    <row r="165">
      <c r="H165" s="49"/>
    </row>
    <row r="166">
      <c r="H166" s="49"/>
    </row>
    <row r="167">
      <c r="H167" s="49"/>
    </row>
    <row r="168">
      <c r="H168" s="49"/>
    </row>
    <row r="169">
      <c r="H169" s="49"/>
    </row>
    <row r="170">
      <c r="H170" s="49"/>
    </row>
    <row r="171">
      <c r="H171" s="49"/>
    </row>
    <row r="172">
      <c r="H172" s="49"/>
    </row>
    <row r="173">
      <c r="H173" s="49"/>
    </row>
    <row r="174">
      <c r="H174" s="49"/>
    </row>
    <row r="175">
      <c r="H175" s="49"/>
    </row>
    <row r="176">
      <c r="H176" s="49"/>
    </row>
    <row r="177">
      <c r="H177" s="49"/>
    </row>
    <row r="178">
      <c r="H178" s="49"/>
    </row>
    <row r="179">
      <c r="H179" s="49"/>
    </row>
    <row r="180">
      <c r="H180" s="49"/>
    </row>
    <row r="181">
      <c r="H181" s="49"/>
    </row>
    <row r="182">
      <c r="H182" s="49"/>
    </row>
    <row r="183">
      <c r="H183" s="49"/>
    </row>
    <row r="184">
      <c r="H184" s="49"/>
    </row>
    <row r="185">
      <c r="H185" s="49"/>
    </row>
    <row r="186">
      <c r="H186" s="49"/>
    </row>
    <row r="187">
      <c r="H187" s="49"/>
    </row>
    <row r="188">
      <c r="H188" s="49"/>
    </row>
    <row r="189">
      <c r="H189" s="49"/>
    </row>
    <row r="190">
      <c r="H190" s="49"/>
    </row>
    <row r="191">
      <c r="H191" s="49"/>
    </row>
    <row r="192">
      <c r="H192" s="49"/>
    </row>
    <row r="193">
      <c r="H193" s="49"/>
    </row>
    <row r="194">
      <c r="H194" s="49"/>
    </row>
    <row r="195">
      <c r="H195" s="49"/>
    </row>
    <row r="196">
      <c r="H196" s="49"/>
    </row>
    <row r="197">
      <c r="H197" s="49"/>
    </row>
    <row r="198">
      <c r="H198" s="49"/>
    </row>
    <row r="199">
      <c r="H199" s="49"/>
    </row>
    <row r="200">
      <c r="H200" s="49"/>
    </row>
    <row r="201">
      <c r="H201" s="49"/>
    </row>
    <row r="202">
      <c r="H202" s="49"/>
    </row>
    <row r="203">
      <c r="H203" s="49"/>
    </row>
    <row r="204">
      <c r="H204" s="49"/>
    </row>
    <row r="205">
      <c r="H205" s="49"/>
    </row>
    <row r="206">
      <c r="H206" s="49"/>
    </row>
    <row r="207">
      <c r="H207" s="49"/>
    </row>
    <row r="208">
      <c r="H208" s="49"/>
    </row>
    <row r="209">
      <c r="H209" s="49"/>
    </row>
    <row r="210">
      <c r="H210" s="49"/>
    </row>
    <row r="211">
      <c r="H211" s="49"/>
    </row>
    <row r="212">
      <c r="H212" s="49"/>
    </row>
    <row r="213">
      <c r="H213" s="49"/>
    </row>
    <row r="214">
      <c r="H214" s="49"/>
    </row>
    <row r="215">
      <c r="H215" s="49"/>
    </row>
    <row r="216">
      <c r="H216" s="49"/>
    </row>
    <row r="217">
      <c r="H217" s="49"/>
    </row>
    <row r="218">
      <c r="H218" s="49"/>
    </row>
    <row r="219">
      <c r="H219" s="49"/>
    </row>
    <row r="220">
      <c r="H220" s="49"/>
    </row>
    <row r="221">
      <c r="H221" s="49"/>
    </row>
    <row r="222">
      <c r="H222" s="49"/>
    </row>
    <row r="223">
      <c r="H223" s="49"/>
    </row>
    <row r="224">
      <c r="H224" s="49"/>
    </row>
    <row r="225">
      <c r="H225" s="49"/>
    </row>
    <row r="226">
      <c r="H226" s="49"/>
    </row>
    <row r="227">
      <c r="H227" s="49"/>
    </row>
    <row r="228">
      <c r="H228" s="49"/>
    </row>
    <row r="229">
      <c r="H229" s="49"/>
    </row>
    <row r="230">
      <c r="H230" s="49"/>
    </row>
    <row r="231">
      <c r="H231" s="49"/>
    </row>
    <row r="232">
      <c r="H232" s="49"/>
    </row>
    <row r="233">
      <c r="H233" s="49"/>
    </row>
    <row r="234">
      <c r="H234" s="49"/>
    </row>
    <row r="235">
      <c r="H235" s="49"/>
    </row>
    <row r="236">
      <c r="H236" s="49"/>
    </row>
    <row r="237">
      <c r="H237" s="49"/>
    </row>
    <row r="238">
      <c r="H238" s="49"/>
    </row>
    <row r="239">
      <c r="H239" s="49"/>
    </row>
    <row r="240">
      <c r="H240" s="49"/>
    </row>
    <row r="241">
      <c r="H241" s="49"/>
    </row>
    <row r="242">
      <c r="H242" s="49"/>
    </row>
    <row r="243">
      <c r="H243" s="49"/>
    </row>
    <row r="244">
      <c r="H244" s="49"/>
    </row>
    <row r="245">
      <c r="H245" s="49"/>
    </row>
    <row r="246">
      <c r="H246" s="49"/>
    </row>
    <row r="247">
      <c r="H247" s="49"/>
    </row>
    <row r="248">
      <c r="H248" s="49"/>
    </row>
    <row r="249">
      <c r="H249" s="49"/>
    </row>
    <row r="250">
      <c r="H250" s="49"/>
    </row>
    <row r="251">
      <c r="H251" s="49"/>
    </row>
    <row r="252">
      <c r="H252" s="49"/>
    </row>
    <row r="253">
      <c r="H253" s="49"/>
    </row>
    <row r="254">
      <c r="H254" s="49"/>
    </row>
    <row r="255">
      <c r="H255" s="49"/>
    </row>
    <row r="256">
      <c r="H256" s="49"/>
    </row>
    <row r="257">
      <c r="H257" s="49"/>
    </row>
    <row r="258">
      <c r="H258" s="49"/>
    </row>
    <row r="259">
      <c r="H259" s="49"/>
    </row>
    <row r="260">
      <c r="H260" s="49"/>
    </row>
    <row r="261">
      <c r="H261" s="49"/>
    </row>
    <row r="262">
      <c r="H262" s="49"/>
    </row>
    <row r="263">
      <c r="H263" s="49"/>
    </row>
    <row r="264">
      <c r="H264" s="49"/>
    </row>
    <row r="265">
      <c r="H265" s="49"/>
    </row>
    <row r="266">
      <c r="H266" s="49"/>
    </row>
    <row r="267">
      <c r="H267" s="49"/>
    </row>
    <row r="268">
      <c r="H268" s="49"/>
    </row>
    <row r="269">
      <c r="H269" s="49"/>
    </row>
    <row r="270">
      <c r="H270" s="49"/>
    </row>
    <row r="271">
      <c r="H271" s="49"/>
    </row>
    <row r="272">
      <c r="H272" s="49"/>
    </row>
    <row r="273">
      <c r="H273" s="49"/>
    </row>
    <row r="274">
      <c r="H274" s="49"/>
    </row>
    <row r="275">
      <c r="H275" s="49"/>
    </row>
    <row r="276">
      <c r="H276" s="49"/>
    </row>
    <row r="277">
      <c r="H277" s="49"/>
    </row>
    <row r="278">
      <c r="H278" s="49"/>
    </row>
    <row r="279">
      <c r="H279" s="49"/>
    </row>
    <row r="280">
      <c r="H280" s="49"/>
    </row>
    <row r="281">
      <c r="H281" s="49"/>
    </row>
    <row r="282">
      <c r="H282" s="49"/>
    </row>
    <row r="283">
      <c r="H283" s="49"/>
    </row>
    <row r="284">
      <c r="H284" s="49"/>
    </row>
    <row r="285">
      <c r="H285" s="49"/>
    </row>
    <row r="286">
      <c r="H286" s="49"/>
    </row>
    <row r="287">
      <c r="H287" s="49"/>
    </row>
    <row r="288">
      <c r="H288" s="49"/>
    </row>
    <row r="289">
      <c r="H289" s="49"/>
    </row>
    <row r="290">
      <c r="H290" s="49"/>
    </row>
    <row r="291">
      <c r="H291" s="49"/>
    </row>
    <row r="292">
      <c r="H292" s="49"/>
    </row>
    <row r="293">
      <c r="H293" s="49"/>
    </row>
    <row r="294">
      <c r="H294" s="49"/>
    </row>
    <row r="295">
      <c r="H295" s="49"/>
    </row>
    <row r="296">
      <c r="H296" s="49"/>
    </row>
    <row r="297">
      <c r="H297" s="49"/>
    </row>
    <row r="298">
      <c r="H298" s="49"/>
    </row>
    <row r="299">
      <c r="H299" s="49"/>
    </row>
    <row r="300">
      <c r="H300" s="49"/>
    </row>
    <row r="301">
      <c r="H301" s="49"/>
    </row>
    <row r="302">
      <c r="H302" s="49"/>
    </row>
    <row r="303">
      <c r="H303" s="49"/>
    </row>
    <row r="304">
      <c r="H304" s="49"/>
    </row>
    <row r="305">
      <c r="H305" s="49"/>
    </row>
    <row r="306">
      <c r="H306" s="49"/>
    </row>
    <row r="307">
      <c r="H307" s="49"/>
    </row>
    <row r="308">
      <c r="H308" s="49"/>
    </row>
    <row r="309">
      <c r="H309" s="49"/>
    </row>
    <row r="310">
      <c r="H310" s="49"/>
    </row>
    <row r="311">
      <c r="H311" s="49"/>
    </row>
    <row r="312">
      <c r="H312" s="49"/>
    </row>
    <row r="313">
      <c r="H313" s="49"/>
    </row>
    <row r="314">
      <c r="H314" s="49"/>
    </row>
    <row r="315">
      <c r="H315" s="49"/>
    </row>
    <row r="316">
      <c r="H316" s="49"/>
    </row>
    <row r="317">
      <c r="H317" s="49"/>
    </row>
    <row r="318">
      <c r="H318" s="49"/>
    </row>
    <row r="319">
      <c r="H319" s="49"/>
    </row>
    <row r="320">
      <c r="H320" s="49"/>
    </row>
    <row r="321">
      <c r="H321" s="49"/>
    </row>
    <row r="322">
      <c r="H322" s="49"/>
    </row>
    <row r="323">
      <c r="H323" s="49"/>
    </row>
    <row r="324">
      <c r="H324" s="49"/>
    </row>
    <row r="325">
      <c r="H325" s="49"/>
    </row>
    <row r="326">
      <c r="H326" s="49"/>
    </row>
    <row r="327">
      <c r="H327" s="49"/>
    </row>
    <row r="328">
      <c r="H328" s="49"/>
    </row>
    <row r="329">
      <c r="H329" s="49"/>
    </row>
    <row r="330">
      <c r="H330" s="49"/>
    </row>
    <row r="331">
      <c r="H331" s="49"/>
    </row>
    <row r="332">
      <c r="H332" s="49"/>
    </row>
    <row r="333">
      <c r="H333" s="49"/>
    </row>
    <row r="334">
      <c r="H334" s="49"/>
    </row>
    <row r="335">
      <c r="H335" s="49"/>
    </row>
    <row r="336">
      <c r="H336" s="49"/>
    </row>
    <row r="337">
      <c r="H337" s="49"/>
    </row>
    <row r="338">
      <c r="H338" s="49"/>
    </row>
    <row r="339">
      <c r="H339" s="49"/>
    </row>
    <row r="340">
      <c r="H340" s="49"/>
    </row>
    <row r="341">
      <c r="H341" s="49"/>
    </row>
    <row r="342">
      <c r="H342" s="49"/>
    </row>
    <row r="343">
      <c r="H343" s="49"/>
    </row>
    <row r="344">
      <c r="H344" s="49"/>
    </row>
    <row r="345">
      <c r="H345" s="49"/>
    </row>
    <row r="346">
      <c r="H346" s="49"/>
    </row>
    <row r="347">
      <c r="H347" s="49"/>
    </row>
    <row r="348">
      <c r="H348" s="49"/>
    </row>
    <row r="349">
      <c r="H349" s="49"/>
    </row>
    <row r="350">
      <c r="H350" s="49"/>
    </row>
    <row r="351">
      <c r="H351" s="49"/>
    </row>
    <row r="352">
      <c r="H352" s="49"/>
    </row>
    <row r="353">
      <c r="H353" s="49"/>
    </row>
    <row r="354">
      <c r="H354" s="49"/>
    </row>
    <row r="355">
      <c r="H355" s="49"/>
    </row>
    <row r="356">
      <c r="H356" s="49"/>
    </row>
    <row r="357">
      <c r="H357" s="49"/>
    </row>
    <row r="358">
      <c r="H358" s="49"/>
    </row>
    <row r="359">
      <c r="H359" s="49"/>
    </row>
    <row r="360">
      <c r="H360" s="49"/>
    </row>
    <row r="361">
      <c r="H361" s="49"/>
    </row>
    <row r="362">
      <c r="H362" s="49"/>
    </row>
    <row r="363">
      <c r="H363" s="49"/>
    </row>
    <row r="364">
      <c r="H364" s="49"/>
    </row>
    <row r="365">
      <c r="H365" s="49"/>
    </row>
    <row r="366">
      <c r="H366" s="49"/>
    </row>
    <row r="367">
      <c r="H367" s="49"/>
    </row>
    <row r="368">
      <c r="H368" s="49"/>
    </row>
    <row r="369">
      <c r="H369" s="49"/>
    </row>
    <row r="370">
      <c r="H370" s="49"/>
    </row>
    <row r="371">
      <c r="H371" s="49"/>
    </row>
    <row r="372">
      <c r="H372" s="49"/>
    </row>
    <row r="373">
      <c r="H373" s="49"/>
    </row>
    <row r="374">
      <c r="H374" s="49"/>
    </row>
    <row r="375">
      <c r="H375" s="49"/>
    </row>
    <row r="376">
      <c r="H376" s="49"/>
    </row>
    <row r="377">
      <c r="H377" s="49"/>
    </row>
    <row r="378">
      <c r="H378" s="49"/>
    </row>
    <row r="379">
      <c r="H379" s="49"/>
    </row>
    <row r="380">
      <c r="H380" s="49"/>
    </row>
    <row r="381">
      <c r="H381" s="49"/>
    </row>
    <row r="382">
      <c r="H382" s="49"/>
    </row>
    <row r="383">
      <c r="H383" s="49"/>
    </row>
    <row r="384">
      <c r="H384" s="49"/>
    </row>
    <row r="385">
      <c r="H385" s="49"/>
    </row>
    <row r="386">
      <c r="H386" s="49"/>
    </row>
    <row r="387">
      <c r="H387" s="49"/>
    </row>
    <row r="388">
      <c r="H388" s="49"/>
    </row>
    <row r="389">
      <c r="H389" s="49"/>
    </row>
    <row r="390">
      <c r="H390" s="49"/>
    </row>
    <row r="391">
      <c r="H391" s="49"/>
    </row>
    <row r="392">
      <c r="H392" s="49"/>
    </row>
    <row r="393">
      <c r="H393" s="49"/>
    </row>
    <row r="394">
      <c r="H394" s="49"/>
    </row>
    <row r="395">
      <c r="H395" s="49"/>
    </row>
    <row r="396">
      <c r="H396" s="49"/>
    </row>
    <row r="397">
      <c r="H397" s="49"/>
    </row>
    <row r="398">
      <c r="H398" s="49"/>
    </row>
    <row r="399">
      <c r="H399" s="49"/>
    </row>
    <row r="400">
      <c r="H400" s="49"/>
    </row>
    <row r="401">
      <c r="H401" s="49"/>
    </row>
    <row r="402">
      <c r="H402" s="49"/>
    </row>
    <row r="403">
      <c r="H403" s="49"/>
    </row>
    <row r="404">
      <c r="H404" s="49"/>
    </row>
    <row r="405">
      <c r="H405" s="49"/>
    </row>
    <row r="406">
      <c r="H406" s="49"/>
    </row>
    <row r="407">
      <c r="H407" s="49"/>
    </row>
    <row r="408">
      <c r="H408" s="49"/>
    </row>
    <row r="409">
      <c r="H409" s="49"/>
    </row>
    <row r="410">
      <c r="H410" s="49"/>
    </row>
    <row r="411">
      <c r="H411" s="49"/>
    </row>
    <row r="412">
      <c r="H412" s="49"/>
    </row>
    <row r="413">
      <c r="H413" s="49"/>
    </row>
    <row r="414">
      <c r="H414" s="49"/>
    </row>
    <row r="415">
      <c r="H415" s="49"/>
    </row>
    <row r="416">
      <c r="H416" s="49"/>
    </row>
    <row r="417">
      <c r="H417" s="49"/>
    </row>
    <row r="418">
      <c r="H418" s="49"/>
    </row>
    <row r="419">
      <c r="H419" s="49"/>
    </row>
    <row r="420">
      <c r="H420" s="49"/>
    </row>
    <row r="421">
      <c r="H421" s="49"/>
    </row>
    <row r="422">
      <c r="H422" s="49"/>
    </row>
    <row r="423">
      <c r="H423" s="49"/>
    </row>
    <row r="424">
      <c r="H424" s="49"/>
    </row>
    <row r="425">
      <c r="H425" s="49"/>
    </row>
    <row r="426">
      <c r="H426" s="49"/>
    </row>
    <row r="427">
      <c r="H427" s="49"/>
    </row>
    <row r="428">
      <c r="H428" s="49"/>
    </row>
    <row r="429">
      <c r="H429" s="49"/>
    </row>
    <row r="430">
      <c r="H430" s="49"/>
    </row>
    <row r="431">
      <c r="H431" s="49"/>
    </row>
    <row r="432">
      <c r="H432" s="49"/>
    </row>
    <row r="433">
      <c r="H433" s="49"/>
    </row>
    <row r="434">
      <c r="H434" s="49"/>
    </row>
    <row r="435">
      <c r="H435" s="49"/>
    </row>
    <row r="436">
      <c r="H436" s="49"/>
    </row>
    <row r="437">
      <c r="H437" s="49"/>
    </row>
    <row r="438">
      <c r="H438" s="49"/>
    </row>
    <row r="439">
      <c r="H439" s="49"/>
    </row>
    <row r="440">
      <c r="H440" s="49"/>
    </row>
    <row r="441">
      <c r="H441" s="49"/>
    </row>
    <row r="442">
      <c r="H442" s="49"/>
    </row>
    <row r="443">
      <c r="H443" s="49"/>
    </row>
    <row r="444">
      <c r="H444" s="49"/>
    </row>
    <row r="445">
      <c r="H445" s="49"/>
    </row>
    <row r="446">
      <c r="H446" s="49"/>
    </row>
    <row r="447">
      <c r="H447" s="49"/>
    </row>
    <row r="448">
      <c r="H448" s="49"/>
    </row>
    <row r="449">
      <c r="H449" s="49"/>
    </row>
    <row r="450">
      <c r="H450" s="49"/>
    </row>
    <row r="451">
      <c r="H451" s="49"/>
    </row>
    <row r="452">
      <c r="H452" s="49"/>
    </row>
    <row r="453">
      <c r="H453" s="49"/>
    </row>
    <row r="454">
      <c r="H454" s="49"/>
    </row>
    <row r="455">
      <c r="H455" s="49"/>
    </row>
    <row r="456">
      <c r="H456" s="49"/>
    </row>
    <row r="457">
      <c r="H457" s="49"/>
    </row>
    <row r="458">
      <c r="H458" s="49"/>
    </row>
    <row r="459">
      <c r="H459" s="49"/>
    </row>
    <row r="460">
      <c r="H460" s="49"/>
    </row>
    <row r="461">
      <c r="H461" s="49"/>
    </row>
    <row r="462">
      <c r="H462" s="49"/>
    </row>
    <row r="463">
      <c r="H463" s="49"/>
    </row>
    <row r="464">
      <c r="H464" s="49"/>
    </row>
    <row r="465">
      <c r="H465" s="49"/>
    </row>
    <row r="466">
      <c r="H466" s="49"/>
    </row>
    <row r="467">
      <c r="H467" s="49"/>
    </row>
    <row r="468">
      <c r="H468" s="49"/>
    </row>
    <row r="469">
      <c r="H469" s="49"/>
    </row>
    <row r="470">
      <c r="H470" s="49"/>
    </row>
    <row r="471">
      <c r="H471" s="49"/>
    </row>
    <row r="472">
      <c r="H472" s="49"/>
    </row>
    <row r="473">
      <c r="H473" s="49"/>
    </row>
    <row r="474">
      <c r="H474" s="49"/>
    </row>
    <row r="475">
      <c r="H475" s="49"/>
    </row>
    <row r="476">
      <c r="H476" s="49"/>
    </row>
    <row r="477">
      <c r="H477" s="49"/>
    </row>
    <row r="478">
      <c r="H478" s="49"/>
    </row>
    <row r="479">
      <c r="H479" s="49"/>
    </row>
    <row r="480">
      <c r="H480" s="49"/>
    </row>
    <row r="481">
      <c r="H481" s="49"/>
    </row>
    <row r="482">
      <c r="H482" s="49"/>
    </row>
    <row r="483">
      <c r="H483" s="49"/>
    </row>
    <row r="484">
      <c r="H484" s="49"/>
    </row>
    <row r="485">
      <c r="H485" s="49"/>
    </row>
    <row r="486">
      <c r="H486" s="49"/>
    </row>
    <row r="487">
      <c r="H487" s="49"/>
    </row>
    <row r="488">
      <c r="H488" s="49"/>
    </row>
    <row r="489">
      <c r="H489" s="49"/>
    </row>
    <row r="490">
      <c r="H490" s="49"/>
    </row>
    <row r="491">
      <c r="H491" s="49"/>
    </row>
    <row r="492">
      <c r="H492" s="49"/>
    </row>
    <row r="493">
      <c r="H493" s="49"/>
    </row>
    <row r="494">
      <c r="H494" s="49"/>
    </row>
    <row r="495">
      <c r="H495" s="49"/>
    </row>
    <row r="496">
      <c r="H496" s="49"/>
    </row>
    <row r="497">
      <c r="H497" s="49"/>
    </row>
    <row r="498">
      <c r="H498" s="49"/>
    </row>
    <row r="499">
      <c r="H499" s="49"/>
    </row>
    <row r="500">
      <c r="H500" s="49"/>
    </row>
    <row r="501">
      <c r="H501" s="49"/>
    </row>
    <row r="502">
      <c r="H502" s="49"/>
    </row>
    <row r="503">
      <c r="H503" s="49"/>
    </row>
    <row r="504">
      <c r="H504" s="49"/>
    </row>
    <row r="505">
      <c r="H505" s="49"/>
    </row>
    <row r="506">
      <c r="H506" s="49"/>
    </row>
    <row r="507">
      <c r="H507" s="49"/>
    </row>
    <row r="508">
      <c r="H508" s="49"/>
    </row>
    <row r="509">
      <c r="H509" s="49"/>
    </row>
    <row r="510">
      <c r="H510" s="49"/>
    </row>
    <row r="511">
      <c r="H511" s="49"/>
    </row>
    <row r="512">
      <c r="H512" s="49"/>
    </row>
    <row r="513">
      <c r="H513" s="49"/>
    </row>
    <row r="514">
      <c r="H514" s="49"/>
    </row>
    <row r="515">
      <c r="H515" s="49"/>
    </row>
    <row r="516">
      <c r="H516" s="49"/>
    </row>
    <row r="517">
      <c r="H517" s="49"/>
    </row>
    <row r="518">
      <c r="H518" s="49"/>
    </row>
    <row r="519">
      <c r="H519" s="49"/>
    </row>
    <row r="520">
      <c r="H520" s="49"/>
    </row>
    <row r="521">
      <c r="H521" s="49"/>
    </row>
    <row r="522">
      <c r="H522" s="49"/>
    </row>
    <row r="523">
      <c r="H523" s="49"/>
    </row>
    <row r="524">
      <c r="H524" s="49"/>
    </row>
    <row r="525">
      <c r="H525" s="49"/>
    </row>
    <row r="526">
      <c r="H526" s="49"/>
    </row>
    <row r="527">
      <c r="H527" s="49"/>
    </row>
    <row r="528">
      <c r="H528" s="49"/>
    </row>
    <row r="529">
      <c r="H529" s="49"/>
    </row>
    <row r="530">
      <c r="H530" s="49"/>
    </row>
    <row r="531">
      <c r="H531" s="49"/>
    </row>
    <row r="532">
      <c r="H532" s="49"/>
    </row>
    <row r="533">
      <c r="H533" s="49"/>
    </row>
    <row r="534">
      <c r="H534" s="49"/>
    </row>
    <row r="535">
      <c r="H535" s="49"/>
    </row>
    <row r="536">
      <c r="H536" s="49"/>
    </row>
    <row r="537">
      <c r="H537" s="49"/>
    </row>
    <row r="538">
      <c r="H538" s="49"/>
    </row>
    <row r="539">
      <c r="H539" s="49"/>
    </row>
    <row r="540">
      <c r="H540" s="49"/>
    </row>
    <row r="541">
      <c r="H541" s="49"/>
    </row>
    <row r="542">
      <c r="H542" s="49"/>
    </row>
    <row r="543">
      <c r="H543" s="49"/>
    </row>
    <row r="544">
      <c r="H544" s="49"/>
    </row>
    <row r="545">
      <c r="H545" s="49"/>
    </row>
    <row r="546">
      <c r="H546" s="49"/>
    </row>
    <row r="547">
      <c r="H547" s="49"/>
    </row>
    <row r="548">
      <c r="H548" s="49"/>
    </row>
    <row r="549">
      <c r="H549" s="49"/>
    </row>
    <row r="550">
      <c r="H550" s="49"/>
    </row>
    <row r="551">
      <c r="H551" s="49"/>
    </row>
    <row r="552">
      <c r="H552" s="49"/>
    </row>
    <row r="553">
      <c r="H553" s="49"/>
    </row>
    <row r="554">
      <c r="H554" s="49"/>
    </row>
    <row r="555">
      <c r="H555" s="49"/>
    </row>
    <row r="556">
      <c r="H556" s="49"/>
    </row>
    <row r="557">
      <c r="H557" s="49"/>
    </row>
    <row r="558">
      <c r="H558" s="49"/>
    </row>
    <row r="559">
      <c r="H559" s="49"/>
    </row>
    <row r="560">
      <c r="H560" s="49"/>
    </row>
    <row r="561">
      <c r="H561" s="49"/>
    </row>
    <row r="562">
      <c r="H562" s="49"/>
    </row>
    <row r="563">
      <c r="H563" s="49"/>
    </row>
    <row r="564">
      <c r="H564" s="49"/>
    </row>
    <row r="565">
      <c r="H565" s="49"/>
    </row>
    <row r="566">
      <c r="H566" s="49"/>
    </row>
    <row r="567">
      <c r="H567" s="49"/>
    </row>
    <row r="568">
      <c r="H568" s="49"/>
    </row>
    <row r="569">
      <c r="H569" s="49"/>
    </row>
    <row r="570">
      <c r="H570" s="49"/>
    </row>
    <row r="571">
      <c r="H571" s="49"/>
    </row>
    <row r="572">
      <c r="H572" s="49"/>
    </row>
    <row r="573">
      <c r="H573" s="49"/>
    </row>
    <row r="574">
      <c r="H574" s="49"/>
    </row>
    <row r="575">
      <c r="H575" s="49"/>
    </row>
    <row r="576">
      <c r="H576" s="49"/>
    </row>
    <row r="577">
      <c r="H577" s="49"/>
    </row>
    <row r="578">
      <c r="H578" s="49"/>
    </row>
    <row r="579">
      <c r="H579" s="49"/>
    </row>
    <row r="580">
      <c r="H580" s="49"/>
    </row>
    <row r="581">
      <c r="H581" s="49"/>
    </row>
    <row r="582">
      <c r="H582" s="49"/>
    </row>
    <row r="583">
      <c r="H583" s="49"/>
    </row>
    <row r="584">
      <c r="H584" s="49"/>
    </row>
    <row r="585">
      <c r="H585" s="49"/>
    </row>
    <row r="586">
      <c r="H586" s="49"/>
    </row>
    <row r="587">
      <c r="H587" s="49"/>
    </row>
    <row r="588">
      <c r="H588" s="49"/>
    </row>
    <row r="589">
      <c r="H589" s="49"/>
    </row>
    <row r="590">
      <c r="H590" s="49"/>
    </row>
    <row r="591">
      <c r="H591" s="49"/>
    </row>
    <row r="592">
      <c r="H592" s="49"/>
    </row>
    <row r="593">
      <c r="H593" s="49"/>
    </row>
    <row r="594">
      <c r="H594" s="49"/>
    </row>
    <row r="595">
      <c r="H595" s="49"/>
    </row>
    <row r="596">
      <c r="H596" s="49"/>
    </row>
    <row r="597">
      <c r="H597" s="49"/>
    </row>
    <row r="598">
      <c r="H598" s="49"/>
    </row>
    <row r="599">
      <c r="H599" s="49"/>
    </row>
    <row r="600">
      <c r="H600" s="49"/>
    </row>
    <row r="601">
      <c r="H601" s="49"/>
    </row>
    <row r="602">
      <c r="H602" s="49"/>
    </row>
    <row r="603">
      <c r="H603" s="49"/>
    </row>
    <row r="604">
      <c r="H604" s="49"/>
    </row>
    <row r="605">
      <c r="H605" s="49"/>
    </row>
    <row r="606">
      <c r="H606" s="49"/>
    </row>
    <row r="607">
      <c r="H607" s="49"/>
    </row>
    <row r="608">
      <c r="H608" s="49"/>
    </row>
    <row r="609">
      <c r="H609" s="49"/>
    </row>
    <row r="610">
      <c r="H610" s="49"/>
    </row>
    <row r="611">
      <c r="H611" s="49"/>
    </row>
    <row r="612">
      <c r="H612" s="49"/>
    </row>
    <row r="613">
      <c r="H613" s="49"/>
    </row>
    <row r="614">
      <c r="H614" s="49"/>
    </row>
    <row r="615">
      <c r="H615" s="49"/>
    </row>
    <row r="616">
      <c r="H616" s="49"/>
    </row>
    <row r="617">
      <c r="H617" s="49"/>
    </row>
    <row r="618">
      <c r="H618" s="49"/>
    </row>
    <row r="619">
      <c r="H619" s="49"/>
    </row>
    <row r="620">
      <c r="H620" s="49"/>
    </row>
    <row r="621">
      <c r="H621" s="49"/>
    </row>
    <row r="622">
      <c r="H622" s="49"/>
    </row>
    <row r="623">
      <c r="H623" s="49"/>
    </row>
    <row r="624">
      <c r="H624" s="49"/>
    </row>
    <row r="625">
      <c r="H625" s="49"/>
    </row>
    <row r="626">
      <c r="H626" s="49"/>
    </row>
    <row r="627">
      <c r="H627" s="49"/>
    </row>
    <row r="628">
      <c r="H628" s="49"/>
    </row>
    <row r="629">
      <c r="H629" s="49"/>
    </row>
    <row r="630">
      <c r="H630" s="49"/>
    </row>
    <row r="631">
      <c r="H631" s="49"/>
    </row>
    <row r="632">
      <c r="H632" s="49"/>
    </row>
    <row r="633">
      <c r="H633" s="49"/>
    </row>
    <row r="634">
      <c r="H634" s="49"/>
    </row>
    <row r="635">
      <c r="H635" s="49"/>
    </row>
    <row r="636">
      <c r="H636" s="49"/>
    </row>
    <row r="637">
      <c r="H637" s="49"/>
    </row>
    <row r="638">
      <c r="H638" s="49"/>
    </row>
    <row r="639">
      <c r="H639" s="49"/>
    </row>
    <row r="640">
      <c r="H640" s="49"/>
    </row>
    <row r="641">
      <c r="H641" s="49"/>
    </row>
    <row r="642">
      <c r="H642" s="49"/>
    </row>
    <row r="643">
      <c r="H643" s="49"/>
    </row>
    <row r="644">
      <c r="H644" s="49"/>
    </row>
    <row r="645">
      <c r="H645" s="49"/>
    </row>
    <row r="646">
      <c r="H646" s="49"/>
    </row>
    <row r="647">
      <c r="H647" s="49"/>
    </row>
    <row r="648">
      <c r="H648" s="49"/>
    </row>
    <row r="649">
      <c r="H649" s="49"/>
    </row>
    <row r="650">
      <c r="H650" s="49"/>
    </row>
    <row r="651">
      <c r="H651" s="49"/>
    </row>
    <row r="652">
      <c r="H652" s="49"/>
    </row>
    <row r="653">
      <c r="H653" s="49"/>
    </row>
    <row r="654">
      <c r="H654" s="49"/>
    </row>
    <row r="655">
      <c r="H655" s="49"/>
    </row>
    <row r="656">
      <c r="H656" s="49"/>
    </row>
    <row r="657">
      <c r="H657" s="49"/>
    </row>
    <row r="658">
      <c r="H658" s="49"/>
    </row>
    <row r="659">
      <c r="H659" s="49"/>
    </row>
    <row r="660">
      <c r="H660" s="49"/>
    </row>
    <row r="661">
      <c r="H661" s="49"/>
    </row>
    <row r="662">
      <c r="H662" s="49"/>
    </row>
    <row r="663">
      <c r="H663" s="49"/>
    </row>
    <row r="664">
      <c r="H664" s="49"/>
    </row>
    <row r="665">
      <c r="H665" s="49"/>
    </row>
    <row r="666">
      <c r="H666" s="49"/>
    </row>
    <row r="667">
      <c r="H667" s="49"/>
    </row>
    <row r="668">
      <c r="H668" s="49"/>
    </row>
    <row r="669">
      <c r="H669" s="49"/>
    </row>
    <row r="670">
      <c r="H670" s="49"/>
    </row>
    <row r="671">
      <c r="H671" s="49"/>
    </row>
    <row r="672">
      <c r="H672" s="49"/>
    </row>
    <row r="673">
      <c r="H673" s="49"/>
    </row>
    <row r="674">
      <c r="H674" s="49"/>
    </row>
    <row r="675">
      <c r="H675" s="49"/>
    </row>
    <row r="676">
      <c r="H676" s="49"/>
    </row>
    <row r="677">
      <c r="H677" s="49"/>
    </row>
    <row r="678">
      <c r="H678" s="49"/>
    </row>
    <row r="679">
      <c r="H679" s="49"/>
    </row>
    <row r="680">
      <c r="H680" s="49"/>
    </row>
    <row r="681">
      <c r="H681" s="49"/>
    </row>
    <row r="682">
      <c r="H682" s="49"/>
    </row>
    <row r="683">
      <c r="H683" s="49"/>
    </row>
    <row r="684">
      <c r="H684" s="49"/>
    </row>
    <row r="685">
      <c r="H685" s="49"/>
    </row>
    <row r="686">
      <c r="H686" s="49"/>
    </row>
    <row r="687">
      <c r="H687" s="49"/>
    </row>
    <row r="688">
      <c r="H688" s="49"/>
    </row>
    <row r="689">
      <c r="H689" s="49"/>
    </row>
    <row r="690">
      <c r="H690" s="49"/>
    </row>
    <row r="691">
      <c r="H691" s="49"/>
    </row>
    <row r="692">
      <c r="H692" s="49"/>
    </row>
    <row r="693">
      <c r="H693" s="49"/>
    </row>
    <row r="694">
      <c r="H694" s="49"/>
    </row>
    <row r="695">
      <c r="H695" s="49"/>
    </row>
    <row r="696">
      <c r="H696" s="49"/>
    </row>
    <row r="697">
      <c r="H697" s="49"/>
    </row>
    <row r="698">
      <c r="H698" s="49"/>
    </row>
    <row r="699">
      <c r="H699" s="49"/>
    </row>
    <row r="700">
      <c r="H700" s="49"/>
    </row>
    <row r="701">
      <c r="H701" s="49"/>
    </row>
    <row r="702">
      <c r="H702" s="49"/>
    </row>
    <row r="703">
      <c r="H703" s="49"/>
    </row>
    <row r="704">
      <c r="H704" s="49"/>
    </row>
    <row r="705">
      <c r="H705" s="49"/>
    </row>
    <row r="706">
      <c r="H706" s="49"/>
    </row>
    <row r="707">
      <c r="H707" s="49"/>
    </row>
    <row r="708">
      <c r="H708" s="49"/>
    </row>
    <row r="709">
      <c r="H709" s="49"/>
    </row>
    <row r="710">
      <c r="H710" s="49"/>
    </row>
    <row r="711">
      <c r="H711" s="49"/>
    </row>
    <row r="712">
      <c r="H712" s="49"/>
    </row>
    <row r="713">
      <c r="H713" s="49"/>
    </row>
    <row r="714">
      <c r="H714" s="49"/>
    </row>
    <row r="715">
      <c r="H715" s="49"/>
    </row>
    <row r="716">
      <c r="H716" s="49"/>
    </row>
    <row r="717">
      <c r="H717" s="49"/>
    </row>
    <row r="718">
      <c r="H718" s="49"/>
    </row>
    <row r="719">
      <c r="H719" s="49"/>
    </row>
    <row r="720">
      <c r="H720" s="49"/>
    </row>
    <row r="721">
      <c r="H721" s="49"/>
    </row>
    <row r="722">
      <c r="H722" s="49"/>
    </row>
    <row r="723">
      <c r="H723" s="49"/>
    </row>
    <row r="724">
      <c r="H724" s="49"/>
    </row>
    <row r="725">
      <c r="H725" s="49"/>
    </row>
    <row r="726">
      <c r="H726" s="49"/>
    </row>
    <row r="727">
      <c r="H727" s="49"/>
    </row>
    <row r="728">
      <c r="H728" s="49"/>
    </row>
    <row r="729">
      <c r="H729" s="49"/>
    </row>
    <row r="730">
      <c r="H730" s="49"/>
    </row>
    <row r="731">
      <c r="H731" s="49"/>
    </row>
    <row r="732">
      <c r="H732" s="49"/>
    </row>
    <row r="733">
      <c r="H733" s="49"/>
    </row>
    <row r="734">
      <c r="H734" s="49"/>
    </row>
    <row r="735">
      <c r="H735" s="49"/>
    </row>
    <row r="736">
      <c r="H736" s="49"/>
    </row>
    <row r="737">
      <c r="H737" s="49"/>
    </row>
    <row r="738">
      <c r="H738" s="49"/>
    </row>
    <row r="739">
      <c r="H739" s="49"/>
    </row>
    <row r="740">
      <c r="H740" s="49"/>
    </row>
    <row r="741">
      <c r="H741" s="49"/>
    </row>
    <row r="742">
      <c r="H742" s="49"/>
    </row>
    <row r="743">
      <c r="H743" s="49"/>
    </row>
    <row r="744">
      <c r="H744" s="49"/>
    </row>
    <row r="745">
      <c r="H745" s="49"/>
    </row>
    <row r="746">
      <c r="H746" s="49"/>
    </row>
    <row r="747">
      <c r="H747" s="49"/>
    </row>
    <row r="748">
      <c r="H748" s="49"/>
    </row>
    <row r="749">
      <c r="H749" s="49"/>
    </row>
    <row r="750">
      <c r="H750" s="49"/>
    </row>
    <row r="751">
      <c r="H751" s="49"/>
    </row>
    <row r="752">
      <c r="H752" s="49"/>
    </row>
    <row r="753">
      <c r="H753" s="49"/>
    </row>
    <row r="754">
      <c r="H754" s="49"/>
    </row>
    <row r="755">
      <c r="H755" s="49"/>
    </row>
    <row r="756">
      <c r="H756" s="49"/>
    </row>
    <row r="757">
      <c r="H757" s="49"/>
    </row>
    <row r="758">
      <c r="H758" s="49"/>
    </row>
    <row r="759">
      <c r="H759" s="49"/>
    </row>
    <row r="760">
      <c r="H760" s="49"/>
    </row>
    <row r="761">
      <c r="H761" s="49"/>
    </row>
    <row r="762">
      <c r="H762" s="49"/>
    </row>
    <row r="763">
      <c r="H763" s="49"/>
    </row>
    <row r="764">
      <c r="H764" s="49"/>
    </row>
    <row r="765">
      <c r="H765" s="49"/>
    </row>
    <row r="766">
      <c r="H766" s="49"/>
    </row>
    <row r="767">
      <c r="H767" s="49"/>
    </row>
    <row r="768">
      <c r="H768" s="49"/>
    </row>
    <row r="769">
      <c r="H769" s="49"/>
    </row>
    <row r="770">
      <c r="H770" s="49"/>
    </row>
    <row r="771">
      <c r="H771" s="49"/>
    </row>
    <row r="772">
      <c r="H772" s="49"/>
    </row>
    <row r="773">
      <c r="H773" s="49"/>
    </row>
    <row r="774">
      <c r="H774" s="49"/>
    </row>
    <row r="775">
      <c r="H775" s="49"/>
    </row>
    <row r="776">
      <c r="H776" s="49"/>
    </row>
    <row r="777">
      <c r="H777" s="49"/>
    </row>
    <row r="778">
      <c r="H778" s="49"/>
    </row>
    <row r="779">
      <c r="H779" s="49"/>
    </row>
    <row r="780">
      <c r="H780" s="49"/>
    </row>
    <row r="781">
      <c r="H781" s="49"/>
    </row>
    <row r="782">
      <c r="H782" s="49"/>
    </row>
    <row r="783">
      <c r="H783" s="49"/>
    </row>
    <row r="784">
      <c r="H784" s="49"/>
    </row>
    <row r="785">
      <c r="H785" s="49"/>
    </row>
    <row r="786">
      <c r="H786" s="49"/>
    </row>
    <row r="787">
      <c r="H787" s="49"/>
    </row>
    <row r="788">
      <c r="H788" s="49"/>
    </row>
    <row r="789">
      <c r="H789" s="49"/>
    </row>
    <row r="790">
      <c r="H790" s="49"/>
    </row>
    <row r="791">
      <c r="H791" s="49"/>
    </row>
    <row r="792">
      <c r="H792" s="49"/>
    </row>
    <row r="793">
      <c r="H793" s="49"/>
    </row>
    <row r="794">
      <c r="H794" s="49"/>
    </row>
    <row r="795">
      <c r="H795" s="49"/>
    </row>
    <row r="796">
      <c r="H796" s="49"/>
    </row>
    <row r="797">
      <c r="H797" s="49"/>
    </row>
    <row r="798">
      <c r="H798" s="49"/>
    </row>
    <row r="799">
      <c r="H799" s="49"/>
    </row>
    <row r="800">
      <c r="H800" s="49"/>
    </row>
    <row r="801">
      <c r="H801" s="49"/>
    </row>
    <row r="802">
      <c r="H802" s="49"/>
    </row>
    <row r="803">
      <c r="H803" s="49"/>
    </row>
    <row r="804">
      <c r="H804" s="49"/>
    </row>
    <row r="805">
      <c r="H805" s="49"/>
    </row>
    <row r="806">
      <c r="H806" s="49"/>
    </row>
    <row r="807">
      <c r="H807" s="49"/>
    </row>
    <row r="808">
      <c r="H808" s="49"/>
    </row>
    <row r="809">
      <c r="H809" s="49"/>
    </row>
    <row r="810">
      <c r="H810" s="49"/>
    </row>
    <row r="811">
      <c r="H811" s="49"/>
    </row>
    <row r="812">
      <c r="H812" s="49"/>
    </row>
    <row r="813">
      <c r="H813" s="49"/>
    </row>
    <row r="814">
      <c r="H814" s="49"/>
    </row>
    <row r="815">
      <c r="H815" s="49"/>
    </row>
    <row r="816">
      <c r="H816" s="49"/>
    </row>
    <row r="817">
      <c r="H817" s="49"/>
    </row>
    <row r="818">
      <c r="H818" s="49"/>
    </row>
    <row r="819">
      <c r="H819" s="49"/>
    </row>
    <row r="820">
      <c r="H820" s="49"/>
    </row>
    <row r="821">
      <c r="H821" s="49"/>
    </row>
    <row r="822">
      <c r="H822" s="49"/>
    </row>
    <row r="823">
      <c r="H823" s="49"/>
    </row>
    <row r="824">
      <c r="H824" s="49"/>
    </row>
    <row r="825">
      <c r="H825" s="49"/>
    </row>
    <row r="826">
      <c r="H826" s="49"/>
    </row>
    <row r="827">
      <c r="H827" s="49"/>
    </row>
    <row r="828">
      <c r="H828" s="49"/>
    </row>
    <row r="829">
      <c r="H829" s="49"/>
    </row>
    <row r="830">
      <c r="H830" s="49"/>
    </row>
    <row r="831">
      <c r="H831" s="49"/>
    </row>
    <row r="832">
      <c r="H832" s="49"/>
    </row>
    <row r="833">
      <c r="H833" s="49"/>
    </row>
    <row r="834">
      <c r="H834" s="49"/>
    </row>
    <row r="835">
      <c r="H835" s="49"/>
    </row>
    <row r="836">
      <c r="H836" s="49"/>
    </row>
    <row r="837">
      <c r="H837" s="49"/>
    </row>
    <row r="838">
      <c r="H838" s="49"/>
    </row>
    <row r="839">
      <c r="H839" s="49"/>
    </row>
    <row r="840">
      <c r="H840" s="49"/>
    </row>
    <row r="841">
      <c r="H841" s="49"/>
    </row>
    <row r="842">
      <c r="H842" s="49"/>
    </row>
    <row r="843">
      <c r="H843" s="49"/>
    </row>
    <row r="844">
      <c r="H844" s="49"/>
    </row>
    <row r="845">
      <c r="H845" s="49"/>
    </row>
    <row r="846">
      <c r="H846" s="49"/>
    </row>
    <row r="847">
      <c r="H847" s="49"/>
    </row>
    <row r="848">
      <c r="H848" s="49"/>
    </row>
    <row r="849">
      <c r="H849" s="49"/>
    </row>
    <row r="850">
      <c r="H850" s="49"/>
    </row>
    <row r="851">
      <c r="H851" s="49"/>
    </row>
    <row r="852">
      <c r="H852" s="49"/>
    </row>
    <row r="853">
      <c r="H853" s="49"/>
    </row>
    <row r="854">
      <c r="H854" s="49"/>
    </row>
    <row r="855">
      <c r="H855" s="49"/>
    </row>
    <row r="856">
      <c r="H856" s="49"/>
    </row>
    <row r="857">
      <c r="H857" s="49"/>
    </row>
    <row r="858">
      <c r="H858" s="49"/>
    </row>
    <row r="859">
      <c r="H859" s="49"/>
    </row>
    <row r="860">
      <c r="H860" s="49"/>
    </row>
    <row r="861">
      <c r="H861" s="49"/>
    </row>
    <row r="862">
      <c r="H862" s="49"/>
    </row>
    <row r="863">
      <c r="H863" s="49"/>
    </row>
    <row r="864">
      <c r="H864" s="49"/>
    </row>
    <row r="865">
      <c r="H865" s="49"/>
    </row>
    <row r="866">
      <c r="H866" s="49"/>
    </row>
    <row r="867">
      <c r="H867" s="49"/>
    </row>
    <row r="868">
      <c r="H868" s="49"/>
    </row>
    <row r="869">
      <c r="H869" s="49"/>
    </row>
    <row r="870">
      <c r="H870" s="49"/>
    </row>
    <row r="871">
      <c r="H871" s="49"/>
    </row>
    <row r="872">
      <c r="H872" s="49"/>
    </row>
    <row r="873">
      <c r="H873" s="49"/>
    </row>
    <row r="874">
      <c r="H874" s="49"/>
    </row>
    <row r="875">
      <c r="H875" s="49"/>
    </row>
    <row r="876">
      <c r="H876" s="49"/>
    </row>
    <row r="877">
      <c r="H877" s="49"/>
    </row>
    <row r="878">
      <c r="H878" s="49"/>
    </row>
    <row r="879">
      <c r="H879" s="49"/>
    </row>
    <row r="880">
      <c r="H880" s="49"/>
    </row>
    <row r="881">
      <c r="H881" s="49"/>
    </row>
    <row r="882">
      <c r="H882" s="49"/>
    </row>
    <row r="883">
      <c r="H883" s="49"/>
    </row>
    <row r="884">
      <c r="H884" s="49"/>
    </row>
    <row r="885">
      <c r="H885" s="49"/>
    </row>
    <row r="886">
      <c r="H886" s="49"/>
    </row>
    <row r="887">
      <c r="H887" s="49"/>
    </row>
    <row r="888">
      <c r="H888" s="49"/>
    </row>
    <row r="889">
      <c r="H889" s="49"/>
    </row>
    <row r="890">
      <c r="H890" s="49"/>
    </row>
    <row r="891">
      <c r="H891" s="49"/>
    </row>
    <row r="892">
      <c r="H892" s="49"/>
    </row>
    <row r="893">
      <c r="H893" s="49"/>
    </row>
    <row r="894">
      <c r="H894" s="49"/>
    </row>
    <row r="895">
      <c r="H895" s="49"/>
    </row>
    <row r="896">
      <c r="H896" s="49"/>
    </row>
    <row r="897">
      <c r="H897" s="49"/>
    </row>
    <row r="898">
      <c r="H898" s="49"/>
    </row>
    <row r="899">
      <c r="H899" s="49"/>
    </row>
    <row r="900">
      <c r="H900" s="49"/>
    </row>
    <row r="901">
      <c r="H901" s="49"/>
    </row>
    <row r="902">
      <c r="H902" s="49"/>
    </row>
    <row r="903">
      <c r="H903" s="49"/>
    </row>
    <row r="904">
      <c r="H904" s="49"/>
    </row>
    <row r="905">
      <c r="H905" s="49"/>
    </row>
    <row r="906">
      <c r="H906" s="49"/>
    </row>
    <row r="907">
      <c r="H907" s="49"/>
    </row>
    <row r="908">
      <c r="H908" s="49"/>
    </row>
    <row r="909">
      <c r="H909" s="49"/>
    </row>
    <row r="910">
      <c r="H910" s="49"/>
    </row>
    <row r="911">
      <c r="H911" s="49"/>
    </row>
    <row r="912">
      <c r="H912" s="49"/>
    </row>
    <row r="913">
      <c r="H913" s="49"/>
    </row>
    <row r="914">
      <c r="H914" s="49"/>
    </row>
    <row r="915">
      <c r="H915" s="49"/>
    </row>
    <row r="916">
      <c r="H916" s="49"/>
    </row>
    <row r="917">
      <c r="H917" s="49"/>
    </row>
    <row r="918">
      <c r="H918" s="49"/>
    </row>
    <row r="919">
      <c r="H919" s="49"/>
    </row>
    <row r="920">
      <c r="H920" s="49"/>
    </row>
    <row r="921">
      <c r="H921" s="49"/>
    </row>
    <row r="922">
      <c r="H922" s="49"/>
    </row>
    <row r="923">
      <c r="H923" s="49"/>
    </row>
    <row r="924">
      <c r="H924" s="49"/>
    </row>
    <row r="925">
      <c r="H925" s="49"/>
    </row>
    <row r="926">
      <c r="H926" s="49"/>
    </row>
    <row r="927">
      <c r="H927" s="49"/>
    </row>
    <row r="928">
      <c r="H928" s="49"/>
    </row>
    <row r="929">
      <c r="H929" s="49"/>
    </row>
    <row r="930">
      <c r="H930" s="49"/>
    </row>
    <row r="931">
      <c r="H931" s="49"/>
    </row>
    <row r="932">
      <c r="H932" s="49"/>
    </row>
    <row r="933">
      <c r="H933" s="49"/>
    </row>
    <row r="934">
      <c r="H934" s="49"/>
    </row>
    <row r="935">
      <c r="H935" s="49"/>
    </row>
    <row r="936">
      <c r="H936" s="49"/>
    </row>
    <row r="937">
      <c r="H937" s="49"/>
    </row>
    <row r="938">
      <c r="H938" s="49"/>
    </row>
    <row r="939">
      <c r="H939" s="49"/>
    </row>
    <row r="940">
      <c r="H940" s="49"/>
    </row>
    <row r="941">
      <c r="H941" s="49"/>
    </row>
    <row r="942">
      <c r="H942" s="49"/>
    </row>
    <row r="943">
      <c r="H943" s="49"/>
    </row>
    <row r="944">
      <c r="H944" s="49"/>
    </row>
    <row r="945">
      <c r="H945" s="49"/>
    </row>
    <row r="946">
      <c r="H946" s="49"/>
    </row>
    <row r="947">
      <c r="H947" s="49"/>
    </row>
    <row r="948">
      <c r="H948" s="49"/>
    </row>
    <row r="949">
      <c r="H949" s="49"/>
    </row>
    <row r="950">
      <c r="H950" s="49"/>
    </row>
    <row r="951">
      <c r="H951" s="49"/>
    </row>
    <row r="952">
      <c r="H952" s="49"/>
    </row>
    <row r="953">
      <c r="H953" s="49"/>
    </row>
    <row r="954">
      <c r="H954" s="49"/>
    </row>
    <row r="955">
      <c r="H955" s="49"/>
    </row>
    <row r="956">
      <c r="H956" s="49"/>
    </row>
    <row r="957">
      <c r="H957" s="49"/>
    </row>
    <row r="958">
      <c r="H958" s="49"/>
    </row>
    <row r="959">
      <c r="H959" s="49"/>
    </row>
    <row r="960">
      <c r="H960" s="49"/>
    </row>
    <row r="961">
      <c r="H961" s="49"/>
    </row>
    <row r="962">
      <c r="H962" s="49"/>
    </row>
    <row r="963">
      <c r="H963" s="49"/>
    </row>
    <row r="964">
      <c r="H964" s="49"/>
    </row>
    <row r="965">
      <c r="H965" s="49"/>
    </row>
    <row r="966">
      <c r="H966" s="49"/>
    </row>
    <row r="967">
      <c r="H967" s="49"/>
    </row>
    <row r="968">
      <c r="H968" s="49"/>
    </row>
    <row r="969">
      <c r="H969" s="49"/>
    </row>
    <row r="970">
      <c r="H970" s="49"/>
    </row>
    <row r="971">
      <c r="H971" s="49"/>
    </row>
    <row r="972">
      <c r="H972" s="49"/>
    </row>
    <row r="973">
      <c r="H973" s="49"/>
    </row>
    <row r="974">
      <c r="H974" s="49"/>
    </row>
    <row r="975">
      <c r="H975" s="49"/>
    </row>
    <row r="976">
      <c r="H976" s="49"/>
    </row>
    <row r="977">
      <c r="H977" s="49"/>
    </row>
    <row r="978">
      <c r="H978" s="49"/>
    </row>
    <row r="979">
      <c r="H979" s="49"/>
    </row>
    <row r="980">
      <c r="H980" s="49"/>
    </row>
    <row r="981">
      <c r="H981" s="49"/>
    </row>
    <row r="982">
      <c r="H982" s="49"/>
    </row>
    <row r="983">
      <c r="H983" s="49"/>
    </row>
    <row r="984">
      <c r="H984" s="49"/>
    </row>
    <row r="985">
      <c r="H985" s="49"/>
    </row>
    <row r="986">
      <c r="H986" s="49"/>
    </row>
    <row r="987">
      <c r="H987" s="49"/>
    </row>
    <row r="988">
      <c r="H988" s="49"/>
    </row>
    <row r="989">
      <c r="H989" s="49"/>
    </row>
    <row r="990">
      <c r="H990" s="49"/>
    </row>
    <row r="991">
      <c r="H991" s="49"/>
    </row>
    <row r="992">
      <c r="H992" s="49"/>
    </row>
    <row r="993">
      <c r="H993" s="49"/>
    </row>
    <row r="994">
      <c r="H994" s="49"/>
    </row>
    <row r="995">
      <c r="H995" s="49"/>
    </row>
    <row r="996">
      <c r="H996" s="49"/>
    </row>
    <row r="997">
      <c r="H997" s="49"/>
    </row>
    <row r="998">
      <c r="H998" s="49"/>
    </row>
    <row r="999">
      <c r="H999" s="49"/>
    </row>
    <row r="1000">
      <c r="H1000" s="4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1" t="s">
        <v>2453</v>
      </c>
      <c r="B1" s="51" t="s">
        <v>1762</v>
      </c>
      <c r="C1" s="51" t="s">
        <v>2494</v>
      </c>
    </row>
    <row r="2">
      <c r="A2" s="48" t="s">
        <v>42</v>
      </c>
      <c r="B2" s="29" t="s">
        <v>2495</v>
      </c>
      <c r="C2" s="29"/>
    </row>
    <row r="3">
      <c r="A3" s="48" t="s">
        <v>29</v>
      </c>
      <c r="B3" s="29" t="s">
        <v>2496</v>
      </c>
      <c r="C3" s="29" t="s">
        <v>2497</v>
      </c>
    </row>
    <row r="4">
      <c r="A4" s="48" t="s">
        <v>84</v>
      </c>
      <c r="B4" s="29" t="s">
        <v>2498</v>
      </c>
      <c r="C4" s="29" t="s">
        <v>2499</v>
      </c>
    </row>
    <row r="5">
      <c r="A5" s="29" t="s">
        <v>63</v>
      </c>
      <c r="B5" s="29" t="s">
        <v>2500</v>
      </c>
      <c r="C5" s="29" t="s">
        <v>2501</v>
      </c>
    </row>
    <row r="6">
      <c r="A6" s="29" t="s">
        <v>254</v>
      </c>
      <c r="B6" s="29" t="s">
        <v>2502</v>
      </c>
      <c r="C6" s="29" t="s">
        <v>2503</v>
      </c>
    </row>
    <row r="7">
      <c r="A7" s="29" t="s">
        <v>357</v>
      </c>
      <c r="B7" s="29" t="s">
        <v>2504</v>
      </c>
      <c r="C7" s="29" t="s">
        <v>2505</v>
      </c>
    </row>
    <row r="8">
      <c r="A8" s="29" t="s">
        <v>424</v>
      </c>
      <c r="B8" s="29" t="s">
        <v>2506</v>
      </c>
      <c r="C8" s="29" t="s">
        <v>2507</v>
      </c>
    </row>
    <row r="9">
      <c r="A9" s="29" t="s">
        <v>1274</v>
      </c>
      <c r="B9" s="29" t="s">
        <v>2508</v>
      </c>
      <c r="C9" s="29" t="s">
        <v>2508</v>
      </c>
    </row>
    <row r="10">
      <c r="A10" s="29" t="s">
        <v>1269</v>
      </c>
      <c r="B10" s="29" t="s">
        <v>2509</v>
      </c>
      <c r="C10" s="29" t="s">
        <v>2510</v>
      </c>
    </row>
    <row r="11">
      <c r="A11" s="29" t="s">
        <v>2493</v>
      </c>
      <c r="B11" s="29" t="s">
        <v>2511</v>
      </c>
      <c r="C11" s="29" t="s">
        <v>2512</v>
      </c>
    </row>
    <row r="12">
      <c r="A12" s="29" t="s">
        <v>2486</v>
      </c>
      <c r="B12" s="29" t="s">
        <v>2513</v>
      </c>
      <c r="C12" s="29" t="s">
        <v>2514</v>
      </c>
    </row>
  </sheetData>
  <drawing r:id="rId1"/>
</worksheet>
</file>