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xthm/Downloads/"/>
    </mc:Choice>
  </mc:AlternateContent>
  <xr:revisionPtr revIDLastSave="0" documentId="13_ncr:1_{5AB7FAB3-BC13-084F-8AE0-A66E7E82092E}" xr6:coauthVersionLast="47" xr6:coauthVersionMax="47" xr10:uidLastSave="{00000000-0000-0000-0000-000000000000}"/>
  <bookViews>
    <workbookView xWindow="11900" yWindow="520" windowWidth="28800" windowHeight="16400" xr2:uid="{9D00D36B-E62A-4590-AA4E-E8B8842A9639}"/>
  </bookViews>
  <sheets>
    <sheet name="Ex 1 -BS" sheetId="9" r:id="rId1"/>
    <sheet name="Ex 2 - IS" sheetId="11" r:id="rId2"/>
    <sheet name="Ex 3-Comps" sheetId="14" r:id="rId3"/>
    <sheet name="Ex 4-Add" sheetId="1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4" l="1"/>
  <c r="E6" i="14"/>
  <c r="F17" i="11"/>
  <c r="E16" i="11"/>
  <c r="E18" i="11" s="1"/>
  <c r="E20" i="11" s="1"/>
  <c r="D16" i="11"/>
  <c r="D18" i="11" s="1"/>
  <c r="D20" i="11" s="1"/>
  <c r="F15" i="11"/>
  <c r="F16" i="11" s="1"/>
  <c r="F18" i="11" s="1"/>
  <c r="F20" i="11" s="1"/>
  <c r="E15" i="11"/>
  <c r="D15" i="11"/>
  <c r="F8" i="11"/>
  <c r="E8" i="11"/>
  <c r="D8" i="11"/>
  <c r="D25" i="9"/>
  <c r="D28" i="9" s="1"/>
  <c r="D32" i="9" s="1"/>
  <c r="C25" i="9"/>
  <c r="D18" i="9"/>
  <c r="D11" i="9"/>
  <c r="C11" i="9"/>
  <c r="C18" i="9" s="1"/>
  <c r="C28" i="9" l="1"/>
  <c r="C32" i="9" s="1"/>
</calcChain>
</file>

<file path=xl/sharedStrings.xml><?xml version="1.0" encoding="utf-8"?>
<sst xmlns="http://schemas.openxmlformats.org/spreadsheetml/2006/main" count="96" uniqueCount="96">
  <si>
    <t>Exhibit 1</t>
  </si>
  <si>
    <t>Assets</t>
  </si>
  <si>
    <t xml:space="preserve">     Cash and cash equivalents </t>
  </si>
  <si>
    <t xml:space="preserve">     Short-term marketable securities </t>
  </si>
  <si>
    <t xml:space="preserve">     Accounts receivable, net</t>
  </si>
  <si>
    <t xml:space="preserve">     Prepaid expenses and other current assets</t>
  </si>
  <si>
    <t xml:space="preserve">Long-term marketable securities </t>
  </si>
  <si>
    <t>Property and equipment</t>
  </si>
  <si>
    <t xml:space="preserve">Operating lease right-of-use assets </t>
  </si>
  <si>
    <t>Goodwill and intangible assets</t>
  </si>
  <si>
    <t>Deferred tax assets</t>
  </si>
  <si>
    <t xml:space="preserve">Other assets </t>
  </si>
  <si>
    <t>Total assets</t>
  </si>
  <si>
    <t xml:space="preserve">Current liabilities </t>
  </si>
  <si>
    <t xml:space="preserve">     Accounts payable </t>
  </si>
  <si>
    <t xml:space="preserve">     Accrued and other current liabilities </t>
  </si>
  <si>
    <t xml:space="preserve">     Operating lease liabilities, current</t>
  </si>
  <si>
    <t xml:space="preserve">     Deferred revenue </t>
  </si>
  <si>
    <t xml:space="preserve">Total current liabilities </t>
  </si>
  <si>
    <t>Operating lease liabilities, noncurrent</t>
  </si>
  <si>
    <t xml:space="preserve">Other long-term liabilities </t>
  </si>
  <si>
    <t xml:space="preserve">Total liabilities </t>
  </si>
  <si>
    <t xml:space="preserve">Redeemable convertible preferred stock </t>
  </si>
  <si>
    <t xml:space="preserve">     Total stockholder's equity </t>
  </si>
  <si>
    <t>Footnotes</t>
  </si>
  <si>
    <t>Exhibit 2</t>
  </si>
  <si>
    <t xml:space="preserve"> </t>
  </si>
  <si>
    <t xml:space="preserve">2020A </t>
  </si>
  <si>
    <t xml:space="preserve">2021A </t>
  </si>
  <si>
    <t xml:space="preserve">2022A </t>
  </si>
  <si>
    <t>Revenue</t>
  </si>
  <si>
    <t xml:space="preserve">Cost of goods sold  </t>
  </si>
  <si>
    <t xml:space="preserve">Gross profit </t>
  </si>
  <si>
    <t xml:space="preserve">Operating expenses: </t>
  </si>
  <si>
    <t xml:space="preserve">      Operations and support</t>
  </si>
  <si>
    <t xml:space="preserve">      Research and development</t>
  </si>
  <si>
    <t xml:space="preserve">      Sales and marketing</t>
  </si>
  <si>
    <t xml:space="preserve">      General and administrative</t>
  </si>
  <si>
    <t xml:space="preserve">             Depreciation and amortization</t>
  </si>
  <si>
    <t xml:space="preserve">          Total operating expenses </t>
  </si>
  <si>
    <t>Income (loss) from operations</t>
  </si>
  <si>
    <t xml:space="preserve">Interest and other income (expense) </t>
  </si>
  <si>
    <t xml:space="preserve">Income taxes (benefit) </t>
  </si>
  <si>
    <t xml:space="preserve">Net income </t>
  </si>
  <si>
    <t>Exhibit 3</t>
  </si>
  <si>
    <t>Company</t>
  </si>
  <si>
    <t>Ticker</t>
  </si>
  <si>
    <r>
      <t>Stock Price (12/30/22)</t>
    </r>
    <r>
      <rPr>
        <b/>
        <vertAlign val="superscript"/>
        <sz val="10"/>
        <rFont val="Arial"/>
        <family val="2"/>
      </rPr>
      <t>1</t>
    </r>
  </si>
  <si>
    <r>
      <t>Shares Out-standing</t>
    </r>
    <r>
      <rPr>
        <b/>
        <vertAlign val="superscript"/>
        <sz val="10"/>
        <rFont val="Arial"/>
        <family val="2"/>
      </rPr>
      <t>2</t>
    </r>
  </si>
  <si>
    <r>
      <t>Net Debt</t>
    </r>
    <r>
      <rPr>
        <b/>
        <vertAlign val="superscript"/>
        <sz val="10"/>
        <rFont val="Arial"/>
        <family val="2"/>
      </rPr>
      <t>2</t>
    </r>
  </si>
  <si>
    <r>
      <t>Minority Interest</t>
    </r>
    <r>
      <rPr>
        <b/>
        <vertAlign val="superscript"/>
        <sz val="10"/>
        <rFont val="Arial"/>
        <family val="2"/>
      </rPr>
      <t>2</t>
    </r>
  </si>
  <si>
    <r>
      <t>2023E Revenue</t>
    </r>
    <r>
      <rPr>
        <b/>
        <vertAlign val="superscript"/>
        <sz val="10"/>
        <rFont val="Arial"/>
        <family val="2"/>
      </rPr>
      <t>3</t>
    </r>
  </si>
  <si>
    <r>
      <t>2023E EBITDA</t>
    </r>
    <r>
      <rPr>
        <b/>
        <vertAlign val="superscript"/>
        <sz val="10"/>
        <rFont val="Arial"/>
        <family val="2"/>
      </rPr>
      <t>3</t>
    </r>
  </si>
  <si>
    <r>
      <t>2024E Revenue</t>
    </r>
    <r>
      <rPr>
        <b/>
        <vertAlign val="superscript"/>
        <sz val="10"/>
        <rFont val="Arial"/>
        <family val="2"/>
      </rPr>
      <t>3</t>
    </r>
  </si>
  <si>
    <r>
      <t>2024E EBITDA</t>
    </r>
    <r>
      <rPr>
        <b/>
        <vertAlign val="superscript"/>
        <sz val="10"/>
        <rFont val="Arial"/>
        <family val="2"/>
      </rPr>
      <t>3</t>
    </r>
  </si>
  <si>
    <t>DoorDash</t>
  </si>
  <si>
    <t>DASH</t>
  </si>
  <si>
    <t>Uber</t>
  </si>
  <si>
    <t>UBER</t>
  </si>
  <si>
    <t>Lyft</t>
  </si>
  <si>
    <t>LYFT</t>
  </si>
  <si>
    <t>Pinterest</t>
  </si>
  <si>
    <t>PINS</t>
  </si>
  <si>
    <t>Year Ended December 31,</t>
  </si>
  <si>
    <t>As of December 31,</t>
  </si>
  <si>
    <t xml:space="preserve">Current assets </t>
  </si>
  <si>
    <t xml:space="preserve">Liabilities &amp; stockholders' equity </t>
  </si>
  <si>
    <t xml:space="preserve">Stockholders' equity </t>
  </si>
  <si>
    <t xml:space="preserve">     Total liabilities and stockholders' equity</t>
  </si>
  <si>
    <t xml:space="preserve">Pretax income </t>
  </si>
  <si>
    <t>2.) DoorDash Inc., "Form 10K for the Fiscal Year Ended December 31, 2022," Edgar Online, accessed November 30, 2023.</t>
  </si>
  <si>
    <t xml:space="preserve">      Uber Technologies., "Form 10K for the Fiscal Year Ended December 31, 2022," Edgar Online, accessed November 30, 2023.</t>
  </si>
  <si>
    <t xml:space="preserve">      Lyft Inc., "Form 10K for the Fiscal Year Ended December 31, 2022," Edgar Online, accessed November 30, 2023.</t>
  </si>
  <si>
    <t xml:space="preserve">      Pinterest Inc, "Form 10K for the Fiscal Year Ended December 31, 2022," Edgar Online, accessed November 30, 2023.</t>
  </si>
  <si>
    <t>3.) DoorDash Inc., "Financial Data," Bloomberg LP, accessed November 30th, 2023.</t>
  </si>
  <si>
    <t xml:space="preserve">     Uber Technologies, "Financial Data," Bloomberg LP, accessed November 30, 2023.</t>
  </si>
  <si>
    <t xml:space="preserve">     Lyft Inc., "Financial Data," Bloomberg LP, accessed November 30, 2023.</t>
  </si>
  <si>
    <t xml:space="preserve">     Pinterest Inc., "Financial Data," Bloomberg LP, accessed November 30, 2023.</t>
  </si>
  <si>
    <t xml:space="preserve">     LYFT, "Historical Prices," Yahoo Finance, accessed November 30, 2023.</t>
  </si>
  <si>
    <t xml:space="preserve">     UBER, "Historical Prices," Yahoo Finance, accessed November 30, 2023.</t>
  </si>
  <si>
    <t xml:space="preserve">1.) DASH, "Historical Prices," Yahoo Finance, accessed November 30, 2023. </t>
  </si>
  <si>
    <t xml:space="preserve">     PINS, "Historical Prices," Yahoo Finance, accessed November 30, 2023.</t>
  </si>
  <si>
    <t>Total current assets</t>
  </si>
  <si>
    <t>Comparable Companies Analysis ($ in millions, except stock prices)</t>
  </si>
  <si>
    <t>Note: EBITDA = earnings before interest, taxes, depreciation, and amortization</t>
  </si>
  <si>
    <t>Consolidated Balance Sheet ($ in millions)</t>
  </si>
  <si>
    <t>Consolidated Income Statement ($ in millions)</t>
  </si>
  <si>
    <t>Exhibit 4</t>
  </si>
  <si>
    <t>Additional Information</t>
  </si>
  <si>
    <t>Market Risk Premium</t>
  </si>
  <si>
    <t>Shares Outstanding</t>
  </si>
  <si>
    <t>266 million</t>
  </si>
  <si>
    <t>Risk-free rate</t>
  </si>
  <si>
    <t>Adjusted beta</t>
  </si>
  <si>
    <t>Tax rate</t>
  </si>
  <si>
    <t>Perpetuity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</si>
</sst>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_(&quot;$&quot;* #,##0_);_(&quot;$&quot;* \(#,##0\);_(&quot;$&quot;* &quot;-&quot;??_);_(@_)"/>
    <numFmt numFmtId="170" formatCode="0.000%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rgb="FF000000"/>
      <name val="Times New Roman"/>
      <family val="1"/>
    </font>
    <font>
      <sz val="10"/>
      <color rgb="FF0070C0"/>
      <name val="Times New Roman"/>
      <family val="1"/>
    </font>
    <font>
      <sz val="11"/>
      <color theme="1"/>
      <name val="Times New Roman"/>
      <family val="1"/>
    </font>
    <font>
      <i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u val="doubleAccounting"/>
      <sz val="10"/>
      <name val="Aria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7" fillId="0" borderId="0" xfId="0" applyFo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64" fontId="3" fillId="0" borderId="0" xfId="3" applyFont="1" applyFill="1" applyAlignment="1">
      <alignment horizontal="right" wrapText="1"/>
    </xf>
    <xf numFmtId="165" fontId="3" fillId="0" borderId="0" xfId="1" applyNumberFormat="1" applyFont="1" applyAlignment="1">
      <alignment horizontal="right" wrapText="1"/>
    </xf>
    <xf numFmtId="166" fontId="3" fillId="0" borderId="0" xfId="3" applyNumberFormat="1" applyFont="1" applyAlignment="1">
      <alignment horizontal="right" wrapText="1"/>
    </xf>
    <xf numFmtId="166" fontId="3" fillId="0" borderId="0" xfId="3" applyNumberFormat="1" applyFont="1" applyFill="1" applyAlignment="1">
      <alignment horizontal="right" wrapText="1"/>
    </xf>
    <xf numFmtId="39" fontId="3" fillId="0" borderId="0" xfId="0" applyNumberFormat="1" applyFont="1" applyAlignment="1">
      <alignment horizontal="right" wrapText="1"/>
    </xf>
    <xf numFmtId="165" fontId="3" fillId="0" borderId="0" xfId="1" applyNumberFormat="1" applyFont="1" applyFill="1" applyAlignment="1">
      <alignment horizontal="right" wrapText="1"/>
    </xf>
    <xf numFmtId="0" fontId="8" fillId="0" borderId="0" xfId="0" applyFont="1"/>
    <xf numFmtId="0" fontId="9" fillId="0" borderId="0" xfId="0" applyFont="1"/>
    <xf numFmtId="43" fontId="9" fillId="0" borderId="0" xfId="0" applyNumberFormat="1" applyFont="1"/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right"/>
    </xf>
    <xf numFmtId="3" fontId="12" fillId="0" borderId="0" xfId="0" applyNumberFormat="1" applyFont="1"/>
    <xf numFmtId="0" fontId="13" fillId="0" borderId="0" xfId="0" applyFont="1"/>
    <xf numFmtId="43" fontId="13" fillId="0" borderId="0" xfId="0" applyNumberFormat="1" applyFont="1"/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centerContinuous"/>
    </xf>
    <xf numFmtId="0" fontId="5" fillId="2" borderId="3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166" fontId="15" fillId="0" borderId="0" xfId="3" applyNumberFormat="1" applyFont="1" applyFill="1" applyAlignment="1">
      <alignment horizontal="right" vertical="center"/>
    </xf>
    <xf numFmtId="165" fontId="16" fillId="0" borderId="0" xfId="2" applyNumberFormat="1" applyFont="1" applyAlignment="1">
      <alignment horizontal="right"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6" fillId="0" borderId="0" xfId="2" applyNumberFormat="1" applyFont="1" applyAlignment="1">
      <alignment vertical="center"/>
    </xf>
    <xf numFmtId="165" fontId="16" fillId="0" borderId="0" xfId="2" applyNumberFormat="1" applyFont="1" applyAlignment="1">
      <alignment horizontal="right"/>
    </xf>
    <xf numFmtId="165" fontId="15" fillId="0" borderId="0" xfId="2" applyNumberFormat="1" applyFont="1" applyAlignment="1">
      <alignment horizontal="right"/>
    </xf>
    <xf numFmtId="0" fontId="15" fillId="2" borderId="0" xfId="0" applyFont="1" applyFill="1"/>
    <xf numFmtId="166" fontId="17" fillId="2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43" fontId="15" fillId="0" borderId="0" xfId="0" applyNumberFormat="1" applyFont="1"/>
    <xf numFmtId="0" fontId="18" fillId="0" borderId="0" xfId="0" applyFont="1"/>
    <xf numFmtId="43" fontId="5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1" xfId="0" applyFont="1" applyBorder="1" applyAlignment="1">
      <alignment horizontal="center"/>
    </xf>
    <xf numFmtId="166" fontId="15" fillId="0" borderId="0" xfId="3" applyNumberFormat="1" applyFont="1" applyFill="1" applyAlignment="1">
      <alignment horizontal="right"/>
    </xf>
    <xf numFmtId="165" fontId="15" fillId="0" borderId="0" xfId="0" applyNumberFormat="1" applyFont="1" applyAlignment="1">
      <alignment horizontal="right"/>
    </xf>
    <xf numFmtId="165" fontId="16" fillId="0" borderId="0" xfId="0" applyNumberFormat="1" applyFont="1" applyAlignment="1">
      <alignment horizontal="right"/>
    </xf>
    <xf numFmtId="0" fontId="15" fillId="0" borderId="0" xfId="0" applyFont="1" applyAlignment="1">
      <alignment horizontal="left" indent="4"/>
    </xf>
    <xf numFmtId="165" fontId="15" fillId="0" borderId="2" xfId="0" applyNumberFormat="1" applyFont="1" applyBorder="1" applyAlignment="1">
      <alignment horizontal="right"/>
    </xf>
    <xf numFmtId="165" fontId="15" fillId="0" borderId="0" xfId="2" applyNumberFormat="1" applyFont="1" applyFill="1" applyAlignment="1">
      <alignment horizontal="right"/>
    </xf>
    <xf numFmtId="166" fontId="17" fillId="0" borderId="2" xfId="0" applyNumberFormat="1" applyFont="1" applyBorder="1"/>
    <xf numFmtId="166" fontId="15" fillId="0" borderId="0" xfId="0" applyNumberFormat="1" applyFont="1"/>
    <xf numFmtId="165" fontId="15" fillId="0" borderId="0" xfId="0" applyNumberFormat="1" applyFont="1"/>
    <xf numFmtId="166" fontId="15" fillId="0" borderId="0" xfId="0" applyNumberFormat="1" applyFont="1" applyAlignment="1">
      <alignment horizontal="right"/>
    </xf>
    <xf numFmtId="165" fontId="15" fillId="0" borderId="2" xfId="0" applyNumberFormat="1" applyFont="1" applyBorder="1"/>
    <xf numFmtId="43" fontId="18" fillId="0" borderId="0" xfId="0" applyNumberFormat="1" applyFont="1"/>
    <xf numFmtId="0" fontId="5" fillId="0" borderId="0" xfId="0" applyFont="1" applyAlignment="1">
      <alignment horizontal="left"/>
    </xf>
    <xf numFmtId="170" fontId="15" fillId="0" borderId="4" xfId="4" applyNumberFormat="1" applyFont="1" applyFill="1" applyBorder="1" applyAlignment="1">
      <alignment horizontal="right" vertical="center"/>
    </xf>
    <xf numFmtId="10" fontId="15" fillId="0" borderId="4" xfId="4" applyNumberFormat="1" applyFont="1" applyBorder="1" applyAlignment="1">
      <alignment vertical="center"/>
    </xf>
    <xf numFmtId="43" fontId="15" fillId="0" borderId="4" xfId="2" applyNumberFormat="1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165" fontId="15" fillId="0" borderId="4" xfId="2" applyNumberFormat="1" applyFont="1" applyBorder="1" applyAlignment="1">
      <alignment horizontal="right" vertical="center"/>
    </xf>
  </cellXfs>
  <cellStyles count="5">
    <cellStyle name="Comma" xfId="2" builtinId="3"/>
    <cellStyle name="Comma 2" xfId="1" xr:uid="{7E3AC48A-46DE-4011-B0CF-B866A952C9CC}"/>
    <cellStyle name="Currency" xfId="3" builtinId="4"/>
    <cellStyle name="Normal" xfId="0" builtinId="0"/>
    <cellStyle name="Per cent" xfId="4" builtinId="5"/>
  </cellStyles>
  <dxfs count="0"/>
  <tableStyles count="0" defaultTableStyle="TableStyleMedium2" defaultPivotStyle="PivotStyleLight16"/>
  <colors>
    <mruColors>
      <color rgb="FFD9D9D9"/>
      <color rgb="FF0000FF"/>
      <color rgb="FF4472C4"/>
      <color rgb="FFD9E2F3"/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570A-AA34-494C-A695-02E18A917ADA}">
  <dimension ref="A1:G36"/>
  <sheetViews>
    <sheetView showGridLines="0" tabSelected="1" zoomScale="136" zoomScaleNormal="109" workbookViewId="0">
      <selection activeCell="A15" sqref="A15"/>
    </sheetView>
  </sheetViews>
  <sheetFormatPr baseColWidth="10" defaultColWidth="8.83203125" defaultRowHeight="14" x14ac:dyDescent="0.15"/>
  <cols>
    <col min="1" max="1" width="42.83203125" style="22" bestFit="1" customWidth="1"/>
    <col min="2" max="2" width="9.1640625" style="22" bestFit="1" customWidth="1"/>
    <col min="3" max="3" width="11.5" style="23" bestFit="1" customWidth="1"/>
    <col min="4" max="4" width="10.83203125" style="22" bestFit="1" customWidth="1"/>
    <col min="5" max="5" width="12" style="22" customWidth="1"/>
    <col min="6" max="9" width="9.1640625" style="22" bestFit="1" customWidth="1"/>
    <col min="10" max="10" width="8.83203125" style="22"/>
    <col min="11" max="13" width="9.1640625" style="22" bestFit="1" customWidth="1"/>
    <col min="14" max="16384" width="8.83203125" style="22"/>
  </cols>
  <sheetData>
    <row r="1" spans="1:7" x14ac:dyDescent="0.15">
      <c r="A1" s="40" t="s">
        <v>0</v>
      </c>
      <c r="B1" s="25"/>
      <c r="C1" s="41"/>
      <c r="D1" s="25"/>
      <c r="E1" s="25"/>
      <c r="F1" s="25"/>
      <c r="G1" s="42"/>
    </row>
    <row r="2" spans="1:7" ht="15" x14ac:dyDescent="0.15">
      <c r="A2" s="58" t="s">
        <v>85</v>
      </c>
      <c r="B2" s="58"/>
      <c r="C2" s="58"/>
      <c r="D2" s="58"/>
      <c r="E2" s="25"/>
      <c r="F2" s="25"/>
      <c r="G2" s="42"/>
    </row>
    <row r="3" spans="1:7" x14ac:dyDescent="0.15">
      <c r="A3" s="25"/>
      <c r="B3" s="25"/>
      <c r="C3" s="43" t="s">
        <v>64</v>
      </c>
      <c r="D3" s="44"/>
      <c r="E3" s="25"/>
      <c r="F3" s="25"/>
      <c r="G3" s="42"/>
    </row>
    <row r="4" spans="1:7" x14ac:dyDescent="0.15">
      <c r="A4" s="25"/>
      <c r="B4" s="25"/>
      <c r="C4" s="45">
        <v>2021</v>
      </c>
      <c r="D4" s="45">
        <v>2022</v>
      </c>
      <c r="E4" s="25"/>
      <c r="F4" s="25"/>
      <c r="G4" s="42"/>
    </row>
    <row r="5" spans="1:7" x14ac:dyDescent="0.15">
      <c r="A5" s="40" t="s">
        <v>1</v>
      </c>
      <c r="B5" s="25"/>
      <c r="C5" s="41"/>
      <c r="D5" s="25"/>
      <c r="E5" s="25"/>
      <c r="F5" s="25"/>
      <c r="G5" s="42"/>
    </row>
    <row r="6" spans="1:7" x14ac:dyDescent="0.15">
      <c r="A6" s="25" t="s">
        <v>65</v>
      </c>
      <c r="B6" s="25"/>
      <c r="C6" s="41"/>
      <c r="D6" s="25"/>
      <c r="E6" s="25"/>
      <c r="F6" s="25"/>
      <c r="G6" s="42"/>
    </row>
    <row r="7" spans="1:7" x14ac:dyDescent="0.15">
      <c r="A7" s="25" t="s">
        <v>2</v>
      </c>
      <c r="B7" s="25"/>
      <c r="C7" s="46">
        <v>1146</v>
      </c>
      <c r="D7" s="46">
        <v>1505</v>
      </c>
      <c r="E7" s="25"/>
      <c r="F7" s="25"/>
      <c r="G7" s="42"/>
    </row>
    <row r="8" spans="1:7" x14ac:dyDescent="0.15">
      <c r="A8" s="25" t="s">
        <v>3</v>
      </c>
      <c r="B8" s="25"/>
      <c r="C8" s="47">
        <v>348</v>
      </c>
      <c r="D8" s="47">
        <v>209</v>
      </c>
      <c r="E8" s="25"/>
      <c r="F8" s="25"/>
      <c r="G8" s="42"/>
    </row>
    <row r="9" spans="1:7" x14ac:dyDescent="0.15">
      <c r="A9" s="25" t="s">
        <v>4</v>
      </c>
      <c r="B9" s="25"/>
      <c r="C9" s="47">
        <v>832</v>
      </c>
      <c r="D9" s="47">
        <v>842</v>
      </c>
      <c r="E9" s="25"/>
      <c r="F9" s="25"/>
      <c r="G9" s="42"/>
    </row>
    <row r="10" spans="1:7" ht="17" x14ac:dyDescent="0.3">
      <c r="A10" s="25" t="s">
        <v>5</v>
      </c>
      <c r="B10" s="25"/>
      <c r="C10" s="48">
        <v>69</v>
      </c>
      <c r="D10" s="48">
        <v>184</v>
      </c>
      <c r="E10" s="25"/>
      <c r="F10" s="25"/>
      <c r="G10" s="42"/>
    </row>
    <row r="11" spans="1:7" x14ac:dyDescent="0.15">
      <c r="A11" s="49" t="s">
        <v>82</v>
      </c>
      <c r="B11" s="25"/>
      <c r="C11" s="50">
        <f>SUM(C7:C10)</f>
        <v>2395</v>
      </c>
      <c r="D11" s="50">
        <f>SUM(D7:D10)</f>
        <v>2740</v>
      </c>
      <c r="E11" s="25"/>
      <c r="F11" s="25"/>
      <c r="G11" s="42"/>
    </row>
    <row r="12" spans="1:7" x14ac:dyDescent="0.15">
      <c r="A12" s="25" t="s">
        <v>6</v>
      </c>
      <c r="B12" s="25"/>
      <c r="C12" s="51">
        <v>128</v>
      </c>
      <c r="D12" s="51">
        <v>28</v>
      </c>
      <c r="E12" s="25"/>
      <c r="F12" s="25"/>
      <c r="G12" s="42"/>
    </row>
    <row r="13" spans="1:7" x14ac:dyDescent="0.15">
      <c r="A13" s="25" t="s">
        <v>7</v>
      </c>
      <c r="B13" s="25"/>
      <c r="C13" s="51">
        <v>28</v>
      </c>
      <c r="D13" s="51">
        <v>38</v>
      </c>
      <c r="E13" s="25"/>
      <c r="F13" s="25"/>
      <c r="G13" s="42"/>
    </row>
    <row r="14" spans="1:7" x14ac:dyDescent="0.15">
      <c r="A14" s="25" t="s">
        <v>8</v>
      </c>
      <c r="B14" s="25"/>
      <c r="C14" s="51">
        <v>45</v>
      </c>
      <c r="D14" s="51">
        <v>41</v>
      </c>
      <c r="E14" s="25"/>
      <c r="F14" s="25"/>
      <c r="G14" s="42"/>
    </row>
    <row r="15" spans="1:7" x14ac:dyDescent="0.15">
      <c r="A15" s="25" t="s">
        <v>9</v>
      </c>
      <c r="B15" s="25"/>
      <c r="C15" s="51">
        <v>331</v>
      </c>
      <c r="D15" s="51">
        <v>420</v>
      </c>
      <c r="E15" s="25"/>
      <c r="F15" s="25"/>
      <c r="G15" s="42"/>
    </row>
    <row r="16" spans="1:7" x14ac:dyDescent="0.15">
      <c r="A16" s="25" t="s">
        <v>10</v>
      </c>
      <c r="B16" s="25"/>
      <c r="C16" s="51">
        <v>0</v>
      </c>
      <c r="D16" s="51">
        <v>371</v>
      </c>
      <c r="E16" s="25"/>
      <c r="F16" s="25"/>
      <c r="G16" s="42"/>
    </row>
    <row r="17" spans="1:7" ht="17" x14ac:dyDescent="0.3">
      <c r="A17" s="25" t="s">
        <v>11</v>
      </c>
      <c r="B17" s="25"/>
      <c r="C17" s="48">
        <v>34</v>
      </c>
      <c r="D17" s="48">
        <v>31</v>
      </c>
      <c r="E17" s="25"/>
      <c r="F17" s="25"/>
      <c r="G17" s="42"/>
    </row>
    <row r="18" spans="1:7" ht="17" x14ac:dyDescent="0.3">
      <c r="A18" s="49" t="s">
        <v>12</v>
      </c>
      <c r="B18" s="25"/>
      <c r="C18" s="52">
        <f>SUM(C11:C17)</f>
        <v>2961</v>
      </c>
      <c r="D18" s="52">
        <f>SUM(D11:D17)</f>
        <v>3669</v>
      </c>
      <c r="E18" s="25"/>
      <c r="F18" s="25"/>
      <c r="G18" s="42"/>
    </row>
    <row r="19" spans="1:7" x14ac:dyDescent="0.15">
      <c r="A19" s="40" t="s">
        <v>66</v>
      </c>
      <c r="B19" s="25"/>
      <c r="C19" s="53"/>
      <c r="D19" s="53"/>
      <c r="E19" s="25"/>
      <c r="F19" s="25"/>
      <c r="G19" s="42"/>
    </row>
    <row r="20" spans="1:7" x14ac:dyDescent="0.15">
      <c r="A20" s="25" t="s">
        <v>13</v>
      </c>
      <c r="B20" s="25"/>
      <c r="C20" s="54"/>
      <c r="D20" s="54"/>
      <c r="E20" s="25"/>
      <c r="F20" s="25"/>
      <c r="G20" s="42"/>
    </row>
    <row r="21" spans="1:7" x14ac:dyDescent="0.15">
      <c r="A21" s="25" t="s">
        <v>14</v>
      </c>
      <c r="B21" s="25"/>
      <c r="C21" s="55">
        <v>60</v>
      </c>
      <c r="D21" s="55">
        <v>88</v>
      </c>
      <c r="E21" s="25"/>
      <c r="F21" s="25"/>
      <c r="G21" s="42"/>
    </row>
    <row r="22" spans="1:7" x14ac:dyDescent="0.15">
      <c r="A22" s="25" t="s">
        <v>15</v>
      </c>
      <c r="B22" s="25"/>
      <c r="C22" s="47">
        <v>373</v>
      </c>
      <c r="D22" s="47">
        <v>515</v>
      </c>
      <c r="E22" s="25"/>
      <c r="F22" s="25"/>
      <c r="G22" s="42"/>
    </row>
    <row r="23" spans="1:7" x14ac:dyDescent="0.15">
      <c r="A23" s="25" t="s">
        <v>16</v>
      </c>
      <c r="B23" s="25"/>
      <c r="C23" s="47">
        <v>11</v>
      </c>
      <c r="D23" s="47">
        <v>13</v>
      </c>
      <c r="E23" s="25"/>
      <c r="F23" s="25"/>
      <c r="G23" s="42"/>
    </row>
    <row r="24" spans="1:7" ht="17" x14ac:dyDescent="0.3">
      <c r="A24" s="25" t="s">
        <v>17</v>
      </c>
      <c r="B24" s="25"/>
      <c r="C24" s="48">
        <v>148</v>
      </c>
      <c r="D24" s="48">
        <v>179</v>
      </c>
      <c r="E24" s="25"/>
      <c r="F24" s="25"/>
      <c r="G24" s="42"/>
    </row>
    <row r="25" spans="1:7" x14ac:dyDescent="0.15">
      <c r="A25" s="49" t="s">
        <v>18</v>
      </c>
      <c r="B25" s="25"/>
      <c r="C25" s="50">
        <f>SUM(C21:C24)</f>
        <v>592</v>
      </c>
      <c r="D25" s="50">
        <f>SUM(D21:D24)</f>
        <v>795</v>
      </c>
      <c r="E25" s="25"/>
      <c r="F25" s="25"/>
      <c r="G25" s="42"/>
    </row>
    <row r="26" spans="1:7" x14ac:dyDescent="0.15">
      <c r="A26" s="25" t="s">
        <v>19</v>
      </c>
      <c r="B26" s="25"/>
      <c r="C26" s="54">
        <v>43</v>
      </c>
      <c r="D26" s="54">
        <v>36</v>
      </c>
      <c r="E26" s="25"/>
      <c r="F26" s="25"/>
      <c r="G26" s="42"/>
    </row>
    <row r="27" spans="1:7" ht="17" x14ac:dyDescent="0.3">
      <c r="A27" s="25" t="s">
        <v>20</v>
      </c>
      <c r="B27" s="25"/>
      <c r="C27" s="48">
        <v>77</v>
      </c>
      <c r="D27" s="48">
        <v>80</v>
      </c>
      <c r="E27" s="25"/>
      <c r="F27" s="25"/>
      <c r="G27" s="42"/>
    </row>
    <row r="28" spans="1:7" x14ac:dyDescent="0.15">
      <c r="A28" s="49" t="s">
        <v>21</v>
      </c>
      <c r="B28" s="25"/>
      <c r="C28" s="47">
        <f>SUM(C25:C27)</f>
        <v>712</v>
      </c>
      <c r="D28" s="47">
        <f>SUM(D25:D27)</f>
        <v>911</v>
      </c>
      <c r="E28" s="25"/>
      <c r="F28" s="25"/>
      <c r="G28" s="42"/>
    </row>
    <row r="29" spans="1:7" x14ac:dyDescent="0.15">
      <c r="A29" s="25" t="s">
        <v>22</v>
      </c>
      <c r="B29" s="25"/>
      <c r="C29" s="56">
        <v>2822</v>
      </c>
      <c r="D29" s="56">
        <v>2822</v>
      </c>
      <c r="E29" s="25"/>
      <c r="F29" s="25"/>
      <c r="G29" s="42"/>
    </row>
    <row r="30" spans="1:7" ht="17" x14ac:dyDescent="0.3">
      <c r="A30" s="25" t="s">
        <v>67</v>
      </c>
      <c r="B30" s="25"/>
      <c r="C30" s="48"/>
      <c r="D30" s="48"/>
      <c r="E30" s="25"/>
      <c r="F30" s="25"/>
      <c r="G30" s="42"/>
    </row>
    <row r="31" spans="1:7" ht="17" x14ac:dyDescent="0.3">
      <c r="A31" s="25" t="s">
        <v>23</v>
      </c>
      <c r="B31" s="25"/>
      <c r="C31" s="48">
        <v>-573</v>
      </c>
      <c r="D31" s="48">
        <v>-64</v>
      </c>
      <c r="E31" s="25"/>
      <c r="F31" s="25"/>
      <c r="G31" s="42"/>
    </row>
    <row r="32" spans="1:7" ht="17" x14ac:dyDescent="0.3">
      <c r="A32" s="25" t="s">
        <v>68</v>
      </c>
      <c r="B32" s="25"/>
      <c r="C32" s="52">
        <f>C31+C28+C29</f>
        <v>2961</v>
      </c>
      <c r="D32" s="52">
        <f>D31+D28+D29</f>
        <v>3669</v>
      </c>
      <c r="E32" s="25"/>
      <c r="F32" s="25"/>
      <c r="G32" s="42"/>
    </row>
    <row r="33" spans="1:7" x14ac:dyDescent="0.15">
      <c r="A33" s="25"/>
      <c r="B33" s="25"/>
      <c r="C33" s="41"/>
      <c r="D33" s="25"/>
      <c r="E33" s="25"/>
      <c r="F33" s="25"/>
      <c r="G33" s="42"/>
    </row>
    <row r="34" spans="1:7" x14ac:dyDescent="0.15">
      <c r="A34" s="40"/>
      <c r="B34" s="25"/>
      <c r="C34" s="41"/>
      <c r="D34" s="25"/>
      <c r="E34" s="25"/>
      <c r="F34" s="25"/>
      <c r="G34" s="42"/>
    </row>
    <row r="35" spans="1:7" x14ac:dyDescent="0.15">
      <c r="A35" s="25"/>
      <c r="B35" s="25"/>
      <c r="C35" s="41"/>
      <c r="D35" s="25"/>
      <c r="E35" s="25"/>
      <c r="F35" s="25"/>
      <c r="G35" s="42"/>
    </row>
    <row r="36" spans="1:7" x14ac:dyDescent="0.15">
      <c r="A36" s="42"/>
      <c r="B36" s="42"/>
      <c r="C36" s="57"/>
      <c r="D36" s="42"/>
      <c r="E36" s="42"/>
      <c r="F36" s="42"/>
      <c r="G36" s="42"/>
    </row>
  </sheetData>
  <mergeCells count="1">
    <mergeCell ref="A2:D2"/>
  </mergeCells>
  <pageMargins left="0.25" right="0.25" top="0.75" bottom="0.75" header="0.3" footer="0.3"/>
  <pageSetup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9F51-DC12-4D2B-9165-25C3FA3AE753}">
  <dimension ref="A1:K23"/>
  <sheetViews>
    <sheetView showGridLines="0" zoomScale="125" workbookViewId="0">
      <selection activeCell="C26" sqref="C26"/>
    </sheetView>
  </sheetViews>
  <sheetFormatPr baseColWidth="10" defaultColWidth="8.83203125" defaultRowHeight="14" x14ac:dyDescent="0.15"/>
  <cols>
    <col min="1" max="2" width="8.83203125" style="22"/>
    <col min="3" max="3" width="26.83203125" style="22" customWidth="1"/>
    <col min="4" max="6" width="10.83203125" style="22" customWidth="1"/>
    <col min="7" max="16384" width="8.83203125" style="22"/>
  </cols>
  <sheetData>
    <row r="1" spans="1:11" s="16" customFormat="1" ht="13" x14ac:dyDescent="0.15">
      <c r="A1" s="3" t="s">
        <v>25</v>
      </c>
      <c r="C1" s="17"/>
      <c r="E1" s="15"/>
    </row>
    <row r="2" spans="1:11" s="16" customFormat="1" ht="14.75" customHeight="1" x14ac:dyDescent="0.15">
      <c r="A2" s="58" t="s">
        <v>86</v>
      </c>
      <c r="B2" s="58"/>
      <c r="C2" s="58"/>
      <c r="D2" s="58"/>
      <c r="E2" s="58"/>
      <c r="F2" s="58"/>
      <c r="G2" s="18"/>
      <c r="J2" s="18"/>
      <c r="K2" s="18"/>
    </row>
    <row r="3" spans="1:11" s="16" customFormat="1" ht="13" x14ac:dyDescent="0.15">
      <c r="A3" s="24" t="s">
        <v>26</v>
      </c>
      <c r="B3" s="25"/>
      <c r="C3" s="25"/>
      <c r="D3" s="26" t="s">
        <v>63</v>
      </c>
      <c r="E3" s="26"/>
      <c r="F3" s="26"/>
      <c r="H3" s="18"/>
      <c r="I3" s="18"/>
    </row>
    <row r="4" spans="1:11" s="16" customFormat="1" ht="13" x14ac:dyDescent="0.15">
      <c r="A4" s="25"/>
      <c r="B4" s="25"/>
      <c r="C4" s="25"/>
      <c r="D4" s="27" t="s">
        <v>27</v>
      </c>
      <c r="E4" s="27" t="s">
        <v>28</v>
      </c>
      <c r="F4" s="27" t="s">
        <v>29</v>
      </c>
      <c r="H4" s="20"/>
    </row>
    <row r="5" spans="1:11" s="16" customFormat="1" ht="3" customHeight="1" x14ac:dyDescent="0.15">
      <c r="A5" s="25"/>
      <c r="B5" s="25"/>
      <c r="C5" s="25"/>
      <c r="D5" s="28"/>
      <c r="E5" s="28"/>
      <c r="F5" s="28"/>
    </row>
    <row r="6" spans="1:11" s="16" customFormat="1" ht="13" x14ac:dyDescent="0.15">
      <c r="A6" s="25" t="s">
        <v>30</v>
      </c>
      <c r="B6" s="25"/>
      <c r="C6" s="25"/>
      <c r="D6" s="29">
        <v>1477</v>
      </c>
      <c r="E6" s="29">
        <v>1834</v>
      </c>
      <c r="F6" s="29">
        <v>2551</v>
      </c>
    </row>
    <row r="7" spans="1:11" s="16" customFormat="1" ht="16" x14ac:dyDescent="0.15">
      <c r="A7" s="25" t="s">
        <v>31</v>
      </c>
      <c r="B7" s="25"/>
      <c r="C7" s="25"/>
      <c r="D7" s="30">
        <v>598</v>
      </c>
      <c r="E7" s="30">
        <v>608</v>
      </c>
      <c r="F7" s="30">
        <v>720</v>
      </c>
    </row>
    <row r="8" spans="1:11" s="16" customFormat="1" ht="13" x14ac:dyDescent="0.15">
      <c r="A8" s="25" t="s">
        <v>32</v>
      </c>
      <c r="B8" s="25"/>
      <c r="C8" s="25"/>
      <c r="D8" s="31">
        <f>D6-D7</f>
        <v>879</v>
      </c>
      <c r="E8" s="31">
        <f>E6-E7</f>
        <v>1226</v>
      </c>
      <c r="F8" s="31">
        <f>F6-F7</f>
        <v>1831</v>
      </c>
    </row>
    <row r="9" spans="1:11" s="16" customFormat="1" ht="13" x14ac:dyDescent="0.15">
      <c r="A9" s="25" t="s">
        <v>33</v>
      </c>
      <c r="B9" s="25"/>
      <c r="C9" s="25"/>
      <c r="D9" s="31"/>
      <c r="E9" s="31"/>
      <c r="F9" s="31"/>
    </row>
    <row r="10" spans="1:11" s="16" customFormat="1" ht="13" x14ac:dyDescent="0.15">
      <c r="A10" s="25" t="s">
        <v>34</v>
      </c>
      <c r="B10" s="25"/>
      <c r="C10" s="25"/>
      <c r="D10" s="31">
        <v>324</v>
      </c>
      <c r="E10" s="32">
        <v>262</v>
      </c>
      <c r="F10" s="32">
        <v>252</v>
      </c>
    </row>
    <row r="11" spans="1:11" s="16" customFormat="1" ht="13" x14ac:dyDescent="0.15">
      <c r="A11" s="25" t="s">
        <v>35</v>
      </c>
      <c r="B11" s="25"/>
      <c r="C11" s="25"/>
      <c r="D11" s="31">
        <v>194</v>
      </c>
      <c r="E11" s="32">
        <v>368</v>
      </c>
      <c r="F11" s="32">
        <v>518</v>
      </c>
    </row>
    <row r="12" spans="1:11" s="16" customFormat="1" ht="15" customHeight="1" x14ac:dyDescent="0.15">
      <c r="A12" s="25" t="s">
        <v>36</v>
      </c>
      <c r="B12" s="25"/>
      <c r="C12" s="25"/>
      <c r="D12" s="31">
        <v>158</v>
      </c>
      <c r="E12" s="32">
        <v>394</v>
      </c>
      <c r="F12" s="32">
        <v>660</v>
      </c>
    </row>
    <row r="13" spans="1:11" s="16" customFormat="1" ht="15" customHeight="1" x14ac:dyDescent="0.15">
      <c r="A13" s="25" t="s">
        <v>37</v>
      </c>
      <c r="B13" s="25"/>
      <c r="C13" s="25"/>
      <c r="D13" s="31">
        <v>268</v>
      </c>
      <c r="E13" s="32">
        <v>272</v>
      </c>
      <c r="F13" s="32">
        <v>305</v>
      </c>
    </row>
    <row r="14" spans="1:11" s="16" customFormat="1" ht="15" customHeight="1" x14ac:dyDescent="0.15">
      <c r="A14" s="25" t="s">
        <v>38</v>
      </c>
      <c r="B14" s="25"/>
      <c r="C14" s="25"/>
      <c r="D14" s="33">
        <v>10</v>
      </c>
      <c r="E14" s="30">
        <v>16</v>
      </c>
      <c r="F14" s="30">
        <v>34</v>
      </c>
    </row>
    <row r="15" spans="1:11" s="16" customFormat="1" ht="15" customHeight="1" x14ac:dyDescent="0.15">
      <c r="A15" s="25" t="s">
        <v>39</v>
      </c>
      <c r="B15" s="25"/>
      <c r="C15" s="25"/>
      <c r="D15" s="33">
        <f>SUM(D10:D14)</f>
        <v>954</v>
      </c>
      <c r="E15" s="33">
        <f>SUM(E10:E14)</f>
        <v>1312</v>
      </c>
      <c r="F15" s="33">
        <f>SUM(F10:F14)</f>
        <v>1769</v>
      </c>
    </row>
    <row r="16" spans="1:11" s="16" customFormat="1" ht="13" x14ac:dyDescent="0.15">
      <c r="A16" s="25" t="s">
        <v>40</v>
      </c>
      <c r="B16" s="25"/>
      <c r="C16" s="25"/>
      <c r="D16" s="31">
        <f>D8-D15</f>
        <v>-75</v>
      </c>
      <c r="E16" s="31">
        <f>E8-E15</f>
        <v>-86</v>
      </c>
      <c r="F16" s="31">
        <f>F8-F15</f>
        <v>62</v>
      </c>
    </row>
    <row r="17" spans="1:6" s="16" customFormat="1" ht="16" x14ac:dyDescent="0.3">
      <c r="A17" s="25" t="s">
        <v>41</v>
      </c>
      <c r="B17" s="25"/>
      <c r="C17" s="25"/>
      <c r="D17" s="34">
        <v>5</v>
      </c>
      <c r="E17" s="34">
        <v>14</v>
      </c>
      <c r="F17" s="34">
        <f>9</f>
        <v>9</v>
      </c>
    </row>
    <row r="18" spans="1:6" s="16" customFormat="1" ht="13" x14ac:dyDescent="0.15">
      <c r="A18" s="25" t="s">
        <v>69</v>
      </c>
      <c r="B18" s="25"/>
      <c r="C18" s="25"/>
      <c r="D18" s="35">
        <f>D16+D17</f>
        <v>-70</v>
      </c>
      <c r="E18" s="31">
        <f>SUM(E16:E17)</f>
        <v>-72</v>
      </c>
      <c r="F18" s="35">
        <f>SUM(F16:F17)</f>
        <v>71</v>
      </c>
    </row>
    <row r="19" spans="1:6" s="16" customFormat="1" ht="16" x14ac:dyDescent="0.3">
      <c r="A19" s="25" t="s">
        <v>42</v>
      </c>
      <c r="B19" s="25"/>
      <c r="C19" s="25"/>
      <c r="D19" s="34">
        <v>0</v>
      </c>
      <c r="E19" s="34">
        <v>1</v>
      </c>
      <c r="F19" s="34">
        <v>-357</v>
      </c>
    </row>
    <row r="20" spans="1:6" s="16" customFormat="1" ht="16" x14ac:dyDescent="0.15">
      <c r="A20" s="36" t="s">
        <v>43</v>
      </c>
      <c r="B20" s="36"/>
      <c r="C20" s="36"/>
      <c r="D20" s="37">
        <f>D18+D19</f>
        <v>-70</v>
      </c>
      <c r="E20" s="37">
        <f>E18-E19</f>
        <v>-73</v>
      </c>
      <c r="F20" s="37">
        <f>F18-F19</f>
        <v>428</v>
      </c>
    </row>
    <row r="21" spans="1:6" s="16" customFormat="1" ht="13" x14ac:dyDescent="0.15">
      <c r="A21" s="19"/>
      <c r="B21" s="19"/>
      <c r="C21" s="19"/>
      <c r="D21" s="19"/>
      <c r="E21" s="21"/>
      <c r="F21" s="21"/>
    </row>
    <row r="22" spans="1:6" s="16" customFormat="1" ht="13" x14ac:dyDescent="0.15">
      <c r="A22" s="38"/>
      <c r="B22" s="39"/>
      <c r="C22" s="39"/>
      <c r="D22" s="39"/>
      <c r="E22" s="39"/>
      <c r="F22" s="39"/>
    </row>
    <row r="23" spans="1:6" s="16" customFormat="1" ht="13" x14ac:dyDescent="0.15">
      <c r="A23" s="2"/>
      <c r="B23" s="1"/>
      <c r="C23" s="1"/>
      <c r="D23" s="1"/>
      <c r="E23" s="1"/>
      <c r="F23" s="1"/>
    </row>
  </sheetData>
  <mergeCells count="2">
    <mergeCell ref="A2:D2"/>
    <mergeCell ref="E2:F2"/>
  </mergeCells>
  <pageMargins left="0.25" right="0.25" top="0.75" bottom="0.75" header="0.3" footer="0.3"/>
  <pageSetup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34B5-34CD-49DD-BED6-092D9793FA9B}">
  <dimension ref="A1:J24"/>
  <sheetViews>
    <sheetView showGridLines="0" zoomScale="135" workbookViewId="0">
      <selection activeCell="A12" sqref="A12"/>
    </sheetView>
  </sheetViews>
  <sheetFormatPr baseColWidth="10" defaultColWidth="8.83203125" defaultRowHeight="15" x14ac:dyDescent="0.2"/>
  <cols>
    <col min="1" max="2" width="12.1640625" customWidth="1"/>
    <col min="3" max="3" width="18.5" customWidth="1"/>
    <col min="4" max="4" width="17" customWidth="1"/>
    <col min="5" max="10" width="12.1640625" customWidth="1"/>
  </cols>
  <sheetData>
    <row r="1" spans="1:10" s="5" customFormat="1" ht="14" x14ac:dyDescent="0.2">
      <c r="A1" s="3" t="s">
        <v>44</v>
      </c>
      <c r="B1" s="4"/>
      <c r="C1" s="4"/>
      <c r="D1" s="4"/>
      <c r="E1" s="4"/>
      <c r="F1" s="4"/>
      <c r="G1" s="4"/>
      <c r="H1" s="4"/>
      <c r="I1" s="4"/>
      <c r="J1" s="4"/>
    </row>
    <row r="2" spans="1:10" s="5" customFormat="1" ht="14" x14ac:dyDescent="0.2">
      <c r="A2" s="3" t="s">
        <v>83</v>
      </c>
      <c r="B2" s="4"/>
      <c r="C2" s="4"/>
      <c r="D2" s="4"/>
      <c r="E2" s="4"/>
      <c r="F2" s="4"/>
      <c r="G2" s="4"/>
      <c r="H2" s="4"/>
      <c r="I2" s="4"/>
      <c r="J2" s="4"/>
    </row>
    <row r="3" spans="1:10" s="5" customFormat="1" ht="14" x14ac:dyDescent="0.2"/>
    <row r="4" spans="1:10" s="5" customFormat="1" ht="31" x14ac:dyDescent="0.2">
      <c r="A4" s="6" t="s">
        <v>45</v>
      </c>
      <c r="B4" s="7" t="s">
        <v>46</v>
      </c>
      <c r="C4" s="7" t="s">
        <v>47</v>
      </c>
      <c r="D4" s="7" t="s">
        <v>48</v>
      </c>
      <c r="E4" s="7" t="s">
        <v>49</v>
      </c>
      <c r="F4" s="7" t="s">
        <v>50</v>
      </c>
      <c r="G4" s="7" t="s">
        <v>51</v>
      </c>
      <c r="H4" s="7" t="s">
        <v>52</v>
      </c>
      <c r="I4" s="7" t="s">
        <v>53</v>
      </c>
      <c r="J4" s="7" t="s">
        <v>54</v>
      </c>
    </row>
    <row r="5" spans="1:10" s="5" customFormat="1" x14ac:dyDescent="0.2">
      <c r="A5" s="1" t="s">
        <v>55</v>
      </c>
      <c r="B5" s="8" t="s">
        <v>56</v>
      </c>
      <c r="C5" s="9">
        <v>48.82</v>
      </c>
      <c r="D5" s="10">
        <v>392.07568900000001</v>
      </c>
      <c r="E5" s="11">
        <v>-1977</v>
      </c>
      <c r="F5" s="12">
        <v>14</v>
      </c>
      <c r="G5" s="11">
        <v>8578.7999999999993</v>
      </c>
      <c r="H5" s="11">
        <v>1181.5</v>
      </c>
      <c r="I5" s="11">
        <v>10055</v>
      </c>
      <c r="J5" s="11">
        <v>1597.8</v>
      </c>
    </row>
    <row r="6" spans="1:10" s="5" customFormat="1" x14ac:dyDescent="0.2">
      <c r="A6" s="1" t="s">
        <v>57</v>
      </c>
      <c r="B6" s="8" t="s">
        <v>58</v>
      </c>
      <c r="C6" s="13">
        <v>24.73</v>
      </c>
      <c r="D6" s="10">
        <v>2009.9071750000001</v>
      </c>
      <c r="E6" s="14">
        <f>9265+27-4208</f>
        <v>5084</v>
      </c>
      <c r="F6" s="14">
        <v>430</v>
      </c>
      <c r="G6" s="10">
        <v>37068.400000000001</v>
      </c>
      <c r="H6" s="10">
        <v>3991.3</v>
      </c>
      <c r="I6" s="10">
        <v>42847.7</v>
      </c>
      <c r="J6" s="10">
        <v>5870.9</v>
      </c>
    </row>
    <row r="7" spans="1:10" s="5" customFormat="1" x14ac:dyDescent="0.2">
      <c r="A7" s="1" t="s">
        <v>59</v>
      </c>
      <c r="B7" s="8" t="s">
        <v>60</v>
      </c>
      <c r="C7" s="13">
        <v>11.02</v>
      </c>
      <c r="D7" s="10">
        <v>378.083799</v>
      </c>
      <c r="E7" s="14">
        <f>803.207 +36.287- 281.09</f>
        <v>558.404</v>
      </c>
      <c r="F7" s="10">
        <v>0</v>
      </c>
      <c r="G7" s="10">
        <v>4393.8999999999996</v>
      </c>
      <c r="H7" s="10">
        <v>211.4</v>
      </c>
      <c r="I7" s="10">
        <v>4946.3999999999996</v>
      </c>
      <c r="J7" s="10">
        <v>310</v>
      </c>
    </row>
    <row r="8" spans="1:10" s="5" customFormat="1" x14ac:dyDescent="0.2">
      <c r="A8" s="1" t="s">
        <v>61</v>
      </c>
      <c r="B8" s="8" t="s">
        <v>62</v>
      </c>
      <c r="C8" s="13">
        <v>24.28</v>
      </c>
      <c r="D8" s="10">
        <v>683.86780299999998</v>
      </c>
      <c r="E8" s="10">
        <v>-1611.0630000000001</v>
      </c>
      <c r="F8" s="10">
        <v>0</v>
      </c>
      <c r="G8" s="10">
        <v>3060.6</v>
      </c>
      <c r="H8" s="10">
        <v>674</v>
      </c>
      <c r="I8" s="10">
        <v>3587.3</v>
      </c>
      <c r="J8" s="10">
        <v>893.1</v>
      </c>
    </row>
    <row r="9" spans="1:10" s="5" customFormat="1" ht="14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s="5" customFormat="1" ht="14" x14ac:dyDescent="0.2">
      <c r="A10" s="1" t="s">
        <v>84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s="5" customFormat="1" ht="1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s="5" customFormat="1" ht="14" x14ac:dyDescent="0.2">
      <c r="A12" s="3" t="s">
        <v>24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s="5" customFormat="1" ht="14" x14ac:dyDescent="0.2">
      <c r="A13" s="1" t="s">
        <v>80</v>
      </c>
      <c r="B13" s="4"/>
      <c r="C13" s="4"/>
      <c r="D13" s="4"/>
      <c r="E13" s="4"/>
      <c r="F13" s="4"/>
      <c r="G13" s="4"/>
      <c r="H13" s="4"/>
      <c r="I13" s="4"/>
      <c r="J13" s="1"/>
    </row>
    <row r="14" spans="1:10" s="5" customFormat="1" ht="14" x14ac:dyDescent="0.2">
      <c r="A14" s="1" t="s">
        <v>79</v>
      </c>
      <c r="B14" s="4"/>
      <c r="C14" s="4"/>
      <c r="D14" s="4"/>
      <c r="E14" s="4"/>
      <c r="F14" s="4"/>
      <c r="G14" s="4"/>
      <c r="H14" s="4"/>
      <c r="I14" s="4"/>
      <c r="J14" s="1"/>
    </row>
    <row r="15" spans="1:10" s="5" customFormat="1" ht="14" x14ac:dyDescent="0.2">
      <c r="A15" s="1" t="s">
        <v>78</v>
      </c>
      <c r="B15" s="4"/>
      <c r="C15" s="4"/>
      <c r="D15" s="4"/>
      <c r="E15" s="4"/>
      <c r="F15" s="4"/>
      <c r="G15" s="4"/>
      <c r="H15" s="4"/>
      <c r="I15" s="4"/>
      <c r="J15" s="1"/>
    </row>
    <row r="16" spans="1:10" s="5" customFormat="1" ht="14" x14ac:dyDescent="0.2">
      <c r="A16" s="1" t="s">
        <v>81</v>
      </c>
      <c r="B16" s="4"/>
      <c r="C16" s="4"/>
      <c r="D16" s="4"/>
      <c r="E16" s="4"/>
      <c r="F16" s="4"/>
      <c r="G16" s="4"/>
      <c r="H16" s="4"/>
      <c r="I16" s="4"/>
    </row>
    <row r="17" spans="1:9" s="5" customFormat="1" ht="14" x14ac:dyDescent="0.2">
      <c r="A17" s="1" t="s">
        <v>70</v>
      </c>
      <c r="B17" s="4"/>
      <c r="C17" s="4"/>
      <c r="D17" s="4"/>
      <c r="E17" s="4"/>
      <c r="F17" s="4"/>
      <c r="G17" s="4"/>
      <c r="H17" s="4"/>
      <c r="I17" s="4"/>
    </row>
    <row r="18" spans="1:9" s="5" customFormat="1" ht="14" x14ac:dyDescent="0.2">
      <c r="A18" s="1" t="s">
        <v>71</v>
      </c>
      <c r="B18" s="4"/>
      <c r="C18" s="4"/>
      <c r="D18" s="4"/>
      <c r="E18" s="4"/>
      <c r="F18" s="4"/>
      <c r="G18" s="4"/>
      <c r="H18" s="4"/>
      <c r="I18" s="4"/>
    </row>
    <row r="19" spans="1:9" s="5" customFormat="1" ht="14" x14ac:dyDescent="0.2">
      <c r="A19" s="1" t="s">
        <v>72</v>
      </c>
      <c r="B19" s="4"/>
      <c r="C19" s="4"/>
      <c r="D19" s="4"/>
      <c r="E19" s="4"/>
      <c r="F19" s="4"/>
      <c r="G19" s="4"/>
      <c r="H19" s="4"/>
      <c r="I19" s="4"/>
    </row>
    <row r="20" spans="1:9" s="5" customFormat="1" ht="14" x14ac:dyDescent="0.2">
      <c r="A20" s="1" t="s">
        <v>73</v>
      </c>
      <c r="B20" s="4"/>
      <c r="C20" s="4"/>
      <c r="D20" s="4"/>
      <c r="E20" s="4"/>
      <c r="F20" s="4"/>
      <c r="G20" s="4"/>
      <c r="H20" s="4"/>
      <c r="I20" s="4"/>
    </row>
    <row r="21" spans="1:9" s="5" customFormat="1" ht="14" x14ac:dyDescent="0.2">
      <c r="A21" s="1" t="s">
        <v>74</v>
      </c>
      <c r="B21" s="4"/>
      <c r="C21" s="4"/>
      <c r="D21" s="4"/>
      <c r="E21" s="4"/>
      <c r="F21" s="4"/>
      <c r="G21" s="4"/>
      <c r="H21" s="4"/>
      <c r="I21" s="4"/>
    </row>
    <row r="22" spans="1:9" s="5" customFormat="1" ht="14" x14ac:dyDescent="0.2">
      <c r="A22" s="1" t="s">
        <v>75</v>
      </c>
      <c r="B22" s="4"/>
      <c r="C22" s="4"/>
      <c r="D22" s="4"/>
      <c r="E22" s="4"/>
      <c r="F22" s="4"/>
      <c r="G22" s="4"/>
      <c r="H22" s="4"/>
      <c r="I22" s="4"/>
    </row>
    <row r="23" spans="1:9" s="5" customFormat="1" ht="14" x14ac:dyDescent="0.2">
      <c r="A23" s="1" t="s">
        <v>76</v>
      </c>
      <c r="B23" s="4"/>
      <c r="C23" s="4"/>
      <c r="D23" s="4"/>
      <c r="E23" s="4"/>
      <c r="F23" s="4"/>
      <c r="G23" s="4"/>
      <c r="H23" s="4"/>
      <c r="I23" s="4"/>
    </row>
    <row r="24" spans="1:9" s="5" customFormat="1" ht="14" x14ac:dyDescent="0.2">
      <c r="A24" s="1" t="s">
        <v>77</v>
      </c>
      <c r="B24" s="4"/>
      <c r="C24" s="4"/>
      <c r="D24" s="4"/>
      <c r="E24" s="4"/>
      <c r="F24" s="4"/>
      <c r="G24" s="4"/>
      <c r="H24" s="4"/>
      <c r="I24" s="4"/>
    </row>
  </sheetData>
  <pageMargins left="0.25" right="0.25" top="0.75" bottom="0.75" header="0.3" footer="0.3"/>
  <pageSetup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6521-F49B-584E-92C2-C8084257F1A6}">
  <dimension ref="A1:I12"/>
  <sheetViews>
    <sheetView showGridLines="0" zoomScale="125" workbookViewId="0">
      <selection activeCell="B8" sqref="B8"/>
    </sheetView>
  </sheetViews>
  <sheetFormatPr baseColWidth="10" defaultColWidth="8.83203125" defaultRowHeight="14" x14ac:dyDescent="0.15"/>
  <cols>
    <col min="1" max="1" width="28.5" style="22" customWidth="1"/>
    <col min="2" max="2" width="10.33203125" style="22" bestFit="1" customWidth="1"/>
    <col min="3" max="4" width="10.83203125" style="22" customWidth="1"/>
    <col min="5" max="16384" width="8.83203125" style="22"/>
  </cols>
  <sheetData>
    <row r="1" spans="1:9" s="16" customFormat="1" ht="13" x14ac:dyDescent="0.15">
      <c r="A1" s="3" t="s">
        <v>87</v>
      </c>
      <c r="C1" s="15"/>
    </row>
    <row r="2" spans="1:9" s="16" customFormat="1" ht="14.75" customHeight="1" x14ac:dyDescent="0.15">
      <c r="A2" s="58" t="s">
        <v>88</v>
      </c>
      <c r="B2" s="58"/>
      <c r="C2" s="58"/>
      <c r="D2" s="58"/>
      <c r="E2" s="18"/>
      <c r="H2" s="18"/>
      <c r="I2" s="18"/>
    </row>
    <row r="3" spans="1:9" s="16" customFormat="1" ht="3" customHeight="1" x14ac:dyDescent="0.15">
      <c r="A3" s="25"/>
      <c r="B3" s="25"/>
      <c r="C3" s="28"/>
      <c r="D3" s="28"/>
    </row>
    <row r="4" spans="1:9" s="16" customFormat="1" ht="19" customHeight="1" x14ac:dyDescent="0.15">
      <c r="A4" s="62" t="s">
        <v>89</v>
      </c>
      <c r="B4" s="59">
        <v>5.5800000000000002E-2</v>
      </c>
    </row>
    <row r="5" spans="1:9" s="16" customFormat="1" ht="19" customHeight="1" x14ac:dyDescent="0.15">
      <c r="A5" s="62" t="s">
        <v>90</v>
      </c>
      <c r="B5" s="63" t="s">
        <v>91</v>
      </c>
    </row>
    <row r="6" spans="1:9" s="16" customFormat="1" ht="19" customHeight="1" x14ac:dyDescent="0.15">
      <c r="A6" s="62" t="s">
        <v>92</v>
      </c>
      <c r="B6" s="60">
        <v>3.9199999999999999E-2</v>
      </c>
    </row>
    <row r="7" spans="1:9" s="16" customFormat="1" ht="19" customHeight="1" x14ac:dyDescent="0.15">
      <c r="A7" s="62" t="s">
        <v>93</v>
      </c>
      <c r="B7" s="61">
        <v>1.36</v>
      </c>
    </row>
    <row r="8" spans="1:9" s="16" customFormat="1" ht="19" customHeight="1" x14ac:dyDescent="0.15">
      <c r="A8" s="62" t="s">
        <v>94</v>
      </c>
      <c r="B8" s="60">
        <v>0.21</v>
      </c>
    </row>
    <row r="9" spans="1:9" s="16" customFormat="1" ht="19" customHeight="1" x14ac:dyDescent="0.15">
      <c r="A9" s="62" t="s">
        <v>95</v>
      </c>
      <c r="B9" s="60">
        <v>0.03</v>
      </c>
    </row>
    <row r="10" spans="1:9" s="16" customFormat="1" ht="19" customHeight="1" x14ac:dyDescent="0.15">
      <c r="A10" s="19"/>
      <c r="B10" s="19"/>
      <c r="C10" s="21"/>
      <c r="D10" s="21"/>
    </row>
    <row r="11" spans="1:9" s="16" customFormat="1" ht="13" x14ac:dyDescent="0.15">
      <c r="A11" s="38"/>
      <c r="B11" s="39"/>
      <c r="C11" s="39"/>
      <c r="D11" s="39"/>
    </row>
    <row r="12" spans="1:9" s="16" customFormat="1" ht="13" x14ac:dyDescent="0.15">
      <c r="A12" s="2"/>
      <c r="B12" s="1"/>
      <c r="C12" s="1"/>
      <c r="D12" s="1"/>
    </row>
  </sheetData>
  <mergeCells count="2">
    <mergeCell ref="A2:B2"/>
    <mergeCell ref="C2:D2"/>
  </mergeCells>
  <pageMargins left="0.25" right="0.25" top="0.75" bottom="0.75" header="0.3" footer="0.3"/>
  <pageSetup fitToWidth="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8EB2C0E8621A42BCE5DA6F8186B06F" ma:contentTypeVersion="7" ma:contentTypeDescription="Create a new document." ma:contentTypeScope="" ma:versionID="ecc28798f2d982b3ef69f33fbda27d13">
  <xsd:schema xmlns:xsd="http://www.w3.org/2001/XMLSchema" xmlns:xs="http://www.w3.org/2001/XMLSchema" xmlns:p="http://schemas.microsoft.com/office/2006/metadata/properties" xmlns:ns3="8a267ba2-c9ca-48f2-bb17-e9c8e1c83507" xmlns:ns4="4b1d5bd3-f834-442b-b5b7-b1fab2eb5205" targetNamespace="http://schemas.microsoft.com/office/2006/metadata/properties" ma:root="true" ma:fieldsID="5f44f557b59f76d08f72093194db0d19" ns3:_="" ns4:_="">
    <xsd:import namespace="8a267ba2-c9ca-48f2-bb17-e9c8e1c83507"/>
    <xsd:import namespace="4b1d5bd3-f834-442b-b5b7-b1fab2eb52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267ba2-c9ca-48f2-bb17-e9c8e1c835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d5bd3-f834-442b-b5b7-b1fab2eb52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DA4885-CE9C-4A93-BBC1-B1968D763E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AE53CD5-7954-45D7-B270-E23475895D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8985FD-F563-4FDD-B67C-44AC09D0C2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267ba2-c9ca-48f2-bb17-e9c8e1c83507"/>
    <ds:schemaRef ds:uri="4b1d5bd3-f834-442b-b5b7-b1fab2eb52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 1 -BS</vt:lpstr>
      <vt:lpstr>Ex 2 - IS</vt:lpstr>
      <vt:lpstr>Ex 3-Comps</vt:lpstr>
      <vt:lpstr>Ex 4-Add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Kishan Dalal</dc:creator>
  <cp:keywords/>
  <dc:description/>
  <cp:lastModifiedBy>Pratham Chawla</cp:lastModifiedBy>
  <cp:revision/>
  <cp:lastPrinted>2024-03-20T16:16:33Z</cp:lastPrinted>
  <dcterms:created xsi:type="dcterms:W3CDTF">2023-10-03T22:01:04Z</dcterms:created>
  <dcterms:modified xsi:type="dcterms:W3CDTF">2025-02-20T18:11:20Z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0x010100AA8EB2C0E8621A42BCE5DA6F8186B06F</vt:lpwstr>
  </property>
  <property fmtid="{D5CDD505-2E9C-101B-9397-08002B2CF9AE}" pid="3" name="MSIP_Label_9e804de9-5306-4a8f-920e-16c68d5498ba_Enabled">
    <vt:lpwstr>true</vt:lpwstr>
  </property>
  <property fmtid="{D5CDD505-2E9C-101B-9397-08002B2CF9AE}" pid="4" name="MSIP_Label_9e804de9-5306-4a8f-920e-16c68d5498ba_SetDate">
    <vt:lpwstr>2024-04-22T20:57:41Z</vt:lpwstr>
  </property>
  <property fmtid="{D5CDD505-2E9C-101B-9397-08002B2CF9AE}" pid="5" name="MSIP_Label_9e804de9-5306-4a8f-920e-16c68d5498ba_Method">
    <vt:lpwstr>Standard</vt:lpwstr>
  </property>
  <property fmtid="{D5CDD505-2E9C-101B-9397-08002B2CF9AE}" pid="6" name="MSIP_Label_9e804de9-5306-4a8f-920e-16c68d5498ba_Name">
    <vt:lpwstr>Public</vt:lpwstr>
  </property>
  <property fmtid="{D5CDD505-2E9C-101B-9397-08002B2CF9AE}" pid="7" name="MSIP_Label_9e804de9-5306-4a8f-920e-16c68d5498ba_SiteId">
    <vt:lpwstr>547040db-1855-4320-9738-e6878f6271fc</vt:lpwstr>
  </property>
  <property fmtid="{D5CDD505-2E9C-101B-9397-08002B2CF9AE}" pid="8" name="MSIP_Label_9e804de9-5306-4a8f-920e-16c68d5498ba_ActionId">
    <vt:lpwstr>2d624118-b48b-4e53-90a7-07481e6865d9</vt:lpwstr>
  </property>
  <property fmtid="{D5CDD505-2E9C-101B-9397-08002B2CF9AE}" pid="9" name="MSIP_Label_9e804de9-5306-4a8f-920e-16c68d5498ba_ContentBits">
    <vt:lpwstr>0</vt:lpwstr>
  </property>
</Properties>
</file>