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20" activeTab="1"/>
  </bookViews>
  <sheets>
    <sheet name="charts" sheetId="3" r:id="rId1"/>
    <sheet name="data" sheetId="1" r:id="rId2"/>
  </sheets>
  <definedNames>
    <definedName name="_xlnm._FilterDatabase" localSheetId="1" hidden="1">data!$A$1:$K$43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<sst xmlns="http://schemas.openxmlformats.org/spreadsheetml/2006/main" count="195" uniqueCount="97">
  <si>
    <t>分类</t>
  </si>
  <si>
    <t>Sum of 成本金额</t>
  </si>
  <si>
    <t>Sum of 持有金额</t>
  </si>
  <si>
    <t>Sum of 累计盈亏</t>
  </si>
  <si>
    <t>标普科技</t>
  </si>
  <si>
    <t>纳指</t>
  </si>
  <si>
    <t>银行股</t>
  </si>
  <si>
    <t>标普500</t>
  </si>
  <si>
    <t>纳指科技</t>
  </si>
  <si>
    <t>红利</t>
  </si>
  <si>
    <t>水电股</t>
  </si>
  <si>
    <t>日经</t>
  </si>
  <si>
    <t>国际</t>
  </si>
  <si>
    <t>其他</t>
  </si>
  <si>
    <t>GOLD</t>
  </si>
  <si>
    <t>Grand Total</t>
  </si>
  <si>
    <t>基金名称</t>
  </si>
  <si>
    <t>基金代码</t>
  </si>
  <si>
    <t>持有份额</t>
  </si>
  <si>
    <t>净值</t>
  </si>
  <si>
    <t>持有金额</t>
  </si>
  <si>
    <t>成本价</t>
  </si>
  <si>
    <t>成本金额</t>
  </si>
  <si>
    <t>累计盈亏</t>
  </si>
  <si>
    <t>持有收益率%</t>
  </si>
  <si>
    <t>平台</t>
  </si>
  <si>
    <r>
      <rPr>
        <sz val="11"/>
        <color theme="1"/>
        <rFont val="Calibri"/>
        <charset val="134"/>
        <scheme val="minor"/>
      </rPr>
      <t>G</t>
    </r>
    <r>
      <rPr>
        <sz val="11"/>
        <color theme="1"/>
        <rFont val="Calibri"/>
        <charset val="134"/>
        <scheme val="minor"/>
      </rPr>
      <t>OLD</t>
    </r>
  </si>
  <si>
    <t>博时黄金ETF联接C</t>
  </si>
  <si>
    <t>002611</t>
  </si>
  <si>
    <t>支付宝</t>
  </si>
  <si>
    <t>富国蓝筹精选股票(QDII)</t>
  </si>
  <si>
    <t>007455</t>
  </si>
  <si>
    <t>A500ETF南方</t>
  </si>
  <si>
    <t>159352</t>
  </si>
  <si>
    <t>华泰证券</t>
  </si>
  <si>
    <t>华安国际龙头(DAX)ETF联接(QDII)C</t>
  </si>
  <si>
    <t>015016</t>
  </si>
  <si>
    <t>宏利印度机会股票(QDII)</t>
  </si>
  <si>
    <t>006105</t>
  </si>
  <si>
    <t>京东金融</t>
  </si>
  <si>
    <t>日经ETF</t>
  </si>
  <si>
    <t>513520</t>
  </si>
  <si>
    <t>易方达标普500指数(QDII-LOF)A</t>
  </si>
  <si>
    <t>161125</t>
  </si>
  <si>
    <t>天弘标普500(QDII-FOF)A</t>
  </si>
  <si>
    <t>007721</t>
  </si>
  <si>
    <t>摩根标普500指数(QDII)A</t>
  </si>
  <si>
    <t>017641</t>
  </si>
  <si>
    <t>博时标普500ETF联接(QDII)A</t>
  </si>
  <si>
    <t>050025</t>
  </si>
  <si>
    <t>标普500ETF</t>
  </si>
  <si>
    <t>513500</t>
  </si>
  <si>
    <t>长江电力</t>
  </si>
  <si>
    <t>600900</t>
  </si>
  <si>
    <t>中国核电</t>
  </si>
  <si>
    <t>601985</t>
  </si>
  <si>
    <t>南方红利低波50ETF联接A</t>
  </si>
  <si>
    <t>008163</t>
  </si>
  <si>
    <t>中证红利ETF</t>
  </si>
  <si>
    <t>515080</t>
  </si>
  <si>
    <t>易方达恒生红利低波ETF联接C</t>
  </si>
  <si>
    <t>021458</t>
  </si>
  <si>
    <t>腾讯理财通</t>
  </si>
  <si>
    <t>红利低波ETF</t>
  </si>
  <si>
    <t>512890</t>
  </si>
  <si>
    <t>摩根纳斯达克100指数(QDII)A</t>
  </si>
  <si>
    <t>019172</t>
  </si>
  <si>
    <t>招商纳斯达克100ETF联接(QDII)A</t>
  </si>
  <si>
    <t>019547</t>
  </si>
  <si>
    <t>华安纳斯达克100ETF联接(QDII)A</t>
  </si>
  <si>
    <t>040046</t>
  </si>
  <si>
    <t>大成纳斯达克100ETF联接(QDII)A</t>
  </si>
  <si>
    <t>000834</t>
  </si>
  <si>
    <t>建信纳斯达克100指数(QDII)A</t>
  </si>
  <si>
    <t>539001</t>
  </si>
  <si>
    <t>天弘纳斯达克100指数(QDII)A</t>
  </si>
  <si>
    <t>018043</t>
  </si>
  <si>
    <t>博时纳斯达克100ETF联接(QDII)A</t>
  </si>
  <si>
    <t>016055</t>
  </si>
  <si>
    <t>广发纳斯达克100ETF联接(QDII)A</t>
  </si>
  <si>
    <t>270042</t>
  </si>
  <si>
    <t>纳斯达克ETF</t>
  </si>
  <si>
    <t>513300</t>
  </si>
  <si>
    <t>纳指ETF</t>
  </si>
  <si>
    <t>513100</t>
  </si>
  <si>
    <t>易方达标普信息科技指数(QDII-LOF)A</t>
  </si>
  <si>
    <t>161128</t>
  </si>
  <si>
    <t>景顺长城纳斯达克科技市值加权ETF联接(QDII)A</t>
  </si>
  <si>
    <t>017091</t>
  </si>
  <si>
    <t>纳指科技ETF</t>
  </si>
  <si>
    <t>159509</t>
  </si>
  <si>
    <t>工商银行</t>
  </si>
  <si>
    <t>601398</t>
  </si>
  <si>
    <t>农业银行</t>
  </si>
  <si>
    <t>601288</t>
  </si>
  <si>
    <t>招商银行</t>
  </si>
  <si>
    <t>600036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</si>
</sst>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"/>
    <numFmt numFmtId="179" formatCode="#,##0.0000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0" fillId="2" borderId="0" xfId="0" applyFont="1" applyFill="1">
      <alignment vertical="center"/>
    </xf>
    <xf numFmtId="2" fontId="0" fillId="0" borderId="0" xfId="0" applyNumberFormat="1" applyAlignment="1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[Asset.xlsx]charts!PivotTable2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charts!$B$2</c:f>
              <c:strCache>
                <c:ptCount val="1"/>
                <c:pt idx="0">
                  <c:v>Sum of 成本金额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charts!$A$3:$A$14</c:f>
              <c:strCache>
                <c:ptCount val="11"/>
                <c:pt idx="0">
                  <c:v>标普科技</c:v>
                </c:pt>
                <c:pt idx="1">
                  <c:v>纳指</c:v>
                </c:pt>
                <c:pt idx="2">
                  <c:v>银行股</c:v>
                </c:pt>
                <c:pt idx="3">
                  <c:v>标普500</c:v>
                </c:pt>
                <c:pt idx="4">
                  <c:v>纳指科技</c:v>
                </c:pt>
                <c:pt idx="5">
                  <c:v>红利</c:v>
                </c:pt>
                <c:pt idx="6">
                  <c:v>水电股</c:v>
                </c:pt>
                <c:pt idx="7">
                  <c:v>日经</c:v>
                </c:pt>
                <c:pt idx="8">
                  <c:v>国际</c:v>
                </c:pt>
                <c:pt idx="9">
                  <c:v>其他</c:v>
                </c:pt>
                <c:pt idx="10">
                  <c:v>GOLD</c:v>
                </c:pt>
              </c:strCache>
            </c:strRef>
          </c:cat>
          <c:val>
            <c:numRef>
              <c:f>charts!$B$3:$B$14</c:f>
              <c:numCache>
                <c:formatCode>0.00</c:formatCode>
                <c:ptCount val="11"/>
                <c:pt idx="0">
                  <c:v>127794.922616</c:v>
                </c:pt>
                <c:pt idx="1">
                  <c:v>113013.887678</c:v>
                </c:pt>
                <c:pt idx="2">
                  <c:v>78148.6</c:v>
                </c:pt>
                <c:pt idx="3">
                  <c:v>49715.819954</c:v>
                </c:pt>
                <c:pt idx="4">
                  <c:v>49251.826839</c:v>
                </c:pt>
                <c:pt idx="5">
                  <c:v>40398.832259</c:v>
                </c:pt>
                <c:pt idx="6">
                  <c:v>31575</c:v>
                </c:pt>
                <c:pt idx="7">
                  <c:v>19298.4</c:v>
                </c:pt>
                <c:pt idx="8">
                  <c:v>10219.891802</c:v>
                </c:pt>
                <c:pt idx="9">
                  <c:v>6420.643424</c:v>
                </c:pt>
                <c:pt idx="10">
                  <c:v>1870.232196</c:v>
                </c:pt>
              </c:numCache>
            </c:numRef>
          </c:val>
        </c:ser>
        <c:ser>
          <c:idx val="1"/>
          <c:order val="1"/>
          <c:tx>
            <c:strRef>
              <c:f>charts!$C$2</c:f>
              <c:strCache>
                <c:ptCount val="1"/>
                <c:pt idx="0">
                  <c:v>Sum of 持有金额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charts!$A$3:$A$14</c:f>
              <c:strCache>
                <c:ptCount val="11"/>
                <c:pt idx="0">
                  <c:v>标普科技</c:v>
                </c:pt>
                <c:pt idx="1">
                  <c:v>纳指</c:v>
                </c:pt>
                <c:pt idx="2">
                  <c:v>银行股</c:v>
                </c:pt>
                <c:pt idx="3">
                  <c:v>标普500</c:v>
                </c:pt>
                <c:pt idx="4">
                  <c:v>纳指科技</c:v>
                </c:pt>
                <c:pt idx="5">
                  <c:v>红利</c:v>
                </c:pt>
                <c:pt idx="6">
                  <c:v>水电股</c:v>
                </c:pt>
                <c:pt idx="7">
                  <c:v>日经</c:v>
                </c:pt>
                <c:pt idx="8">
                  <c:v>国际</c:v>
                </c:pt>
                <c:pt idx="9">
                  <c:v>其他</c:v>
                </c:pt>
                <c:pt idx="10">
                  <c:v>GOLD</c:v>
                </c:pt>
              </c:strCache>
            </c:strRef>
          </c:cat>
          <c:val>
            <c:numRef>
              <c:f>charts!$C$3:$C$14</c:f>
              <c:numCache>
                <c:formatCode>0.00</c:formatCode>
                <c:ptCount val="11"/>
                <c:pt idx="0">
                  <c:v>132193.42378</c:v>
                </c:pt>
                <c:pt idx="1">
                  <c:v>122181.55919</c:v>
                </c:pt>
                <c:pt idx="2">
                  <c:v>75892</c:v>
                </c:pt>
                <c:pt idx="3">
                  <c:v>53093.232868</c:v>
                </c:pt>
                <c:pt idx="4">
                  <c:v>53100.543028</c:v>
                </c:pt>
                <c:pt idx="5">
                  <c:v>40563.950938</c:v>
                </c:pt>
                <c:pt idx="6">
                  <c:v>30995</c:v>
                </c:pt>
                <c:pt idx="7">
                  <c:v>21491.4</c:v>
                </c:pt>
                <c:pt idx="8">
                  <c:v>10089.846044</c:v>
                </c:pt>
                <c:pt idx="9">
                  <c:v>7953.022064</c:v>
                </c:pt>
                <c:pt idx="10">
                  <c:v>2002.266861</c:v>
                </c:pt>
              </c:numCache>
            </c:numRef>
          </c:val>
        </c:ser>
        <c:ser>
          <c:idx val="2"/>
          <c:order val="2"/>
          <c:tx>
            <c:strRef>
              <c:f>charts!$D$2</c:f>
              <c:strCache>
                <c:ptCount val="1"/>
                <c:pt idx="0">
                  <c:v>Sum of 累计盈亏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charts!$A$3:$A$14</c:f>
              <c:strCache>
                <c:ptCount val="11"/>
                <c:pt idx="0">
                  <c:v>标普科技</c:v>
                </c:pt>
                <c:pt idx="1">
                  <c:v>纳指</c:v>
                </c:pt>
                <c:pt idx="2">
                  <c:v>银行股</c:v>
                </c:pt>
                <c:pt idx="3">
                  <c:v>标普500</c:v>
                </c:pt>
                <c:pt idx="4">
                  <c:v>纳指科技</c:v>
                </c:pt>
                <c:pt idx="5">
                  <c:v>红利</c:v>
                </c:pt>
                <c:pt idx="6">
                  <c:v>水电股</c:v>
                </c:pt>
                <c:pt idx="7">
                  <c:v>日经</c:v>
                </c:pt>
                <c:pt idx="8">
                  <c:v>国际</c:v>
                </c:pt>
                <c:pt idx="9">
                  <c:v>其他</c:v>
                </c:pt>
                <c:pt idx="10">
                  <c:v>GOLD</c:v>
                </c:pt>
              </c:strCache>
            </c:strRef>
          </c:cat>
          <c:val>
            <c:numRef>
              <c:f>charts!$D$3:$D$14</c:f>
              <c:numCache>
                <c:formatCode>0.00</c:formatCode>
                <c:ptCount val="11"/>
                <c:pt idx="0">
                  <c:v>4398.501164</c:v>
                </c:pt>
                <c:pt idx="1">
                  <c:v>9167.67151200001</c:v>
                </c:pt>
                <c:pt idx="2">
                  <c:v>-2256.60000000001</c:v>
                </c:pt>
                <c:pt idx="3">
                  <c:v>3377.412914</c:v>
                </c:pt>
                <c:pt idx="4">
                  <c:v>3848.716189</c:v>
                </c:pt>
                <c:pt idx="5">
                  <c:v>165.118678999998</c:v>
                </c:pt>
                <c:pt idx="6">
                  <c:v>-580</c:v>
                </c:pt>
                <c:pt idx="7">
                  <c:v>2193</c:v>
                </c:pt>
                <c:pt idx="8">
                  <c:v>-130.045758</c:v>
                </c:pt>
                <c:pt idx="9">
                  <c:v>1532.37864</c:v>
                </c:pt>
                <c:pt idx="10">
                  <c:v>132.034665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209550</xdr:colOff>
      <xdr:row>1</xdr:row>
      <xdr:rowOff>17145</xdr:rowOff>
    </xdr:from>
    <xdr:to>
      <xdr:col>15</xdr:col>
      <xdr:colOff>64770</xdr:colOff>
      <xdr:row>26</xdr:row>
      <xdr:rowOff>12700</xdr:rowOff>
    </xdr:to>
    <xdr:graphicFrame>
      <xdr:nvGraphicFramePr>
        <xdr:cNvPr id="4" name="Chart 3"/>
        <xdr:cNvGraphicFramePr/>
      </xdr:nvGraphicFramePr>
      <xdr:xfrm>
        <a:off x="4522470" y="230505"/>
        <a:ext cx="7007860" cy="5329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27.5205208333" refreshedBy="Buzzer" recordCount="42">
  <cacheSource type="worksheet">
    <worksheetSource ref="A1:K43" sheet="data"/>
  </cacheSource>
  <cacheFields count="11">
    <cacheField name="分类" numFmtId="0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numFmtId="49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numFmtId="49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numFmtId="2">
      <sharedItems containsSemiMixedTypes="0" containsString="0" containsNumber="1" minValue="121.15" maxValue="19100" count="42">
        <n v="739.69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"/>
        <n v="139.19"/>
        <n v="415.34"/>
        <n v="1317.86"/>
        <n v="3858.8"/>
        <n v="8709.29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numFmtId="178">
      <sharedItems containsSemiMixedTypes="0" containsString="0" containsNumber="1" minValue="1.1006" maxValue="40.8" count="33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numFmtId="4">
      <sharedItems containsSemiMixedTypes="0" containsString="0" containsNumber="1" minValue="611.8075" maxValue="85642.5" count="42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4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numFmtId="0">
      <sharedItems containsSemiMixedTypes="0" containsString="0" containsNumber="1" minValue="0.951" maxValue="42.97" count="42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numFmtId="4">
      <sharedItems containsSemiMixedTypes="0" containsString="0" containsNumber="1" minValue="599.995375" maxValue="83295" count="42">
        <n v="1870.232196"/>
        <n v="999.943424"/>
        <n v="5420.7"/>
        <n v="2399.966541"/>
        <n v="2499.938441"/>
        <n v="5319.98682"/>
        <n v="19298.4"/>
        <n v="748.939973"/>
        <n v="2000.018589"/>
        <n v="5979.124796"/>
        <n v="9099.889317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numFmtId="4">
      <sharedItems containsSemiMixedTypes="0" containsString="0" containsNumber="1" minValue="-3255.00000000001" maxValue="2826.8" count="42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numFmtId="4">
      <sharedItems containsSemiMixedTypes="0" containsString="0" containsNumber="1" minValue="-5.05003490807541" maxValue="26.7613038906414" count="42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9"/>
        <n v="18.0510872514439"/>
        <n v="9.14492220997182"/>
        <n v="3.46048888114731"/>
        <n v="8.9525726804429"/>
        <n v="3.39383042085744"/>
        <n v="14.8998784466765"/>
        <n v="8.79721669980118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numFmtId="0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2:D14" firstHeaderRow="0" firstDataRow="1" firstDataCol="1"/>
  <pivotFields count="11">
    <pivotField axis="axisRow" compact="0" sortType="descending" showAll="0">
      <items count="12">
        <item x="0"/>
        <item x="1"/>
        <item x="2"/>
        <item x="3"/>
        <item x="4"/>
        <item x="8"/>
        <item x="5"/>
        <item x="6"/>
        <item x="7"/>
        <item x="9"/>
        <item x="1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34">
        <item x="2"/>
        <item x="12"/>
        <item x="14"/>
        <item x="31"/>
        <item x="3"/>
        <item x="19"/>
        <item x="13"/>
        <item x="9"/>
        <item x="23"/>
        <item x="0"/>
        <item x="20"/>
        <item x="7"/>
        <item x="22"/>
        <item x="4"/>
        <item x="1"/>
        <item x="30"/>
        <item x="24"/>
        <item x="21"/>
        <item x="18"/>
        <item x="32"/>
        <item x="8"/>
        <item x="17"/>
        <item x="5"/>
        <item x="15"/>
        <item x="6"/>
        <item x="27"/>
        <item x="28"/>
        <item x="10"/>
        <item x="16"/>
        <item x="26"/>
        <item x="29"/>
        <item x="25"/>
        <item x="11"/>
        <item t="default"/>
      </items>
    </pivotField>
    <pivotField compact="0" showAll="0">
      <items count="34">
        <item x="20"/>
        <item x="0"/>
        <item x="4"/>
        <item x="1"/>
        <item x="7"/>
        <item x="13"/>
        <item x="3"/>
        <item x="23"/>
        <item x="28"/>
        <item x="8"/>
        <item x="22"/>
        <item x="17"/>
        <item x="18"/>
        <item x="15"/>
        <item x="19"/>
        <item x="9"/>
        <item x="2"/>
        <item x="29"/>
        <item x="6"/>
        <item x="27"/>
        <item x="24"/>
        <item x="16"/>
        <item x="26"/>
        <item x="25"/>
        <item x="10"/>
        <item x="5"/>
        <item x="14"/>
        <item x="21"/>
        <item x="32"/>
        <item x="11"/>
        <item x="31"/>
        <item x="30"/>
        <item x="12"/>
        <item t="default"/>
      </items>
    </pivotField>
    <pivotField compact="0" numFmtId="2" showAll="0">
      <items count="43">
        <item x="12"/>
        <item x="23"/>
        <item x="7"/>
        <item x="1"/>
        <item x="24"/>
        <item x="14"/>
        <item x="20"/>
        <item x="22"/>
        <item x="29"/>
        <item x="0"/>
        <item x="39"/>
        <item x="8"/>
        <item x="40"/>
        <item x="3"/>
        <item x="25"/>
        <item x="41"/>
        <item x="4"/>
        <item x="30"/>
        <item x="15"/>
        <item x="34"/>
        <item x="11"/>
        <item x="5"/>
        <item x="26"/>
        <item x="16"/>
        <item x="9"/>
        <item x="28"/>
        <item x="2"/>
        <item x="10"/>
        <item x="33"/>
        <item x="31"/>
        <item x="38"/>
        <item x="36"/>
        <item x="18"/>
        <item x="17"/>
        <item x="27"/>
        <item x="13"/>
        <item x="37"/>
        <item x="19"/>
        <item x="6"/>
        <item x="21"/>
        <item x="35"/>
        <item x="32"/>
        <item t="default"/>
      </items>
    </pivotField>
    <pivotField compact="0" numFmtId="178" showAll="0">
      <items count="34">
        <item x="13"/>
        <item x="16"/>
        <item x="2"/>
        <item x="15"/>
        <item x="18"/>
        <item x="4"/>
        <item x="17"/>
        <item x="8"/>
        <item x="14"/>
        <item x="5"/>
        <item x="26"/>
        <item x="22"/>
        <item x="29"/>
        <item x="23"/>
        <item x="3"/>
        <item x="7"/>
        <item x="25"/>
        <item x="10"/>
        <item x="28"/>
        <item x="0"/>
        <item x="6"/>
        <item x="21"/>
        <item x="1"/>
        <item x="9"/>
        <item x="20"/>
        <item x="27"/>
        <item x="31"/>
        <item x="24"/>
        <item x="19"/>
        <item x="30"/>
        <item x="12"/>
        <item x="11"/>
        <item x="32"/>
        <item t="default"/>
      </items>
    </pivotField>
    <pivotField dataField="1" compact="0" numFmtId="4" showAll="0">
      <items count="43">
        <item x="12"/>
        <item x="20"/>
        <item x="7"/>
        <item x="22"/>
        <item x="23"/>
        <item x="1"/>
        <item x="29"/>
        <item x="0"/>
        <item x="8"/>
        <item x="24"/>
        <item x="3"/>
        <item x="4"/>
        <item x="25"/>
        <item x="16"/>
        <item x="5"/>
        <item x="9"/>
        <item x="2"/>
        <item x="26"/>
        <item x="40"/>
        <item x="39"/>
        <item x="10"/>
        <item x="28"/>
        <item x="18"/>
        <item x="34"/>
        <item x="38"/>
        <item x="30"/>
        <item x="11"/>
        <item x="19"/>
        <item x="31"/>
        <item x="17"/>
        <item x="14"/>
        <item x="27"/>
        <item x="36"/>
        <item x="15"/>
        <item x="21"/>
        <item x="13"/>
        <item x="6"/>
        <item x="37"/>
        <item x="32"/>
        <item x="33"/>
        <item x="41"/>
        <item x="35"/>
        <item t="default"/>
      </items>
    </pivotField>
    <pivotField compact="0" showAll="0">
      <items count="43">
        <item x="2"/>
        <item x="16"/>
        <item x="19"/>
        <item x="22"/>
        <item x="18"/>
        <item x="20"/>
        <item x="9"/>
        <item x="4"/>
        <item x="5"/>
        <item x="21"/>
        <item x="6"/>
        <item x="10"/>
        <item x="17"/>
        <item x="38"/>
        <item x="32"/>
        <item x="26"/>
        <item x="28"/>
        <item x="27"/>
        <item x="29"/>
        <item x="8"/>
        <item x="31"/>
        <item x="3"/>
        <item x="13"/>
        <item x="36"/>
        <item x="37"/>
        <item x="7"/>
        <item x="0"/>
        <item x="25"/>
        <item x="1"/>
        <item x="11"/>
        <item x="12"/>
        <item x="24"/>
        <item x="33"/>
        <item x="34"/>
        <item x="35"/>
        <item x="40"/>
        <item x="30"/>
        <item x="23"/>
        <item x="39"/>
        <item x="15"/>
        <item x="14"/>
        <item x="41"/>
        <item t="default"/>
      </items>
    </pivotField>
    <pivotField dataField="1" compact="0" numFmtId="4" showAll="0">
      <items count="43">
        <item x="12"/>
        <item x="20"/>
        <item x="7"/>
        <item x="22"/>
        <item x="23"/>
        <item x="1"/>
        <item x="29"/>
        <item x="0"/>
        <item x="8"/>
        <item x="24"/>
        <item x="3"/>
        <item x="4"/>
        <item x="25"/>
        <item x="16"/>
        <item x="5"/>
        <item x="2"/>
        <item x="9"/>
        <item x="26"/>
        <item x="40"/>
        <item x="39"/>
        <item x="28"/>
        <item x="10"/>
        <item x="18"/>
        <item x="38"/>
        <item x="30"/>
        <item x="34"/>
        <item x="11"/>
        <item x="31"/>
        <item x="19"/>
        <item x="17"/>
        <item x="14"/>
        <item x="27"/>
        <item x="36"/>
        <item x="15"/>
        <item x="21"/>
        <item x="6"/>
        <item x="13"/>
        <item x="37"/>
        <item x="32"/>
        <item x="33"/>
        <item x="41"/>
        <item x="35"/>
        <item t="default"/>
      </items>
    </pivotField>
    <pivotField dataField="1" compact="0" numFmtId="4" showAll="0">
      <items count="43">
        <item x="41"/>
        <item x="15"/>
        <item x="18"/>
        <item x="14"/>
        <item x="5"/>
        <item x="3"/>
        <item x="4"/>
        <item x="17"/>
        <item x="12"/>
        <item x="16"/>
        <item x="29"/>
        <item x="1"/>
        <item x="20"/>
        <item x="22"/>
        <item x="23"/>
        <item x="7"/>
        <item x="0"/>
        <item x="8"/>
        <item x="10"/>
        <item x="24"/>
        <item x="39"/>
        <item x="19"/>
        <item x="9"/>
        <item x="34"/>
        <item x="27"/>
        <item x="21"/>
        <item x="26"/>
        <item x="25"/>
        <item x="40"/>
        <item x="28"/>
        <item x="11"/>
        <item x="36"/>
        <item x="31"/>
        <item x="37"/>
        <item x="2"/>
        <item x="33"/>
        <item x="13"/>
        <item x="30"/>
        <item x="38"/>
        <item x="6"/>
        <item x="35"/>
        <item x="32"/>
        <item t="default"/>
      </items>
    </pivotField>
    <pivotField compact="0" numFmtId="4" showAll="0">
      <items count="43">
        <item x="41"/>
        <item x="15"/>
        <item x="3"/>
        <item x="18"/>
        <item x="5"/>
        <item x="4"/>
        <item x="14"/>
        <item x="17"/>
        <item x="16"/>
        <item x="10"/>
        <item x="12"/>
        <item x="19"/>
        <item x="35"/>
        <item x="21"/>
        <item x="29"/>
        <item x="27"/>
        <item x="39"/>
        <item x="34"/>
        <item x="33"/>
        <item x="37"/>
        <item x="36"/>
        <item x="9"/>
        <item x="8"/>
        <item x="0"/>
        <item x="11"/>
        <item x="1"/>
        <item x="13"/>
        <item x="31"/>
        <item x="28"/>
        <item x="32"/>
        <item x="26"/>
        <item x="24"/>
        <item x="40"/>
        <item x="23"/>
        <item x="6"/>
        <item x="20"/>
        <item x="22"/>
        <item x="30"/>
        <item x="7"/>
        <item x="38"/>
        <item x="25"/>
        <item x="2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</pivotFields>
  <rowFields count="1">
    <field x="0"/>
  </rowFields>
  <rowItems count="12">
    <i>
      <x v="5"/>
    </i>
    <i>
      <x v="8"/>
    </i>
    <i>
      <x v="10"/>
    </i>
    <i>
      <x v="4"/>
    </i>
    <i>
      <x v="9"/>
    </i>
    <i>
      <x v="7"/>
    </i>
    <i>
      <x v="6"/>
    </i>
    <i>
      <x v="3"/>
    </i>
    <i>
      <x v="2"/>
    </i>
    <i>
      <x v="1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成本金额" fld="7" baseField="0" baseItem="0"/>
    <dataField name="Sum of 持有金额" fld="5" baseField="0" baseItem="0"/>
    <dataField name="Sum of 累计盈亏" fld="8" baseField="0" baseItem="0"/>
  </dataFields>
  <formats count="12">
    <format dxfId="0">
      <pivotArea dataOnly="0" axis="axisValues" fieldPosition="0"/>
    </format>
    <format dxfId="1">
      <pivotArea collapsedLevelsAreSubtotals="1" fieldPosition="0"/>
    </format>
    <format dxfId="2">
      <pivotArea dataOnly="0" axis="axisValues" fieldPosition="0"/>
    </format>
    <format dxfId="3">
      <pivotArea collapsedLevelsAreSubtotals="1" fieldPosition="0"/>
    </format>
    <format dxfId="4">
      <pivotArea dataOnly="0" axis="axisValues" fieldPosition="0"/>
    </format>
    <format dxfId="5">
      <pivotArea collapsedLevelsAreSubtotals="1" fieldPosition="0"/>
    </format>
    <format dxfId="6">
      <pivotArea dataOnly="0" axis="axisValues" fieldPosition="0"/>
    </format>
    <format dxfId="7">
      <pivotArea collapsedLevelsAreSubtotals="1" fieldPosition="0"/>
    </format>
    <format dxfId="8">
      <pivotArea dataOnly="0" axis="axisValues" fieldPosition="0"/>
    </format>
    <format dxfId="9">
      <pivotArea collapsedLevelsAreSubtotals="1" fieldPosition="0"/>
    </format>
    <format dxfId="10">
      <pivotArea dataOnly="0" axis="axisValues" fieldPosition="0"/>
    </format>
    <format dxfId="11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4"/>
  <sheetViews>
    <sheetView workbookViewId="0">
      <selection activeCell="A15" sqref="A15"/>
    </sheetView>
  </sheetViews>
  <sheetFormatPr defaultColWidth="9.14285714285714" defaultRowHeight="16.8" outlineLevelCol="3"/>
  <cols>
    <col min="1" max="1" width="11.5714285714286"/>
    <col min="2" max="2" width="16.3571428571429" style="9"/>
    <col min="3" max="4" width="16.3571428571429"/>
  </cols>
  <sheetData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 t="s">
        <v>4</v>
      </c>
      <c r="B3" s="9">
        <v>127794.922616</v>
      </c>
      <c r="C3" s="9">
        <v>132193.42378</v>
      </c>
      <c r="D3" s="9">
        <v>4398.501164</v>
      </c>
    </row>
    <row r="4" spans="1:4">
      <c r="A4" t="s">
        <v>5</v>
      </c>
      <c r="B4" s="9">
        <v>113013.887678</v>
      </c>
      <c r="C4" s="9">
        <v>122181.55919</v>
      </c>
      <c r="D4" s="9">
        <v>9167.67151200001</v>
      </c>
    </row>
    <row r="5" spans="1:4">
      <c r="A5" t="s">
        <v>6</v>
      </c>
      <c r="B5" s="9">
        <v>78148.6</v>
      </c>
      <c r="C5" s="9">
        <v>75892</v>
      </c>
      <c r="D5" s="9">
        <v>-2256.60000000001</v>
      </c>
    </row>
    <row r="6" spans="1:4">
      <c r="A6" t="s">
        <v>7</v>
      </c>
      <c r="B6" s="9">
        <v>49715.819954</v>
      </c>
      <c r="C6" s="9">
        <v>53093.232868</v>
      </c>
      <c r="D6" s="9">
        <v>3377.412914</v>
      </c>
    </row>
    <row r="7" spans="1:4">
      <c r="A7" t="s">
        <v>8</v>
      </c>
      <c r="B7" s="9">
        <v>49251.826839</v>
      </c>
      <c r="C7" s="9">
        <v>53100.543028</v>
      </c>
      <c r="D7" s="9">
        <v>3848.716189</v>
      </c>
    </row>
    <row r="8" spans="1:4">
      <c r="A8" t="s">
        <v>9</v>
      </c>
      <c r="B8" s="9">
        <v>40398.832259</v>
      </c>
      <c r="C8" s="9">
        <v>40563.950938</v>
      </c>
      <c r="D8" s="9">
        <v>165.118678999998</v>
      </c>
    </row>
    <row r="9" spans="1:4">
      <c r="A9" t="s">
        <v>10</v>
      </c>
      <c r="B9" s="9">
        <v>31575</v>
      </c>
      <c r="C9" s="9">
        <v>30995</v>
      </c>
      <c r="D9" s="9">
        <v>-580</v>
      </c>
    </row>
    <row r="10" spans="1:4">
      <c r="A10" t="s">
        <v>11</v>
      </c>
      <c r="B10" s="9">
        <v>19298.4</v>
      </c>
      <c r="C10" s="9">
        <v>21491.4</v>
      </c>
      <c r="D10" s="9">
        <v>2193</v>
      </c>
    </row>
    <row r="11" spans="1:4">
      <c r="A11" t="s">
        <v>12</v>
      </c>
      <c r="B11" s="9">
        <v>10219.891802</v>
      </c>
      <c r="C11" s="9">
        <v>10089.846044</v>
      </c>
      <c r="D11" s="9">
        <v>-130.045758</v>
      </c>
    </row>
    <row r="12" spans="1:4">
      <c r="A12" t="s">
        <v>13</v>
      </c>
      <c r="B12" s="9">
        <v>6420.643424</v>
      </c>
      <c r="C12" s="9">
        <v>7953.022064</v>
      </c>
      <c r="D12" s="9">
        <v>1532.37864</v>
      </c>
    </row>
    <row r="13" spans="1:4">
      <c r="A13" t="s">
        <v>14</v>
      </c>
      <c r="B13" s="9">
        <v>1870.232196</v>
      </c>
      <c r="C13" s="9">
        <v>2002.266861</v>
      </c>
      <c r="D13" s="9">
        <v>132.034665</v>
      </c>
    </row>
    <row r="14" spans="1:4">
      <c r="A14" t="s">
        <v>15</v>
      </c>
      <c r="B14" s="9">
        <v>527708.056768</v>
      </c>
      <c r="C14" s="9">
        <v>549556.244773</v>
      </c>
      <c r="D14" s="9">
        <v>21848.188005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4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.125" defaultRowHeight="16.8"/>
  <cols>
    <col min="1" max="1" width="9.57142857142857" customWidth="1"/>
    <col min="2" max="2" width="46.1428571428571" style="1" customWidth="1"/>
    <col min="3" max="3" width="9.125" style="1"/>
    <col min="4" max="4" width="9.57142857142857" style="2" customWidth="1"/>
    <col min="5" max="5" width="8.07142857142857" style="3" customWidth="1"/>
    <col min="6" max="6" width="9.57142857142857" style="4" customWidth="1"/>
    <col min="7" max="7" width="8.07142857142857" style="5" customWidth="1"/>
    <col min="8" max="9" width="9.57142857142857" style="4" customWidth="1"/>
    <col min="10" max="10" width="13.3571428571429" style="4" customWidth="1"/>
  </cols>
  <sheetData>
    <row r="1" spans="1:11">
      <c r="A1" s="6" t="s">
        <v>0</v>
      </c>
      <c r="B1" s="1" t="s">
        <v>16</v>
      </c>
      <c r="C1" s="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ht="17" spans="1:11">
      <c r="A2" s="6" t="s">
        <v>26</v>
      </c>
      <c r="B2" s="1" t="s">
        <v>27</v>
      </c>
      <c r="C2" s="1" t="s">
        <v>28</v>
      </c>
      <c r="D2" s="2">
        <v>739.69</v>
      </c>
      <c r="E2" s="3">
        <v>2.7069</v>
      </c>
      <c r="F2" s="4">
        <f>D2*E2</f>
        <v>2002.266861</v>
      </c>
      <c r="G2" s="5">
        <v>2.5284</v>
      </c>
      <c r="H2" s="4">
        <f>D2*G2</f>
        <v>1870.232196</v>
      </c>
      <c r="I2" s="4">
        <f>F2-H2</f>
        <v>132.034665</v>
      </c>
      <c r="J2" s="4">
        <f>I2/H2*100</f>
        <v>7.05980066445183</v>
      </c>
      <c r="K2" t="s">
        <v>29</v>
      </c>
    </row>
    <row r="3" spans="1:11">
      <c r="A3" s="6" t="s">
        <v>13</v>
      </c>
      <c r="B3" s="1" t="s">
        <v>30</v>
      </c>
      <c r="C3" s="1" t="s">
        <v>31</v>
      </c>
      <c r="D3" s="2">
        <v>324.32</v>
      </c>
      <c r="E3" s="3">
        <v>3.3352</v>
      </c>
      <c r="F3" s="4">
        <f>D3*E3</f>
        <v>1081.672064</v>
      </c>
      <c r="G3" s="5">
        <v>3.0832</v>
      </c>
      <c r="H3" s="4">
        <f>D3*G3</f>
        <v>999.943424</v>
      </c>
      <c r="I3" s="4">
        <f>F3-H3</f>
        <v>81.7286399999998</v>
      </c>
      <c r="J3" s="4">
        <f>I3/H3*100</f>
        <v>8.17332641411519</v>
      </c>
      <c r="K3" t="s">
        <v>29</v>
      </c>
    </row>
    <row r="4" spans="1:11">
      <c r="A4" s="6" t="s">
        <v>13</v>
      </c>
      <c r="B4" s="1" t="s">
        <v>32</v>
      </c>
      <c r="C4" s="1" t="s">
        <v>33</v>
      </c>
      <c r="D4" s="2">
        <v>5700</v>
      </c>
      <c r="E4" s="3">
        <v>1.2055</v>
      </c>
      <c r="F4" s="4">
        <f>D4*E4</f>
        <v>6871.35</v>
      </c>
      <c r="G4" s="5">
        <v>0.951</v>
      </c>
      <c r="H4" s="4">
        <f>D4*G4</f>
        <v>5420.7</v>
      </c>
      <c r="I4" s="4">
        <f>F4-H4</f>
        <v>1450.65</v>
      </c>
      <c r="J4" s="4">
        <f>I4/H4*100</f>
        <v>26.7613038906414</v>
      </c>
      <c r="K4" t="s">
        <v>34</v>
      </c>
    </row>
    <row r="5" spans="1:11">
      <c r="A5" s="6" t="s">
        <v>12</v>
      </c>
      <c r="B5" s="1" t="s">
        <v>35</v>
      </c>
      <c r="C5" s="1" t="s">
        <v>36</v>
      </c>
      <c r="D5" s="2">
        <v>1185.93</v>
      </c>
      <c r="E5" s="3">
        <v>1.9848</v>
      </c>
      <c r="F5" s="4">
        <f>D5*E5</f>
        <v>2353.833864</v>
      </c>
      <c r="G5" s="5">
        <v>2.0237</v>
      </c>
      <c r="H5" s="4">
        <f>D5*G5</f>
        <v>2399.966541</v>
      </c>
      <c r="I5" s="4">
        <f>F5-H5</f>
        <v>-46.1326769999996</v>
      </c>
      <c r="J5" s="4">
        <f>I5/H5*100</f>
        <v>-1.92222167317288</v>
      </c>
      <c r="K5" t="s">
        <v>29</v>
      </c>
    </row>
    <row r="6" spans="1:11">
      <c r="A6" s="6" t="s">
        <v>12</v>
      </c>
      <c r="B6" s="1" t="s">
        <v>37</v>
      </c>
      <c r="C6" s="1" t="s">
        <v>38</v>
      </c>
      <c r="D6" s="2">
        <v>1697.29</v>
      </c>
      <c r="E6" s="3">
        <v>1.462</v>
      </c>
      <c r="F6" s="4">
        <f>D6*E6</f>
        <v>2481.43798</v>
      </c>
      <c r="G6" s="5">
        <v>1.4729</v>
      </c>
      <c r="H6" s="4">
        <f>D6*G6</f>
        <v>2499.938441</v>
      </c>
      <c r="I6" s="4">
        <f>F6-H6</f>
        <v>-18.5004610000005</v>
      </c>
      <c r="J6" s="4">
        <f>I6/H6*100</f>
        <v>-0.740036662366781</v>
      </c>
      <c r="K6" t="s">
        <v>29</v>
      </c>
    </row>
    <row r="7" spans="1:11">
      <c r="A7" s="6" t="s">
        <v>12</v>
      </c>
      <c r="B7" s="1" t="s">
        <v>37</v>
      </c>
      <c r="C7" s="1" t="s">
        <v>38</v>
      </c>
      <c r="D7" s="2">
        <v>3594.1</v>
      </c>
      <c r="E7" s="3">
        <v>1.462</v>
      </c>
      <c r="F7" s="4">
        <f>D7*E7</f>
        <v>5254.5742</v>
      </c>
      <c r="G7" s="5">
        <v>1.4802</v>
      </c>
      <c r="H7" s="4">
        <f>D7*G7</f>
        <v>5319.98682</v>
      </c>
      <c r="I7" s="4">
        <f>F7-H7</f>
        <v>-65.4126200000001</v>
      </c>
      <c r="J7" s="4">
        <f>I7/H7*100</f>
        <v>-1.2295635724902</v>
      </c>
      <c r="K7" t="s">
        <v>39</v>
      </c>
    </row>
    <row r="8" spans="1:11">
      <c r="A8" s="6" t="s">
        <v>11</v>
      </c>
      <c r="B8" s="7" t="s">
        <v>40</v>
      </c>
      <c r="C8" s="1" t="s">
        <v>41</v>
      </c>
      <c r="D8" s="2">
        <v>12900</v>
      </c>
      <c r="E8" s="3">
        <v>1.666</v>
      </c>
      <c r="F8" s="4">
        <f>D8*E8</f>
        <v>21491.4</v>
      </c>
      <c r="G8" s="5">
        <v>1.496</v>
      </c>
      <c r="H8" s="4">
        <f>D8*G8</f>
        <v>19298.4</v>
      </c>
      <c r="I8" s="4">
        <f>F8-H8</f>
        <v>2193</v>
      </c>
      <c r="J8" s="4">
        <f>I8/H8*100</f>
        <v>11.3636363636363</v>
      </c>
      <c r="K8" t="s">
        <v>34</v>
      </c>
    </row>
    <row r="9" spans="1:11">
      <c r="A9" s="6" t="s">
        <v>7</v>
      </c>
      <c r="B9" s="1" t="s">
        <v>42</v>
      </c>
      <c r="C9" s="1" t="s">
        <v>43</v>
      </c>
      <c r="D9" s="2">
        <v>302.81</v>
      </c>
      <c r="E9" s="3">
        <v>2.8523</v>
      </c>
      <c r="F9" s="4">
        <f>D9*E9</f>
        <v>863.704963</v>
      </c>
      <c r="G9" s="5">
        <v>2.4733</v>
      </c>
      <c r="H9" s="4">
        <f>D9*G9</f>
        <v>748.939973</v>
      </c>
      <c r="I9" s="4">
        <f>F9-H9</f>
        <v>114.76499</v>
      </c>
      <c r="J9" s="4">
        <f>I9/H9*100</f>
        <v>15.3236566530546</v>
      </c>
      <c r="K9" t="s">
        <v>29</v>
      </c>
    </row>
    <row r="10" spans="1:11">
      <c r="A10" s="6" t="s">
        <v>7</v>
      </c>
      <c r="B10" s="1" t="s">
        <v>44</v>
      </c>
      <c r="C10" s="1" t="s">
        <v>45</v>
      </c>
      <c r="D10" s="2">
        <v>1040.43</v>
      </c>
      <c r="E10" s="3">
        <v>2.0525</v>
      </c>
      <c r="F10" s="4">
        <f>D10*E10</f>
        <v>2135.482575</v>
      </c>
      <c r="G10" s="5">
        <v>1.9223</v>
      </c>
      <c r="H10" s="4">
        <f>D10*G10</f>
        <v>2000.018589</v>
      </c>
      <c r="I10" s="4">
        <f>F10-H10</f>
        <v>135.463986</v>
      </c>
      <c r="J10" s="4">
        <f>I10/H10*100</f>
        <v>6.77313634708424</v>
      </c>
      <c r="K10" t="s">
        <v>29</v>
      </c>
    </row>
    <row r="11" spans="1:11">
      <c r="A11" s="6" t="s">
        <v>7</v>
      </c>
      <c r="B11" s="1" t="s">
        <v>46</v>
      </c>
      <c r="C11" s="1" t="s">
        <v>47</v>
      </c>
      <c r="D11" s="2">
        <v>4137.23</v>
      </c>
      <c r="E11" s="3">
        <v>1.5391</v>
      </c>
      <c r="F11" s="4">
        <f>D11*E11</f>
        <v>6367.610693</v>
      </c>
      <c r="G11" s="5">
        <v>1.4452</v>
      </c>
      <c r="H11" s="4">
        <f>D11*G11</f>
        <v>5979.124796</v>
      </c>
      <c r="I11" s="4">
        <f>F11-H11</f>
        <v>388.485897</v>
      </c>
      <c r="J11" s="4">
        <f>I11/H11*100</f>
        <v>6.49737060614447</v>
      </c>
      <c r="K11" t="s">
        <v>29</v>
      </c>
    </row>
    <row r="12" spans="1:11">
      <c r="A12" s="6" t="s">
        <v>7</v>
      </c>
      <c r="B12" s="1" t="s">
        <v>46</v>
      </c>
      <c r="C12" s="1" t="s">
        <v>47</v>
      </c>
      <c r="D12" s="2">
        <v>6014.07</v>
      </c>
      <c r="E12" s="3">
        <v>1.5391</v>
      </c>
      <c r="F12" s="4">
        <f>D12*E12</f>
        <v>9256.255137</v>
      </c>
      <c r="G12" s="5">
        <v>1.5131</v>
      </c>
      <c r="H12" s="4">
        <f>D12*G12</f>
        <v>9099.889317</v>
      </c>
      <c r="I12" s="4">
        <f>F12-H12</f>
        <v>156.365819999999</v>
      </c>
      <c r="J12" s="4">
        <f>I12/H12*100</f>
        <v>1.71832661423567</v>
      </c>
      <c r="K12" t="s">
        <v>39</v>
      </c>
    </row>
    <row r="13" spans="1:11">
      <c r="A13" s="6" t="s">
        <v>7</v>
      </c>
      <c r="B13" s="1" t="s">
        <v>48</v>
      </c>
      <c r="C13" s="1" t="s">
        <v>49</v>
      </c>
      <c r="D13" s="2">
        <v>2533.44</v>
      </c>
      <c r="E13" s="3">
        <v>5.05</v>
      </c>
      <c r="F13" s="4">
        <f>D13*E13</f>
        <v>12793.872</v>
      </c>
      <c r="G13" s="5">
        <v>4.6741</v>
      </c>
      <c r="H13" s="4">
        <f>D13*G13</f>
        <v>11841.551904</v>
      </c>
      <c r="I13" s="4">
        <f>F13-H13</f>
        <v>952.320095999999</v>
      </c>
      <c r="J13" s="4">
        <f>I13/H13*100</f>
        <v>8.04218994030936</v>
      </c>
      <c r="K13" t="s">
        <v>29</v>
      </c>
    </row>
    <row r="14" spans="1:11">
      <c r="A14" s="6" t="s">
        <v>7</v>
      </c>
      <c r="B14" s="1" t="s">
        <v>48</v>
      </c>
      <c r="C14" s="1" t="s">
        <v>49</v>
      </c>
      <c r="D14" s="2">
        <v>121.15</v>
      </c>
      <c r="E14" s="3">
        <v>5.05</v>
      </c>
      <c r="F14" s="4">
        <f>D14*E14</f>
        <v>611.8075</v>
      </c>
      <c r="G14" s="5">
        <v>4.9525</v>
      </c>
      <c r="H14" s="4">
        <f>D14*G14</f>
        <v>599.995375</v>
      </c>
      <c r="I14" s="4">
        <f>F14-H14</f>
        <v>11.812125</v>
      </c>
      <c r="J14" s="4">
        <f>I14/H14*100</f>
        <v>1.96870267541646</v>
      </c>
      <c r="K14" t="s">
        <v>39</v>
      </c>
    </row>
    <row r="15" spans="1:11">
      <c r="A15" s="6" t="s">
        <v>7</v>
      </c>
      <c r="B15" s="7" t="s">
        <v>50</v>
      </c>
      <c r="C15" s="1" t="s">
        <v>51</v>
      </c>
      <c r="D15" s="2">
        <v>9300</v>
      </c>
      <c r="E15" s="3">
        <v>2.265</v>
      </c>
      <c r="F15" s="4">
        <f>D15*E15</f>
        <v>21064.5</v>
      </c>
      <c r="G15" s="5">
        <v>2.091</v>
      </c>
      <c r="H15" s="4">
        <f t="shared" ref="H15:H21" si="0">D15*G15</f>
        <v>19446.3</v>
      </c>
      <c r="I15" s="4">
        <f t="shared" ref="I15:I21" si="1">F15-H15</f>
        <v>1618.2</v>
      </c>
      <c r="J15" s="4">
        <f>I15/H15*100</f>
        <v>8.32137733142036</v>
      </c>
      <c r="K15" t="s">
        <v>34</v>
      </c>
    </row>
    <row r="16" spans="1:11">
      <c r="A16" s="6" t="s">
        <v>10</v>
      </c>
      <c r="B16" s="1" t="s">
        <v>52</v>
      </c>
      <c r="C16" s="1" t="s">
        <v>53</v>
      </c>
      <c r="D16" s="2">
        <v>500</v>
      </c>
      <c r="E16" s="3">
        <v>27.47</v>
      </c>
      <c r="F16" s="4">
        <f>D16*E16</f>
        <v>13735</v>
      </c>
      <c r="G16" s="5">
        <v>27.63</v>
      </c>
      <c r="H16" s="4">
        <f t="shared" si="0"/>
        <v>13815</v>
      </c>
      <c r="I16" s="4">
        <f t="shared" si="1"/>
        <v>-80</v>
      </c>
      <c r="J16" s="4">
        <f>I16/H16*100</f>
        <v>-0.579080709373869</v>
      </c>
      <c r="K16" t="s">
        <v>34</v>
      </c>
    </row>
    <row r="17" spans="1:11">
      <c r="A17" s="6" t="s">
        <v>10</v>
      </c>
      <c r="B17" s="1" t="s">
        <v>54</v>
      </c>
      <c r="C17" s="1" t="s">
        <v>55</v>
      </c>
      <c r="D17" s="2">
        <v>2000</v>
      </c>
      <c r="E17" s="3">
        <v>8.63</v>
      </c>
      <c r="F17" s="4">
        <f>D17*E17</f>
        <v>17260</v>
      </c>
      <c r="G17" s="5">
        <v>8.88</v>
      </c>
      <c r="H17" s="4">
        <f t="shared" si="0"/>
        <v>17760</v>
      </c>
      <c r="I17" s="4">
        <f t="shared" si="1"/>
        <v>-500</v>
      </c>
      <c r="J17" s="4">
        <f>I17/H17*100</f>
        <v>-2.81531531531532</v>
      </c>
      <c r="K17" t="s">
        <v>34</v>
      </c>
    </row>
    <row r="18" spans="1:11">
      <c r="A18" s="6" t="s">
        <v>9</v>
      </c>
      <c r="B18" s="1" t="s">
        <v>56</v>
      </c>
      <c r="C18" s="1" t="s">
        <v>57</v>
      </c>
      <c r="D18" s="2">
        <v>3928.19</v>
      </c>
      <c r="E18" s="3">
        <v>1.1006</v>
      </c>
      <c r="F18" s="4">
        <f>D18*E18</f>
        <v>4323.365914</v>
      </c>
      <c r="G18" s="5">
        <v>1.0963</v>
      </c>
      <c r="H18" s="4">
        <f t="shared" si="0"/>
        <v>4306.474697</v>
      </c>
      <c r="I18" s="4">
        <f t="shared" si="1"/>
        <v>16.8912169999994</v>
      </c>
      <c r="J18" s="4">
        <f>I18/H18*100</f>
        <v>0.392228404633754</v>
      </c>
      <c r="K18" t="s">
        <v>29</v>
      </c>
    </row>
    <row r="19" spans="1:11">
      <c r="A19" s="6" t="s">
        <v>9</v>
      </c>
      <c r="B19" s="1" t="s">
        <v>58</v>
      </c>
      <c r="C19" s="1" t="s">
        <v>59</v>
      </c>
      <c r="D19" s="2">
        <v>8700</v>
      </c>
      <c r="E19" s="3">
        <v>1.545</v>
      </c>
      <c r="F19" s="4">
        <f>D19*E19</f>
        <v>13441.5</v>
      </c>
      <c r="G19" s="5">
        <v>1.547</v>
      </c>
      <c r="H19" s="4">
        <f t="shared" si="0"/>
        <v>13458.9</v>
      </c>
      <c r="I19" s="4">
        <f t="shared" si="1"/>
        <v>-17.3999999999996</v>
      </c>
      <c r="J19" s="4">
        <f>I19/H19*100</f>
        <v>-0.129282482223656</v>
      </c>
      <c r="K19" t="s">
        <v>34</v>
      </c>
    </row>
    <row r="20" spans="1:11">
      <c r="A20" s="6" t="s">
        <v>9</v>
      </c>
      <c r="B20" s="1" t="s">
        <v>60</v>
      </c>
      <c r="C20" s="1" t="s">
        <v>61</v>
      </c>
      <c r="D20" s="2">
        <v>7925.86</v>
      </c>
      <c r="E20" s="3">
        <v>1.2384</v>
      </c>
      <c r="F20" s="4">
        <f>D20*E20</f>
        <v>9815.385024</v>
      </c>
      <c r="G20" s="3">
        <v>1.2617</v>
      </c>
      <c r="H20" s="4">
        <f t="shared" si="0"/>
        <v>10000.057562</v>
      </c>
      <c r="I20" s="4">
        <f t="shared" si="1"/>
        <v>-184.672538000001</v>
      </c>
      <c r="J20" s="4">
        <f>I20/H20*100</f>
        <v>-1.84671474994056</v>
      </c>
      <c r="K20" t="s">
        <v>62</v>
      </c>
    </row>
    <row r="21" spans="1:11">
      <c r="A21" s="6" t="s">
        <v>9</v>
      </c>
      <c r="B21" s="1" t="s">
        <v>63</v>
      </c>
      <c r="C21" s="1" t="s">
        <v>64</v>
      </c>
      <c r="D21" s="2">
        <v>11300</v>
      </c>
      <c r="E21" s="3">
        <v>1.149</v>
      </c>
      <c r="F21" s="4">
        <f>D21*E21</f>
        <v>12983.7</v>
      </c>
      <c r="G21" s="5">
        <v>1.118</v>
      </c>
      <c r="H21" s="4">
        <f t="shared" si="0"/>
        <v>12633.4</v>
      </c>
      <c r="I21" s="4">
        <f t="shared" si="1"/>
        <v>350.299999999999</v>
      </c>
      <c r="J21" s="4">
        <f>I21/H21*100</f>
        <v>2.77280858676207</v>
      </c>
      <c r="K21" t="s">
        <v>34</v>
      </c>
    </row>
    <row r="22" spans="1:11">
      <c r="A22" s="6" t="s">
        <v>5</v>
      </c>
      <c r="B22" s="1" t="s">
        <v>65</v>
      </c>
      <c r="C22" s="1" t="s">
        <v>66</v>
      </c>
      <c r="D22" s="2">
        <v>533.89</v>
      </c>
      <c r="E22" s="3">
        <v>1.5302</v>
      </c>
      <c r="F22" s="4">
        <f>D22*E22</f>
        <v>816.958478</v>
      </c>
      <c r="G22" s="5">
        <v>1.3657</v>
      </c>
      <c r="H22" s="4">
        <f>D22*G22</f>
        <v>729.133573</v>
      </c>
      <c r="I22" s="4">
        <f>F22-H22</f>
        <v>87.8249050000001</v>
      </c>
      <c r="J22" s="4">
        <f>I22/H22*100</f>
        <v>12.0451050743209</v>
      </c>
      <c r="K22" t="s">
        <v>29</v>
      </c>
    </row>
    <row r="23" spans="1:11">
      <c r="A23" s="6" t="s">
        <v>5</v>
      </c>
      <c r="B23" s="1" t="s">
        <v>65</v>
      </c>
      <c r="C23" s="1" t="s">
        <v>66</v>
      </c>
      <c r="D23" s="2">
        <v>12921.74</v>
      </c>
      <c r="E23" s="3">
        <v>1.5302</v>
      </c>
      <c r="F23" s="4">
        <f>D23*E23</f>
        <v>19772.846548</v>
      </c>
      <c r="G23" s="5">
        <v>1.4859</v>
      </c>
      <c r="H23" s="4">
        <f>D23*G23</f>
        <v>19200.413466</v>
      </c>
      <c r="I23" s="4">
        <f>F23-H23</f>
        <v>572.433082000003</v>
      </c>
      <c r="J23" s="4">
        <f>I23/H23*100</f>
        <v>2.98135809946835</v>
      </c>
      <c r="K23" t="s">
        <v>39</v>
      </c>
    </row>
    <row r="24" spans="1:11">
      <c r="A24" s="6" t="s">
        <v>5</v>
      </c>
      <c r="B24" s="1" t="s">
        <v>67</v>
      </c>
      <c r="C24" s="1" t="s">
        <v>68</v>
      </c>
      <c r="D24" s="2">
        <v>654.32</v>
      </c>
      <c r="E24" s="3">
        <v>1.3777</v>
      </c>
      <c r="F24" s="4">
        <f>D24*E24</f>
        <v>901.456664</v>
      </c>
      <c r="G24" s="5">
        <v>1.2226</v>
      </c>
      <c r="H24" s="4">
        <f>D24*G24</f>
        <v>799.971632</v>
      </c>
      <c r="I24" s="4">
        <f>F24-H24</f>
        <v>101.485032</v>
      </c>
      <c r="J24" s="4">
        <f>I24/H24*100</f>
        <v>12.686078848356</v>
      </c>
      <c r="K24" t="s">
        <v>29</v>
      </c>
    </row>
    <row r="25" spans="1:11">
      <c r="A25" s="6" t="s">
        <v>5</v>
      </c>
      <c r="B25" s="1" t="s">
        <v>69</v>
      </c>
      <c r="C25" s="1" t="s">
        <v>70</v>
      </c>
      <c r="D25" s="2">
        <v>139.19</v>
      </c>
      <c r="E25" s="3">
        <v>7.1975</v>
      </c>
      <c r="F25" s="4">
        <f>D25*E25</f>
        <v>1001.820025</v>
      </c>
      <c r="G25" s="5">
        <v>6.466</v>
      </c>
      <c r="H25" s="4">
        <f>D25*G25</f>
        <v>900.00254</v>
      </c>
      <c r="I25" s="4">
        <f>F25-H25</f>
        <v>101.817485</v>
      </c>
      <c r="J25" s="4">
        <f>I25/H25*100</f>
        <v>11.3130219610269</v>
      </c>
      <c r="K25" t="s">
        <v>29</v>
      </c>
    </row>
    <row r="26" spans="1:11">
      <c r="A26" s="6" t="s">
        <v>5</v>
      </c>
      <c r="B26" s="1" t="s">
        <v>71</v>
      </c>
      <c r="C26" s="1" t="s">
        <v>72</v>
      </c>
      <c r="D26" s="2">
        <v>415.34</v>
      </c>
      <c r="E26" s="3">
        <v>5.5498</v>
      </c>
      <c r="F26" s="4">
        <f>D26*E26</f>
        <v>2305.053932</v>
      </c>
      <c r="G26" s="5">
        <v>5.0561</v>
      </c>
      <c r="H26" s="4">
        <f>D26*G26</f>
        <v>2100.000574</v>
      </c>
      <c r="I26" s="4">
        <f>F26-H26</f>
        <v>205.053358</v>
      </c>
      <c r="J26" s="4">
        <f>I26/H26*100</f>
        <v>9.76444295009989</v>
      </c>
      <c r="K26" t="s">
        <v>29</v>
      </c>
    </row>
    <row r="27" spans="1:11">
      <c r="A27" s="6" t="s">
        <v>5</v>
      </c>
      <c r="B27" s="1" t="s">
        <v>73</v>
      </c>
      <c r="C27" s="1" t="s">
        <v>74</v>
      </c>
      <c r="D27" s="2">
        <v>1317.86</v>
      </c>
      <c r="E27" s="3">
        <v>3.0456</v>
      </c>
      <c r="F27" s="4">
        <f>D27*E27</f>
        <v>4013.674416</v>
      </c>
      <c r="G27" s="5">
        <v>2.5799</v>
      </c>
      <c r="H27" s="4">
        <f>D27*G27</f>
        <v>3399.947014</v>
      </c>
      <c r="I27" s="4">
        <f>F27-H27</f>
        <v>613.727402</v>
      </c>
      <c r="J27" s="4">
        <f>I27/H27*100</f>
        <v>18.0510872514439</v>
      </c>
      <c r="K27" t="s">
        <v>29</v>
      </c>
    </row>
    <row r="28" spans="1:11">
      <c r="A28" s="6" t="s">
        <v>5</v>
      </c>
      <c r="B28" s="1" t="s">
        <v>75</v>
      </c>
      <c r="C28" s="1" t="s">
        <v>76</v>
      </c>
      <c r="D28" s="2">
        <v>3858.8</v>
      </c>
      <c r="E28" s="3">
        <v>1.7819</v>
      </c>
      <c r="F28" s="4">
        <f>D28*E28</f>
        <v>6875.99572</v>
      </c>
      <c r="G28" s="5">
        <v>1.6326</v>
      </c>
      <c r="H28" s="4">
        <f>D28*G28</f>
        <v>6299.87688</v>
      </c>
      <c r="I28" s="4">
        <f>F28-H28</f>
        <v>576.11884</v>
      </c>
      <c r="J28" s="4">
        <f>I28/H28*100</f>
        <v>9.14492220997182</v>
      </c>
      <c r="K28" t="s">
        <v>29</v>
      </c>
    </row>
    <row r="29" spans="1:11">
      <c r="A29" s="6" t="s">
        <v>5</v>
      </c>
      <c r="B29" s="1" t="s">
        <v>75</v>
      </c>
      <c r="C29" s="1" t="s">
        <v>76</v>
      </c>
      <c r="D29" s="2">
        <v>8709.29</v>
      </c>
      <c r="E29" s="3">
        <v>1.7819</v>
      </c>
      <c r="F29" s="4">
        <f>D29*E29</f>
        <v>15519.083851</v>
      </c>
      <c r="G29" s="5">
        <v>1.7223</v>
      </c>
      <c r="H29" s="4">
        <f>D29*G29</f>
        <v>15000.010167</v>
      </c>
      <c r="I29" s="4">
        <f>F29-H29</f>
        <v>519.073684000001</v>
      </c>
      <c r="J29" s="4">
        <f>I29/H29*100</f>
        <v>3.46048888114731</v>
      </c>
      <c r="K29" t="s">
        <v>39</v>
      </c>
    </row>
    <row r="30" spans="1:11">
      <c r="A30" s="6" t="s">
        <v>5</v>
      </c>
      <c r="B30" s="1" t="s">
        <v>77</v>
      </c>
      <c r="C30" s="1" t="s">
        <v>78</v>
      </c>
      <c r="D30" s="2">
        <v>5258.09</v>
      </c>
      <c r="E30" s="3">
        <v>1.8401</v>
      </c>
      <c r="F30" s="4">
        <f>D30*E30</f>
        <v>9675.411409</v>
      </c>
      <c r="G30" s="5">
        <v>1.6889</v>
      </c>
      <c r="H30" s="4">
        <f>D30*G30</f>
        <v>8880.388201</v>
      </c>
      <c r="I30" s="4">
        <f>F30-H30</f>
        <v>795.023208000001</v>
      </c>
      <c r="J30" s="4">
        <f>I30/H30*100</f>
        <v>8.9525726804429</v>
      </c>
      <c r="K30" t="s">
        <v>29</v>
      </c>
    </row>
    <row r="31" spans="1:11">
      <c r="A31" s="6" t="s">
        <v>5</v>
      </c>
      <c r="B31" s="1" t="s">
        <v>77</v>
      </c>
      <c r="C31" s="1" t="s">
        <v>78</v>
      </c>
      <c r="D31" s="2">
        <v>674.27</v>
      </c>
      <c r="E31" s="3">
        <v>1.8401</v>
      </c>
      <c r="F31" s="4">
        <f>D31*E31</f>
        <v>1240.724227</v>
      </c>
      <c r="G31" s="5">
        <v>1.7797</v>
      </c>
      <c r="H31" s="4">
        <f>D31*G31</f>
        <v>1199.998319</v>
      </c>
      <c r="I31" s="4">
        <f>F31-H31</f>
        <v>40.7259079999999</v>
      </c>
      <c r="J31" s="4">
        <f>I31/H31*100</f>
        <v>3.39383042085744</v>
      </c>
      <c r="K31" t="s">
        <v>39</v>
      </c>
    </row>
    <row r="32" spans="1:11">
      <c r="A32" s="6" t="s">
        <v>5</v>
      </c>
      <c r="B32" s="1" t="s">
        <v>79</v>
      </c>
      <c r="C32" s="1" t="s">
        <v>80</v>
      </c>
      <c r="D32" s="2">
        <v>1768.88</v>
      </c>
      <c r="E32" s="3">
        <v>7.184</v>
      </c>
      <c r="F32" s="4">
        <f>D32*E32</f>
        <v>12707.63392</v>
      </c>
      <c r="G32" s="5">
        <v>6.2524</v>
      </c>
      <c r="H32" s="4">
        <f>D32*G32</f>
        <v>11059.745312</v>
      </c>
      <c r="I32" s="4">
        <f>F32-H32</f>
        <v>1647.888608</v>
      </c>
      <c r="J32" s="4">
        <f>I32/H32*100</f>
        <v>14.8998784466765</v>
      </c>
      <c r="K32" t="s">
        <v>29</v>
      </c>
    </row>
    <row r="33" spans="1:11">
      <c r="A33" s="6" t="s">
        <v>5</v>
      </c>
      <c r="B33" s="1" t="s">
        <v>81</v>
      </c>
      <c r="C33" s="1" t="s">
        <v>82</v>
      </c>
      <c r="D33" s="2">
        <v>6100</v>
      </c>
      <c r="E33" s="3">
        <v>2.189</v>
      </c>
      <c r="F33" s="4">
        <f>D33*E33</f>
        <v>13352.9</v>
      </c>
      <c r="G33" s="5">
        <v>2.012</v>
      </c>
      <c r="H33" s="4">
        <f>D33*G33</f>
        <v>12273.2</v>
      </c>
      <c r="I33" s="4">
        <f>F33-H33</f>
        <v>1079.7</v>
      </c>
      <c r="J33" s="4">
        <f>I33/H33*100</f>
        <v>8.79721669980118</v>
      </c>
      <c r="K33" t="s">
        <v>34</v>
      </c>
    </row>
    <row r="34" spans="1:11">
      <c r="A34" s="6" t="s">
        <v>5</v>
      </c>
      <c r="B34" s="1" t="s">
        <v>83</v>
      </c>
      <c r="C34" s="1" t="s">
        <v>84</v>
      </c>
      <c r="D34" s="2">
        <v>19100</v>
      </c>
      <c r="E34" s="3">
        <v>1.78</v>
      </c>
      <c r="F34" s="4">
        <f>D34*E34</f>
        <v>33998</v>
      </c>
      <c r="G34" s="5">
        <v>1.632</v>
      </c>
      <c r="H34" s="4">
        <f>D34*G34</f>
        <v>31171.2</v>
      </c>
      <c r="I34" s="4">
        <f>F34-H34</f>
        <v>2826.8</v>
      </c>
      <c r="J34" s="4">
        <f>I34/H34*100</f>
        <v>9.06862745098039</v>
      </c>
      <c r="K34" t="s">
        <v>34</v>
      </c>
    </row>
    <row r="35" spans="1:11">
      <c r="A35" s="8" t="s">
        <v>4</v>
      </c>
      <c r="B35" s="1" t="s">
        <v>85</v>
      </c>
      <c r="C35" s="1" t="s">
        <v>86</v>
      </c>
      <c r="D35" s="2">
        <v>6086.38</v>
      </c>
      <c r="E35" s="3">
        <v>5.7095</v>
      </c>
      <c r="F35" s="4">
        <f>D35*E35</f>
        <v>34750.18661</v>
      </c>
      <c r="G35" s="5">
        <v>5.4548</v>
      </c>
      <c r="H35" s="4">
        <f>D35*G35</f>
        <v>33199.985624</v>
      </c>
      <c r="I35" s="4">
        <f>F35-H35</f>
        <v>1550.200986</v>
      </c>
      <c r="J35" s="4">
        <f>I35/H35*100</f>
        <v>4.66928210016867</v>
      </c>
      <c r="K35" t="s">
        <v>29</v>
      </c>
    </row>
    <row r="36" spans="1:11">
      <c r="A36" s="8" t="s">
        <v>4</v>
      </c>
      <c r="B36" s="1" t="s">
        <v>85</v>
      </c>
      <c r="C36" s="1" t="s">
        <v>86</v>
      </c>
      <c r="D36" s="2">
        <v>2066.86</v>
      </c>
      <c r="E36" s="3">
        <v>5.7095</v>
      </c>
      <c r="F36" s="4">
        <f>D36*E36</f>
        <v>11800.73717</v>
      </c>
      <c r="G36" s="5">
        <v>5.4672</v>
      </c>
      <c r="H36" s="4">
        <f>D36*G36</f>
        <v>11299.936992</v>
      </c>
      <c r="I36" s="4">
        <f>F36-H36</f>
        <v>500.800178</v>
      </c>
      <c r="J36" s="4">
        <f>I36/H36*100</f>
        <v>4.43188469417617</v>
      </c>
      <c r="K36" t="s">
        <v>39</v>
      </c>
    </row>
    <row r="37" spans="1:11">
      <c r="A37" s="8" t="s">
        <v>4</v>
      </c>
      <c r="B37" s="1" t="s">
        <v>85</v>
      </c>
      <c r="C37" s="1" t="s">
        <v>86</v>
      </c>
      <c r="D37" s="2">
        <v>15000</v>
      </c>
      <c r="E37" s="3">
        <v>5.7095</v>
      </c>
      <c r="F37" s="4">
        <f>D37*E37</f>
        <v>85642.5</v>
      </c>
      <c r="G37" s="5">
        <v>5.553</v>
      </c>
      <c r="H37" s="4">
        <f>D37*G37</f>
        <v>83295</v>
      </c>
      <c r="I37" s="4">
        <f>F37-H37</f>
        <v>2347.5</v>
      </c>
      <c r="J37" s="4">
        <f>I37/H37*100</f>
        <v>2.81829641635152</v>
      </c>
      <c r="K37" t="s">
        <v>34</v>
      </c>
    </row>
    <row r="38" spans="1:11">
      <c r="A38" s="8" t="s">
        <v>8</v>
      </c>
      <c r="B38" s="1" t="s">
        <v>87</v>
      </c>
      <c r="C38" s="1" t="s">
        <v>88</v>
      </c>
      <c r="D38" s="2">
        <v>7273.41</v>
      </c>
      <c r="E38" s="3">
        <v>2.3129</v>
      </c>
      <c r="F38" s="4">
        <f>D38*E38</f>
        <v>16822.669989</v>
      </c>
      <c r="G38" s="5">
        <v>2.1723</v>
      </c>
      <c r="H38" s="4">
        <f>D38*G38</f>
        <v>15800.028543</v>
      </c>
      <c r="I38" s="4">
        <f>F38-H38</f>
        <v>1022.641446</v>
      </c>
      <c r="J38" s="4">
        <f>I38/H38*100</f>
        <v>6.47240252267182</v>
      </c>
      <c r="K38" t="s">
        <v>29</v>
      </c>
    </row>
    <row r="39" spans="1:11">
      <c r="A39" s="8" t="s">
        <v>8</v>
      </c>
      <c r="B39" s="1" t="s">
        <v>87</v>
      </c>
      <c r="C39" s="1" t="s">
        <v>88</v>
      </c>
      <c r="D39" s="2">
        <v>10427.91</v>
      </c>
      <c r="E39" s="3">
        <v>2.3129</v>
      </c>
      <c r="F39" s="4">
        <f>D39*E39</f>
        <v>24118.713039</v>
      </c>
      <c r="G39" s="5">
        <v>2.2056</v>
      </c>
      <c r="H39" s="4">
        <f>D39*G39</f>
        <v>22999.798296</v>
      </c>
      <c r="I39" s="4">
        <f>F39-H39</f>
        <v>1118.914743</v>
      </c>
      <c r="J39" s="4">
        <f>I39/H39*100</f>
        <v>4.86488937250634</v>
      </c>
      <c r="K39" t="s">
        <v>39</v>
      </c>
    </row>
    <row r="40" spans="1:11">
      <c r="A40" s="8" t="s">
        <v>8</v>
      </c>
      <c r="B40" s="1" t="s">
        <v>89</v>
      </c>
      <c r="C40" s="1" t="s">
        <v>90</v>
      </c>
      <c r="D40" s="2">
        <v>6700</v>
      </c>
      <c r="E40" s="3">
        <v>1.8148</v>
      </c>
      <c r="F40" s="4">
        <f>D40*E40</f>
        <v>12159.16</v>
      </c>
      <c r="G40" s="5">
        <v>1.56</v>
      </c>
      <c r="H40" s="4">
        <f>D40*G40</f>
        <v>10452</v>
      </c>
      <c r="I40" s="4">
        <f>F40-H40</f>
        <v>1707.16</v>
      </c>
      <c r="J40" s="4">
        <f>I40/H40*100</f>
        <v>16.3333333333333</v>
      </c>
      <c r="K40" t="s">
        <v>34</v>
      </c>
    </row>
    <row r="41" spans="1:11">
      <c r="A41" s="6" t="s">
        <v>6</v>
      </c>
      <c r="B41" s="1" t="s">
        <v>91</v>
      </c>
      <c r="C41" s="1" t="s">
        <v>92</v>
      </c>
      <c r="D41" s="2">
        <v>1000</v>
      </c>
      <c r="E41" s="3">
        <v>7.41</v>
      </c>
      <c r="F41" s="4">
        <f>D41*E41</f>
        <v>7410</v>
      </c>
      <c r="G41" s="5">
        <v>7.109</v>
      </c>
      <c r="H41" s="4">
        <f>D41*G41</f>
        <v>7109</v>
      </c>
      <c r="I41" s="4">
        <f>F41-H41</f>
        <v>301</v>
      </c>
      <c r="J41" s="4">
        <f>I41/H41*100</f>
        <v>4.23406948937966</v>
      </c>
      <c r="K41" t="s">
        <v>34</v>
      </c>
    </row>
    <row r="42" spans="1:11">
      <c r="A42" s="6" t="s">
        <v>6</v>
      </c>
      <c r="B42" s="1" t="s">
        <v>93</v>
      </c>
      <c r="C42" s="1" t="s">
        <v>94</v>
      </c>
      <c r="D42" s="2">
        <v>1100</v>
      </c>
      <c r="E42" s="3">
        <v>6.62</v>
      </c>
      <c r="F42" s="4">
        <f>D42*E42</f>
        <v>7282</v>
      </c>
      <c r="G42" s="5">
        <v>5.986</v>
      </c>
      <c r="H42" s="4">
        <f>D42*G42</f>
        <v>6584.6</v>
      </c>
      <c r="I42" s="4">
        <f>F42-H42</f>
        <v>697.4</v>
      </c>
      <c r="J42" s="4">
        <f>I42/H42*100</f>
        <v>10.5913798864016</v>
      </c>
      <c r="K42" t="s">
        <v>34</v>
      </c>
    </row>
    <row r="43" spans="1:11">
      <c r="A43" s="6" t="s">
        <v>6</v>
      </c>
      <c r="B43" s="1" t="s">
        <v>95</v>
      </c>
      <c r="C43" s="1" t="s">
        <v>96</v>
      </c>
      <c r="D43" s="2">
        <v>1500</v>
      </c>
      <c r="E43" s="3">
        <v>40.8</v>
      </c>
      <c r="F43" s="4">
        <f>D43*E43</f>
        <v>61200</v>
      </c>
      <c r="G43" s="5">
        <v>42.97</v>
      </c>
      <c r="H43" s="4">
        <f>D43*G43</f>
        <v>64455</v>
      </c>
      <c r="I43" s="4">
        <f>F43-H43</f>
        <v>-3255.00000000001</v>
      </c>
      <c r="J43" s="4">
        <f>I43/H43*100</f>
        <v>-5.05003490807541</v>
      </c>
      <c r="K43" t="s">
        <v>34</v>
      </c>
    </row>
    <row r="44" spans="1:1">
      <c r="A44" s="6"/>
    </row>
  </sheetData>
  <autoFilter ref="A1:K43">
    <extLst/>
  </autoFilter>
  <sortState ref="A2:M35">
    <sortCondition ref="A2"/>
  </sortState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Buzzer</dc:creator>
  <cp:lastModifiedBy>buzzer</cp:lastModifiedBy>
  <dcterms:created xsi:type="dcterms:W3CDTF">2025-08-14T15:17:00Z</dcterms:created>
  <dcterms:modified xsi:type="dcterms:W3CDTF">2025-09-27T12:45:07Z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9AF9D07B4891B9FA99AC9C68E1776605_41</vt:lpwstr>
  </property>
  <property fmtid="{D5CDD505-2E9C-101B-9397-08002B2CF9AE}" pid="3" name="KSOProductBuildVer">
    <vt:lpwstr>1033-6.5.2.8766</vt:lpwstr>
  </property>
</Properties>
</file>