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7744ee43db4af8/Warwick/Dissertation/ForecastX/ForecastX/DataManagement/Excel/"/>
    </mc:Choice>
  </mc:AlternateContent>
  <xr:revisionPtr revIDLastSave="174" documentId="8_{F0F782B0-C42D-4C2E-A773-CAF7611F19D4}" xr6:coauthVersionLast="47" xr6:coauthVersionMax="47" xr10:uidLastSave="{29A2FDEA-68C4-434C-A72C-2CF324638B7E}"/>
  <bookViews>
    <workbookView xWindow="3390" yWindow="1185" windowWidth="20985" windowHeight="19065" xr2:uid="{B5553F61-B3FD-4D94-A919-926125ACFB64}"/>
  </bookViews>
  <sheets>
    <sheet name="Sheet1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P4" i="1" s="1"/>
  <c r="N5" i="1"/>
  <c r="P5" i="1" s="1"/>
  <c r="N6" i="1"/>
  <c r="P6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" i="1"/>
  <c r="P3" i="1" s="1"/>
  <c r="M7" i="1"/>
  <c r="P7" i="1" s="1"/>
  <c r="M8" i="1"/>
  <c r="P8" i="1" s="1"/>
  <c r="M9" i="1"/>
  <c r="P9" i="1" s="1"/>
  <c r="M10" i="1"/>
  <c r="P10" i="1" s="1"/>
  <c r="M11" i="1"/>
  <c r="P11" i="1" s="1"/>
  <c r="M12" i="1"/>
  <c r="P12" i="1" s="1"/>
  <c r="M13" i="1"/>
  <c r="P13" i="1" s="1"/>
  <c r="M14" i="1"/>
  <c r="P14" i="1" s="1"/>
  <c r="M15" i="1"/>
  <c r="M16" i="1"/>
  <c r="M17" i="1"/>
  <c r="M18" i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M32" i="1"/>
  <c r="M33" i="1"/>
  <c r="M34" i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M49" i="1"/>
  <c r="M50" i="1"/>
  <c r="P50" i="1" s="1"/>
  <c r="M51" i="1"/>
  <c r="P51" i="1" s="1"/>
  <c r="M52" i="1"/>
  <c r="P52" i="1" s="1"/>
  <c r="P15" i="1" l="1"/>
  <c r="P34" i="1"/>
  <c r="P33" i="1"/>
  <c r="P32" i="1"/>
  <c r="P17" i="1"/>
  <c r="P18" i="1"/>
  <c r="P16" i="1"/>
  <c r="P31" i="1"/>
  <c r="P49" i="1"/>
  <c r="P48" i="1"/>
  <c r="S4" i="1"/>
  <c r="S3" i="1"/>
</calcChain>
</file>

<file path=xl/sharedStrings.xml><?xml version="1.0" encoding="utf-8"?>
<sst xmlns="http://schemas.openxmlformats.org/spreadsheetml/2006/main" count="118" uniqueCount="68">
  <si>
    <t>FQ4 '12</t>
  </si>
  <si>
    <t>FQ1 '13</t>
  </si>
  <si>
    <t>FQ2 '13</t>
  </si>
  <si>
    <t>FQ3 '13</t>
  </si>
  <si>
    <t>FQ4 '13</t>
  </si>
  <si>
    <t>FQ1 '14</t>
  </si>
  <si>
    <t>FQ2 '14</t>
  </si>
  <si>
    <t>FQ3 '14</t>
  </si>
  <si>
    <t>-</t>
  </si>
  <si>
    <t>Estimize</t>
  </si>
  <si>
    <t>Mean</t>
  </si>
  <si>
    <t>High</t>
  </si>
  <si>
    <t>Low</t>
  </si>
  <si>
    <t>Wall St.</t>
  </si>
  <si>
    <t>Actuals</t>
  </si>
  <si>
    <t>YoY Growth</t>
  </si>
  <si>
    <t>FQ4 '11</t>
  </si>
  <si>
    <t>FQ1 '12</t>
  </si>
  <si>
    <t>FQ2 '12</t>
  </si>
  <si>
    <t>FQ3 '12</t>
  </si>
  <si>
    <t>FQ4 '14</t>
  </si>
  <si>
    <t>FQ1 '15</t>
  </si>
  <si>
    <t>FQ2 '15</t>
  </si>
  <si>
    <t>FQ3 '15</t>
  </si>
  <si>
    <t>FQ4 '15</t>
  </si>
  <si>
    <t>FQ1 '16</t>
  </si>
  <si>
    <t>FQ2 '16</t>
  </si>
  <si>
    <t>FQ3 '16</t>
  </si>
  <si>
    <t>FQ4 '16</t>
  </si>
  <si>
    <t>FQ1 '17</t>
  </si>
  <si>
    <t>FQ2 '17</t>
  </si>
  <si>
    <t>FQ3 '17</t>
  </si>
  <si>
    <t>FQ4 '17</t>
  </si>
  <si>
    <t>FQ1 '18</t>
  </si>
  <si>
    <t>FQ2 '18</t>
  </si>
  <si>
    <t>FQ3 '18</t>
  </si>
  <si>
    <t>FQ4 '18</t>
  </si>
  <si>
    <t>FQ1 '19</t>
  </si>
  <si>
    <t>FQ2 '19</t>
  </si>
  <si>
    <t>FQ3 '19</t>
  </si>
  <si>
    <t>FQ4 '19</t>
  </si>
  <si>
    <t>FQ1 '20</t>
  </si>
  <si>
    <t>FQ2 '20</t>
  </si>
  <si>
    <t>FQ3 '20</t>
  </si>
  <si>
    <t>FQ4 '20</t>
  </si>
  <si>
    <t>FQ1 '21</t>
  </si>
  <si>
    <t>FQ2 '21</t>
  </si>
  <si>
    <t>FQ3 '21</t>
  </si>
  <si>
    <t>FQ4 '21</t>
  </si>
  <si>
    <t>FQ1 '22</t>
  </si>
  <si>
    <t>FQ2 '22</t>
  </si>
  <si>
    <t>FQ3 '22</t>
  </si>
  <si>
    <t>FQ4 '22</t>
  </si>
  <si>
    <t>FQ1 '23</t>
  </si>
  <si>
    <t>FQ2 '23</t>
  </si>
  <si>
    <t>FQ3 '23</t>
  </si>
  <si>
    <t>FQ4 '23</t>
  </si>
  <si>
    <t>FQ1 '24</t>
  </si>
  <si>
    <t>FQ2 '24</t>
  </si>
  <si>
    <t>FQ3 '24</t>
  </si>
  <si>
    <t>FQ4 '24</t>
  </si>
  <si>
    <t>FQ1 '25</t>
  </si>
  <si>
    <t>https://www.estimize.com/nvda/fq3-2023?metric_name=eps&amp;chart=table</t>
  </si>
  <si>
    <t>Quarter</t>
  </si>
  <si>
    <t>Estimize Miss</t>
  </si>
  <si>
    <t>Wall St. Miss</t>
  </si>
  <si>
    <t>Estimize vs Wall St.</t>
  </si>
  <si>
    <t>Announce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</si>
</sst>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0" fontId="1" fillId="0" borderId="0" xfId="0" applyFont="1"/>
    <xf numFmtId="0" fontId="1" fillId="7" borderId="0" xfId="0" applyFont="1" applyFill="1"/>
    <xf numFmtId="0" fontId="1" fillId="6" borderId="0" xfId="0" applyFont="1" applyFill="1"/>
    <xf numFmtId="0" fontId="1" fillId="8" borderId="0" xfId="0" applyFont="1" applyFill="1"/>
    <xf numFmtId="0" fontId="1" fillId="9" borderId="0" xfId="0" applyFont="1" applyFill="1"/>
    <xf numFmtId="164" fontId="0" fillId="5" borderId="0" xfId="0" applyNumberFormat="1" applyFill="1"/>
    <xf numFmtId="0" fontId="0" fillId="5" borderId="0" xfId="0" applyFill="1" applyAlignment="1">
      <alignment wrapText="1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4" fontId="0" fillId="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Estimize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0.06</c:v>
                </c:pt>
                <c:pt idx="5">
                  <c:v>0.03</c:v>
                </c:pt>
                <c:pt idx="6">
                  <c:v>0.04</c:v>
                </c:pt>
                <c:pt idx="7">
                  <c:v>0.08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0.04</c:v>
                </c:pt>
                <c:pt idx="11">
                  <c:v>0.06</c:v>
                </c:pt>
                <c:pt idx="12">
                  <c:v>0.05</c:v>
                </c:pt>
                <c:pt idx="13">
                  <c:v>0.05</c:v>
                </c:pt>
                <c:pt idx="14">
                  <c:v>0.06</c:v>
                </c:pt>
                <c:pt idx="15">
                  <c:v>0.08</c:v>
                </c:pt>
                <c:pt idx="16">
                  <c:v>0.09</c:v>
                </c:pt>
                <c:pt idx="17">
                  <c:v>0.08</c:v>
                </c:pt>
                <c:pt idx="18">
                  <c:v>0.04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0.15</c:v>
                </c:pt>
                <c:pt idx="24">
                  <c:v>0.22</c:v>
                </c:pt>
                <c:pt idx="25">
                  <c:v>0.19</c:v>
                </c:pt>
                <c:pt idx="26">
                  <c:v>0.19</c:v>
                </c:pt>
                <c:pt idx="27">
                  <c:v>0.25</c:v>
                </c:pt>
                <c:pt idx="28">
                  <c:v>0.32</c:v>
                </c:pt>
                <c:pt idx="29">
                  <c:v>0.44</c:v>
                </c:pt>
                <c:pt idx="30">
                  <c:v>0.48</c:v>
                </c:pt>
                <c:pt idx="31">
                  <c:v>0.48</c:v>
                </c:pt>
                <c:pt idx="32">
                  <c:v>0.22</c:v>
                </c:pt>
                <c:pt idx="33">
                  <c:v>0.22</c:v>
                </c:pt>
                <c:pt idx="34">
                  <c:v>0.28999999999999998</c:v>
                </c:pt>
                <c:pt idx="35">
                  <c:v>0.39</c:v>
                </c:pt>
                <c:pt idx="36">
                  <c:v>0.42</c:v>
                </c:pt>
                <c:pt idx="37">
                  <c:v>0.36</c:v>
                </c:pt>
                <c:pt idx="38">
                  <c:v>0.28999999999999998</c:v>
                </c:pt>
                <c:pt idx="39">
                  <c:v>0.45</c:v>
                </c:pt>
                <c:pt idx="40">
                  <c:v>0.53</c:v>
                </c:pt>
                <c:pt idx="41">
                  <c:v>0.67</c:v>
                </c:pt>
                <c:pt idx="42">
                  <c:v>0.91</c:v>
                </c:pt>
                <c:pt idx="43">
                  <c:v>1</c:v>
                </c:pt>
                <c:pt idx="44">
                  <c:v>1.08</c:v>
                </c:pt>
                <c:pt idx="45">
                  <c:v>1.17</c:v>
                </c:pt>
                <c:pt idx="46">
                  <c:v>0.71</c:v>
                </c:pt>
                <c:pt idx="47">
                  <c:v>0.62</c:v>
                </c:pt>
                <c:pt idx="48">
                  <c:v>0.62</c:v>
                </c:pt>
                <c:pt idx="49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1-4397-84A1-B969B88DB61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Wall St.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Sheet1!$G$3:$G$52</c:f>
              <c:numCache>
                <c:formatCode>General</c:formatCode>
                <c:ptCount val="50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0.03</c:v>
                </c:pt>
                <c:pt idx="6">
                  <c:v>0.04</c:v>
                </c:pt>
                <c:pt idx="7">
                  <c:v>0.08</c:v>
                </c:pt>
                <c:pt idx="8">
                  <c:v>0.06</c:v>
                </c:pt>
                <c:pt idx="9">
                  <c:v>0.03</c:v>
                </c:pt>
                <c:pt idx="10">
                  <c:v>0.03</c:v>
                </c:pt>
                <c:pt idx="11">
                  <c:v>0.05</c:v>
                </c:pt>
                <c:pt idx="12">
                  <c:v>0.05</c:v>
                </c:pt>
                <c:pt idx="13">
                  <c:v>0.04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0.06</c:v>
                </c:pt>
                <c:pt idx="18">
                  <c:v>0.03</c:v>
                </c:pt>
                <c:pt idx="19">
                  <c:v>0.06</c:v>
                </c:pt>
                <c:pt idx="20">
                  <c:v>0.08</c:v>
                </c:pt>
                <c:pt idx="21">
                  <c:v>0.08</c:v>
                </c:pt>
                <c:pt idx="22">
                  <c:v>0.09</c:v>
                </c:pt>
                <c:pt idx="23">
                  <c:v>0.14000000000000001</c:v>
                </c:pt>
                <c:pt idx="24">
                  <c:v>0.21</c:v>
                </c:pt>
                <c:pt idx="25">
                  <c:v>0.16</c:v>
                </c:pt>
                <c:pt idx="26">
                  <c:v>0.17</c:v>
                </c:pt>
                <c:pt idx="27">
                  <c:v>0.24</c:v>
                </c:pt>
                <c:pt idx="28">
                  <c:v>0.28999999999999998</c:v>
                </c:pt>
                <c:pt idx="29">
                  <c:v>0.41</c:v>
                </c:pt>
                <c:pt idx="30">
                  <c:v>0.46</c:v>
                </c:pt>
                <c:pt idx="31">
                  <c:v>0.48</c:v>
                </c:pt>
                <c:pt idx="32">
                  <c:v>0.19</c:v>
                </c:pt>
                <c:pt idx="33">
                  <c:v>0.2</c:v>
                </c:pt>
                <c:pt idx="34">
                  <c:v>0.28999999999999998</c:v>
                </c:pt>
                <c:pt idx="35">
                  <c:v>0.39</c:v>
                </c:pt>
                <c:pt idx="36">
                  <c:v>0.41</c:v>
                </c:pt>
                <c:pt idx="37">
                  <c:v>0.35</c:v>
                </c:pt>
                <c:pt idx="38">
                  <c:v>0.24</c:v>
                </c:pt>
                <c:pt idx="39">
                  <c:v>0.42</c:v>
                </c:pt>
                <c:pt idx="40">
                  <c:v>0.49</c:v>
                </c:pt>
                <c:pt idx="41">
                  <c:v>0.63</c:v>
                </c:pt>
                <c:pt idx="42">
                  <c:v>0.83</c:v>
                </c:pt>
                <c:pt idx="43">
                  <c:v>0.9</c:v>
                </c:pt>
                <c:pt idx="44">
                  <c:v>1</c:v>
                </c:pt>
                <c:pt idx="45">
                  <c:v>1.1000000000000001</c:v>
                </c:pt>
                <c:pt idx="46">
                  <c:v>0.57999999999999996</c:v>
                </c:pt>
                <c:pt idx="47">
                  <c:v>0.59</c:v>
                </c:pt>
                <c:pt idx="48">
                  <c:v>0.56000000000000005</c:v>
                </c:pt>
                <c:pt idx="49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21-4397-84A1-B969B88DB616}"/>
            </c:ext>
          </c:extLst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Actuals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Sheet1!$J$3:$J$52</c:f>
              <c:numCache>
                <c:formatCode>General</c:formatCode>
                <c:ptCount val="5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0.03</c:v>
                </c:pt>
                <c:pt idx="6">
                  <c:v>0.05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0.06</c:v>
                </c:pt>
                <c:pt idx="14">
                  <c:v>0.06</c:v>
                </c:pt>
                <c:pt idx="15">
                  <c:v>0.08</c:v>
                </c:pt>
                <c:pt idx="16">
                  <c:v>0.09</c:v>
                </c:pt>
                <c:pt idx="17">
                  <c:v>0.06</c:v>
                </c:pt>
                <c:pt idx="18">
                  <c:v>0.01</c:v>
                </c:pt>
                <c:pt idx="19">
                  <c:v>0.11</c:v>
                </c:pt>
                <c:pt idx="20">
                  <c:v>0.09</c:v>
                </c:pt>
                <c:pt idx="21">
                  <c:v>0.08</c:v>
                </c:pt>
                <c:pt idx="22">
                  <c:v>0.1</c:v>
                </c:pt>
                <c:pt idx="23">
                  <c:v>0.21</c:v>
                </c:pt>
                <c:pt idx="24">
                  <c:v>0.25</c:v>
                </c:pt>
                <c:pt idx="25">
                  <c:v>0.2</c:v>
                </c:pt>
                <c:pt idx="26">
                  <c:v>0.23</c:v>
                </c:pt>
                <c:pt idx="27">
                  <c:v>0.33</c:v>
                </c:pt>
                <c:pt idx="28">
                  <c:v>0.45</c:v>
                </c:pt>
                <c:pt idx="29">
                  <c:v>0.5</c:v>
                </c:pt>
                <c:pt idx="30">
                  <c:v>0.44</c:v>
                </c:pt>
                <c:pt idx="31">
                  <c:v>0.49</c:v>
                </c:pt>
                <c:pt idx="32">
                  <c:v>0.23</c:v>
                </c:pt>
                <c:pt idx="33">
                  <c:v>0.16</c:v>
                </c:pt>
                <c:pt idx="34">
                  <c:v>0.23</c:v>
                </c:pt>
                <c:pt idx="35">
                  <c:v>0.36</c:v>
                </c:pt>
                <c:pt idx="36">
                  <c:v>0.38</c:v>
                </c:pt>
                <c:pt idx="37">
                  <c:v>0.37</c:v>
                </c:pt>
                <c:pt idx="38">
                  <c:v>0.25</c:v>
                </c:pt>
                <c:pt idx="39">
                  <c:v>0.53</c:v>
                </c:pt>
                <c:pt idx="40">
                  <c:v>0.57999999999999996</c:v>
                </c:pt>
                <c:pt idx="41">
                  <c:v>0.76</c:v>
                </c:pt>
                <c:pt idx="42">
                  <c:v>0.94</c:v>
                </c:pt>
                <c:pt idx="43">
                  <c:v>0.97</c:v>
                </c:pt>
                <c:pt idx="44">
                  <c:v>1.18</c:v>
                </c:pt>
                <c:pt idx="45">
                  <c:v>1.36</c:v>
                </c:pt>
                <c:pt idx="46">
                  <c:v>0.51</c:v>
                </c:pt>
                <c:pt idx="47">
                  <c:v>0.57999999999999996</c:v>
                </c:pt>
                <c:pt idx="48">
                  <c:v>0.88</c:v>
                </c:pt>
                <c:pt idx="49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1-4397-84A1-B969B88D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925391"/>
        <c:axId val="90927311"/>
      </c:scatterChart>
      <c:valAx>
        <c:axId val="90925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7311"/>
        <c:crosses val="autoZero"/>
        <c:crossBetween val="midCat"/>
      </c:valAx>
      <c:valAx>
        <c:axId val="909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2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1152525</xdr:colOff>
      <xdr:row>5</xdr:row>
      <xdr:rowOff>0</xdr:rowOff>
    </xdr:from>
    <xdr:to>
      <xdr:col>22</xdr:col>
      <xdr:colOff>85726</xdr:colOff>
      <xdr:row>51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50D4D-D235-99AE-C6B4-D8BFDB52C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BCDF-65D6-4189-ACED-4494DDCDCC98}">
  <dimension ref="A1:AZ56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J21" activeCellId="2" sqref="C21 G21 J21"/>
    </sheetView>
  </sheetViews>
  <sheetFormatPr defaultRowHeight="15" x14ac:dyDescent="0.25"/>
  <cols>
    <col min="2" max="2" width="11" customWidth="1"/>
    <col min="13" max="13" width="12.85546875" bestFit="1" customWidth="1"/>
    <col min="14" max="14" width="12.140625" bestFit="1" customWidth="1"/>
    <col min="16" max="16" width="18.140625" bestFit="1" customWidth="1"/>
  </cols>
  <sheetData>
    <row r="1" spans="1:52" x14ac:dyDescent="0.25">
      <c r="A1" s="6"/>
      <c r="B1" s="13"/>
      <c r="C1" s="14" t="s">
        <v>9</v>
      </c>
      <c r="D1" s="14"/>
      <c r="E1" s="14"/>
      <c r="F1" s="14"/>
      <c r="G1" s="15" t="s">
        <v>13</v>
      </c>
      <c r="H1" s="15"/>
      <c r="I1" s="15"/>
      <c r="J1" s="16" t="s">
        <v>14</v>
      </c>
      <c r="K1" s="16"/>
      <c r="M1" t="s">
        <v>64</v>
      </c>
      <c r="N1" t="s">
        <v>65</v>
      </c>
      <c r="P1" t="s">
        <v>66</v>
      </c>
    </row>
    <row r="2" spans="1:52" ht="30" x14ac:dyDescent="0.25">
      <c r="A2" s="6" t="s">
        <v>63</v>
      </c>
      <c r="B2" s="13" t="s">
        <v>67</v>
      </c>
      <c r="C2" s="2" t="s">
        <v>9</v>
      </c>
      <c r="D2" s="2" t="s">
        <v>10</v>
      </c>
      <c r="E2" s="2" t="s">
        <v>11</v>
      </c>
      <c r="F2" s="2" t="s">
        <v>12</v>
      </c>
      <c r="G2" s="3" t="s">
        <v>13</v>
      </c>
      <c r="H2" s="3" t="s">
        <v>11</v>
      </c>
      <c r="I2" s="3" t="s">
        <v>12</v>
      </c>
      <c r="J2" s="4" t="s">
        <v>14</v>
      </c>
      <c r="K2" s="4" t="s">
        <v>15</v>
      </c>
    </row>
    <row r="3" spans="1:52" x14ac:dyDescent="0.25">
      <c r="A3" s="6" t="s">
        <v>16</v>
      </c>
      <c r="B3" s="12"/>
      <c r="C3" s="2" t="s">
        <v>8</v>
      </c>
      <c r="D3" s="2" t="s">
        <v>8</v>
      </c>
      <c r="E3" s="2" t="s">
        <v>8</v>
      </c>
      <c r="F3" s="2" t="s">
        <v>8</v>
      </c>
      <c r="G3" s="3">
        <v>0.05</v>
      </c>
      <c r="H3" s="3" t="s">
        <v>8</v>
      </c>
      <c r="I3" s="3" t="s">
        <v>8</v>
      </c>
      <c r="J3" s="4">
        <v>0.06</v>
      </c>
      <c r="K3" s="5">
        <v>0</v>
      </c>
      <c r="M3" s="7"/>
      <c r="N3" s="8">
        <f>J3-G3</f>
        <v>9.999999999999995E-3</v>
      </c>
      <c r="P3" t="str">
        <f>IF(ABS(M3)&lt;=N3,"Estimize","Wall St.")</f>
        <v>Estimize</v>
      </c>
      <c r="R3" t="s">
        <v>9</v>
      </c>
      <c r="S3">
        <f>COUNTIF(P3:P52,"Estimize")</f>
        <v>37</v>
      </c>
    </row>
    <row r="4" spans="1:52" x14ac:dyDescent="0.25">
      <c r="A4" s="6" t="s">
        <v>17</v>
      </c>
      <c r="B4" s="12"/>
      <c r="C4" s="2" t="s">
        <v>8</v>
      </c>
      <c r="D4" s="2" t="s">
        <v>8</v>
      </c>
      <c r="E4" s="2" t="s">
        <v>8</v>
      </c>
      <c r="F4" s="2" t="s">
        <v>8</v>
      </c>
      <c r="G4" s="3">
        <v>0.05</v>
      </c>
      <c r="H4" s="3" t="s">
        <v>8</v>
      </c>
      <c r="I4" s="3" t="s">
        <v>8</v>
      </c>
      <c r="J4" s="4">
        <v>0.06</v>
      </c>
      <c r="K4" s="5">
        <v>-0.24</v>
      </c>
      <c r="M4" s="7"/>
      <c r="N4" s="8">
        <f t="shared" ref="N4:N52" si="0">J4-G4</f>
        <v>9.999999999999995E-3</v>
      </c>
      <c r="P4" t="str">
        <f t="shared" ref="P4:P52" si="1">IF(ABS(M4)&lt;=N4,"Estimize","Wall St.")</f>
        <v>Estimize</v>
      </c>
      <c r="R4" t="s">
        <v>13</v>
      </c>
      <c r="S4">
        <f>COUNTIF(P3:P52,"Wall St.")</f>
        <v>13</v>
      </c>
    </row>
    <row r="5" spans="1:52" x14ac:dyDescent="0.25">
      <c r="A5" s="6" t="s">
        <v>18</v>
      </c>
      <c r="B5" s="12"/>
      <c r="C5" s="2" t="s">
        <v>8</v>
      </c>
      <c r="D5" s="2" t="s">
        <v>8</v>
      </c>
      <c r="E5" s="2" t="s">
        <v>8</v>
      </c>
      <c r="F5" s="2" t="s">
        <v>8</v>
      </c>
      <c r="G5" s="3">
        <v>0.06</v>
      </c>
      <c r="H5" s="3" t="s">
        <v>8</v>
      </c>
      <c r="I5" s="3" t="s">
        <v>8</v>
      </c>
      <c r="J5" s="4">
        <v>0.06</v>
      </c>
      <c r="K5" s="5">
        <v>7.33</v>
      </c>
      <c r="M5" s="7"/>
      <c r="N5" s="9">
        <f t="shared" si="0"/>
        <v>0</v>
      </c>
      <c r="P5" t="str">
        <f t="shared" si="1"/>
        <v>Estimize</v>
      </c>
    </row>
    <row r="6" spans="1:52" x14ac:dyDescent="0.25">
      <c r="A6" s="6" t="s">
        <v>19</v>
      </c>
      <c r="B6" s="12"/>
      <c r="C6" s="2" t="s">
        <v>8</v>
      </c>
      <c r="D6" s="2" t="s">
        <v>8</v>
      </c>
      <c r="E6" s="2" t="s">
        <v>8</v>
      </c>
      <c r="F6" s="2" t="s">
        <v>8</v>
      </c>
      <c r="G6" s="3">
        <v>7.0000000000000007E-2</v>
      </c>
      <c r="H6" s="3" t="s">
        <v>8</v>
      </c>
      <c r="I6" s="3" t="s">
        <v>8</v>
      </c>
      <c r="J6" s="4">
        <v>7.0000000000000007E-2</v>
      </c>
      <c r="K6" s="5">
        <v>0.93</v>
      </c>
      <c r="M6" s="7"/>
      <c r="N6" s="9">
        <f t="shared" si="0"/>
        <v>0</v>
      </c>
      <c r="P6" t="str">
        <f t="shared" si="1"/>
        <v>Estimize</v>
      </c>
    </row>
    <row r="7" spans="1:52" x14ac:dyDescent="0.25">
      <c r="A7" s="6" t="s">
        <v>0</v>
      </c>
      <c r="B7" s="12"/>
      <c r="C7" s="2">
        <v>0.06</v>
      </c>
      <c r="D7" s="2">
        <v>0.06</v>
      </c>
      <c r="E7" s="2">
        <v>7.0000000000000007E-2</v>
      </c>
      <c r="F7" s="2">
        <v>0.06</v>
      </c>
      <c r="G7" s="3">
        <v>0.05</v>
      </c>
      <c r="H7" s="3" t="s">
        <v>8</v>
      </c>
      <c r="I7" s="3" t="s">
        <v>8</v>
      </c>
      <c r="J7" s="4">
        <v>0.05</v>
      </c>
      <c r="K7" s="5">
        <v>-0.17</v>
      </c>
      <c r="M7" s="8">
        <f t="shared" ref="M7:M52" si="2">J7-C7</f>
        <v>-9.999999999999995E-3</v>
      </c>
      <c r="N7" s="9">
        <f t="shared" si="0"/>
        <v>0</v>
      </c>
      <c r="P7" t="str">
        <f t="shared" si="1"/>
        <v>Wall St.</v>
      </c>
    </row>
    <row r="8" spans="1:52" x14ac:dyDescent="0.25">
      <c r="A8" s="6" t="s">
        <v>1</v>
      </c>
      <c r="B8" s="12"/>
      <c r="C8" s="2">
        <v>0.03</v>
      </c>
      <c r="D8" s="2">
        <v>0.03</v>
      </c>
      <c r="E8" s="2">
        <v>0.03</v>
      </c>
      <c r="F8" s="2">
        <v>0.02</v>
      </c>
      <c r="G8" s="3">
        <v>0.03</v>
      </c>
      <c r="H8" s="3" t="s">
        <v>8</v>
      </c>
      <c r="I8" s="3" t="s">
        <v>8</v>
      </c>
      <c r="J8" s="4">
        <v>0.03</v>
      </c>
      <c r="K8" s="5">
        <v>-0.55000000000000004</v>
      </c>
      <c r="M8" s="9">
        <f t="shared" si="2"/>
        <v>0</v>
      </c>
      <c r="N8" s="9">
        <f t="shared" si="0"/>
        <v>0</v>
      </c>
      <c r="P8" t="str">
        <f t="shared" si="1"/>
        <v>Estimize</v>
      </c>
    </row>
    <row r="9" spans="1:52" x14ac:dyDescent="0.25">
      <c r="A9" s="6" t="s">
        <v>2</v>
      </c>
      <c r="B9" s="12"/>
      <c r="C9" s="2">
        <v>0.04</v>
      </c>
      <c r="D9" s="2">
        <v>0.04</v>
      </c>
      <c r="E9" s="2">
        <v>0.05</v>
      </c>
      <c r="F9" s="2">
        <v>0.04</v>
      </c>
      <c r="G9" s="3">
        <v>0.04</v>
      </c>
      <c r="H9" s="3" t="s">
        <v>8</v>
      </c>
      <c r="I9" s="3" t="s">
        <v>8</v>
      </c>
      <c r="J9" s="4">
        <v>0.05</v>
      </c>
      <c r="K9" s="5">
        <v>-0.24</v>
      </c>
      <c r="M9" s="8">
        <f t="shared" si="2"/>
        <v>1.0000000000000002E-2</v>
      </c>
      <c r="N9" s="8">
        <f t="shared" si="0"/>
        <v>1.0000000000000002E-2</v>
      </c>
      <c r="P9" t="str">
        <f t="shared" si="1"/>
        <v>Estimize</v>
      </c>
    </row>
    <row r="10" spans="1:52" x14ac:dyDescent="0.25">
      <c r="A10" s="6" t="s">
        <v>3</v>
      </c>
      <c r="B10" s="12"/>
      <c r="C10" s="2">
        <v>0.08</v>
      </c>
      <c r="D10" s="2">
        <v>0.08</v>
      </c>
      <c r="E10" s="2">
        <v>0.09</v>
      </c>
      <c r="F10" s="2">
        <v>0.06</v>
      </c>
      <c r="G10" s="3">
        <v>0.08</v>
      </c>
      <c r="H10" s="3" t="s">
        <v>8</v>
      </c>
      <c r="I10" s="3" t="s">
        <v>8</v>
      </c>
      <c r="J10" s="4">
        <v>0.1</v>
      </c>
      <c r="K10" s="5">
        <v>0.34</v>
      </c>
      <c r="M10" s="10">
        <f t="shared" si="2"/>
        <v>2.0000000000000004E-2</v>
      </c>
      <c r="N10" s="10">
        <f t="shared" si="0"/>
        <v>2.0000000000000004E-2</v>
      </c>
      <c r="P10" t="str">
        <f t="shared" si="1"/>
        <v>Estimize</v>
      </c>
    </row>
    <row r="11" spans="1:52" x14ac:dyDescent="0.25">
      <c r="A11" s="6" t="s">
        <v>4</v>
      </c>
      <c r="B11" s="12"/>
      <c r="C11" s="2">
        <v>7.0000000000000007E-2</v>
      </c>
      <c r="D11" s="2">
        <v>7.0000000000000007E-2</v>
      </c>
      <c r="E11" s="2">
        <v>0.1</v>
      </c>
      <c r="F11" s="2">
        <v>0.05</v>
      </c>
      <c r="G11" s="3">
        <v>0.06</v>
      </c>
      <c r="H11" s="3">
        <v>7.0000000000000007E-2</v>
      </c>
      <c r="I11" s="3">
        <v>0.05</v>
      </c>
      <c r="J11" s="4">
        <v>7.0000000000000007E-2</v>
      </c>
      <c r="K11" s="5">
        <v>0.47</v>
      </c>
      <c r="L11" s="1"/>
      <c r="M11" s="9">
        <f t="shared" si="2"/>
        <v>0</v>
      </c>
      <c r="N11" s="8">
        <f t="shared" si="0"/>
        <v>1.0000000000000009E-2</v>
      </c>
      <c r="O11" s="1"/>
      <c r="P11" t="str">
        <f t="shared" si="1"/>
        <v>Estimize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6" t="s">
        <v>5</v>
      </c>
      <c r="B12" s="12"/>
      <c r="C12" s="2">
        <v>0.03</v>
      </c>
      <c r="D12" s="2">
        <v>0.04</v>
      </c>
      <c r="E12" s="2">
        <v>0.05</v>
      </c>
      <c r="F12" s="2">
        <v>0.03</v>
      </c>
      <c r="G12" s="3">
        <v>0.03</v>
      </c>
      <c r="H12" s="3">
        <v>0.03</v>
      </c>
      <c r="I12" s="3">
        <v>0.02</v>
      </c>
      <c r="J12" s="4">
        <v>0.03</v>
      </c>
      <c r="K12" s="5">
        <v>0.3</v>
      </c>
      <c r="M12" s="9">
        <f t="shared" si="2"/>
        <v>0</v>
      </c>
      <c r="N12" s="9">
        <f t="shared" si="0"/>
        <v>0</v>
      </c>
      <c r="P12" t="str">
        <f t="shared" si="1"/>
        <v>Estimize</v>
      </c>
    </row>
    <row r="13" spans="1:52" x14ac:dyDescent="0.25">
      <c r="A13" s="6" t="s">
        <v>6</v>
      </c>
      <c r="B13" s="12"/>
      <c r="C13" s="2">
        <v>0.04</v>
      </c>
      <c r="D13" s="2">
        <v>0.04</v>
      </c>
      <c r="E13" s="2">
        <v>0.05</v>
      </c>
      <c r="F13" s="2">
        <v>0.03</v>
      </c>
      <c r="G13" s="3">
        <v>0.03</v>
      </c>
      <c r="H13" s="3">
        <v>0.04</v>
      </c>
      <c r="I13" s="3">
        <v>0.03</v>
      </c>
      <c r="J13" s="4">
        <v>0.04</v>
      </c>
      <c r="K13" s="5">
        <v>-0.16</v>
      </c>
      <c r="M13" s="9">
        <f t="shared" si="2"/>
        <v>0</v>
      </c>
      <c r="N13" s="8">
        <f t="shared" si="0"/>
        <v>1.0000000000000002E-2</v>
      </c>
      <c r="P13" t="str">
        <f t="shared" si="1"/>
        <v>Estimize</v>
      </c>
    </row>
    <row r="14" spans="1:52" x14ac:dyDescent="0.25">
      <c r="A14" s="6" t="s">
        <v>7</v>
      </c>
      <c r="B14" s="12"/>
      <c r="C14" s="2">
        <v>0.06</v>
      </c>
      <c r="D14" s="2">
        <v>0.06</v>
      </c>
      <c r="E14" s="2">
        <v>7.0000000000000007E-2</v>
      </c>
      <c r="F14" s="2">
        <v>0.05</v>
      </c>
      <c r="G14" s="3">
        <v>0.05</v>
      </c>
      <c r="H14" s="3">
        <v>7.0000000000000007E-2</v>
      </c>
      <c r="I14" s="3">
        <v>0.05</v>
      </c>
      <c r="J14" s="4">
        <v>0.05</v>
      </c>
      <c r="K14" s="5">
        <v>-0.49</v>
      </c>
      <c r="M14" s="8">
        <f t="shared" si="2"/>
        <v>-9.999999999999995E-3</v>
      </c>
      <c r="N14" s="9">
        <f t="shared" si="0"/>
        <v>0</v>
      </c>
      <c r="P14" t="str">
        <f t="shared" si="1"/>
        <v>Wall St.</v>
      </c>
    </row>
    <row r="15" spans="1:52" x14ac:dyDescent="0.25">
      <c r="A15" s="6" t="s">
        <v>20</v>
      </c>
      <c r="B15" s="12"/>
      <c r="C15" s="2">
        <v>0.05</v>
      </c>
      <c r="D15" s="2">
        <v>0.05</v>
      </c>
      <c r="E15" s="2">
        <v>7.0000000000000007E-2</v>
      </c>
      <c r="F15" s="2">
        <v>0.05</v>
      </c>
      <c r="G15" s="3">
        <v>0.05</v>
      </c>
      <c r="H15" s="3" t="s">
        <v>8</v>
      </c>
      <c r="I15" s="3" t="s">
        <v>8</v>
      </c>
      <c r="J15" s="4">
        <v>0.06</v>
      </c>
      <c r="K15" s="5">
        <v>-0.14000000000000001</v>
      </c>
      <c r="M15" s="8">
        <f t="shared" si="2"/>
        <v>9.999999999999995E-3</v>
      </c>
      <c r="N15" s="8">
        <f t="shared" si="0"/>
        <v>9.999999999999995E-3</v>
      </c>
      <c r="P15" t="str">
        <f t="shared" si="1"/>
        <v>Estimize</v>
      </c>
    </row>
    <row r="16" spans="1:52" x14ac:dyDescent="0.25">
      <c r="A16" s="6" t="s">
        <v>21</v>
      </c>
      <c r="B16" s="12"/>
      <c r="C16" s="2">
        <v>0.05</v>
      </c>
      <c r="D16" s="2">
        <v>0.05</v>
      </c>
      <c r="E16" s="2">
        <v>0.06</v>
      </c>
      <c r="F16" s="2">
        <v>0.04</v>
      </c>
      <c r="G16" s="3">
        <v>0.04</v>
      </c>
      <c r="H16" s="3">
        <v>0.05</v>
      </c>
      <c r="I16" s="3">
        <v>0.04</v>
      </c>
      <c r="J16" s="4">
        <v>0.06</v>
      </c>
      <c r="K16" s="5">
        <v>0.85</v>
      </c>
      <c r="M16" s="8">
        <f t="shared" si="2"/>
        <v>9.999999999999995E-3</v>
      </c>
      <c r="N16" s="10">
        <f t="shared" si="0"/>
        <v>1.9999999999999997E-2</v>
      </c>
      <c r="P16" t="str">
        <f t="shared" si="1"/>
        <v>Estimize</v>
      </c>
    </row>
    <row r="17" spans="1:16" x14ac:dyDescent="0.25">
      <c r="A17" s="6" t="s">
        <v>22</v>
      </c>
      <c r="B17" s="12"/>
      <c r="C17" s="2">
        <v>0.06</v>
      </c>
      <c r="D17" s="2">
        <v>0.05</v>
      </c>
      <c r="E17" s="2">
        <v>7.0000000000000007E-2</v>
      </c>
      <c r="F17" s="2">
        <v>0.05</v>
      </c>
      <c r="G17" s="3">
        <v>0.05</v>
      </c>
      <c r="H17" s="3">
        <v>0.06</v>
      </c>
      <c r="I17" s="3">
        <v>0.05</v>
      </c>
      <c r="J17" s="4">
        <v>0.06</v>
      </c>
      <c r="K17" s="5">
        <v>0.38</v>
      </c>
      <c r="M17" s="9">
        <f t="shared" si="2"/>
        <v>0</v>
      </c>
      <c r="N17" s="8">
        <f t="shared" si="0"/>
        <v>9.999999999999995E-3</v>
      </c>
      <c r="P17" t="str">
        <f t="shared" si="1"/>
        <v>Estimize</v>
      </c>
    </row>
    <row r="18" spans="1:16" x14ac:dyDescent="0.25">
      <c r="A18" s="6" t="s">
        <v>23</v>
      </c>
      <c r="B18" s="12"/>
      <c r="C18" s="2">
        <v>0.08</v>
      </c>
      <c r="D18" s="2">
        <v>0.08</v>
      </c>
      <c r="E18" s="2">
        <v>0.09</v>
      </c>
      <c r="F18" s="2">
        <v>0.06</v>
      </c>
      <c r="G18" s="3">
        <v>7.0000000000000007E-2</v>
      </c>
      <c r="H18" s="3">
        <v>0.09</v>
      </c>
      <c r="I18" s="3">
        <v>7.0000000000000007E-2</v>
      </c>
      <c r="J18" s="4">
        <v>0.08</v>
      </c>
      <c r="K18" s="5">
        <v>0.55000000000000004</v>
      </c>
      <c r="M18" s="9">
        <f t="shared" si="2"/>
        <v>0</v>
      </c>
      <c r="N18" s="8">
        <f t="shared" si="0"/>
        <v>9.999999999999995E-3</v>
      </c>
      <c r="P18" t="str">
        <f t="shared" si="1"/>
        <v>Estimize</v>
      </c>
    </row>
    <row r="19" spans="1:16" x14ac:dyDescent="0.25">
      <c r="A19" s="6" t="s">
        <v>24</v>
      </c>
      <c r="B19" s="12">
        <v>42046</v>
      </c>
      <c r="C19" s="2">
        <v>0.09</v>
      </c>
      <c r="D19" s="2">
        <v>0.08</v>
      </c>
      <c r="E19" s="2">
        <v>0.11</v>
      </c>
      <c r="F19" s="2">
        <v>0.05</v>
      </c>
      <c r="G19" s="3">
        <v>7.0000000000000007E-2</v>
      </c>
      <c r="H19" s="3">
        <v>0.08</v>
      </c>
      <c r="I19" s="3">
        <v>7.0000000000000007E-2</v>
      </c>
      <c r="J19" s="4">
        <v>0.09</v>
      </c>
      <c r="K19" s="5">
        <v>0.46</v>
      </c>
      <c r="M19" s="9">
        <f t="shared" si="2"/>
        <v>0</v>
      </c>
      <c r="N19" s="10">
        <f t="shared" si="0"/>
        <v>1.999999999999999E-2</v>
      </c>
      <c r="P19" t="str">
        <f t="shared" si="1"/>
        <v>Estimize</v>
      </c>
    </row>
    <row r="20" spans="1:16" x14ac:dyDescent="0.25">
      <c r="A20" s="6" t="s">
        <v>25</v>
      </c>
      <c r="B20" s="12">
        <v>42131</v>
      </c>
      <c r="C20" s="2">
        <v>0.08</v>
      </c>
      <c r="D20" s="2">
        <v>0.08</v>
      </c>
      <c r="E20" s="2">
        <v>0.1</v>
      </c>
      <c r="F20" s="2">
        <v>0.06</v>
      </c>
      <c r="G20" s="3">
        <v>0.06</v>
      </c>
      <c r="H20" s="3">
        <v>0.08</v>
      </c>
      <c r="I20" s="3">
        <v>0.06</v>
      </c>
      <c r="J20" s="4">
        <v>0.06</v>
      </c>
      <c r="K20" s="5">
        <v>0</v>
      </c>
      <c r="M20" s="10">
        <f t="shared" si="2"/>
        <v>-2.0000000000000004E-2</v>
      </c>
      <c r="N20" s="9">
        <f t="shared" si="0"/>
        <v>0</v>
      </c>
      <c r="P20" t="str">
        <f t="shared" si="1"/>
        <v>Wall St.</v>
      </c>
    </row>
    <row r="21" spans="1:16" x14ac:dyDescent="0.25">
      <c r="A21" s="6" t="s">
        <v>26</v>
      </c>
      <c r="B21" s="12">
        <v>42222</v>
      </c>
      <c r="C21" s="2">
        <v>0.04</v>
      </c>
      <c r="D21" s="2">
        <v>0.04</v>
      </c>
      <c r="E21" s="2">
        <v>0.05</v>
      </c>
      <c r="F21" s="2">
        <v>0.02</v>
      </c>
      <c r="G21" s="3">
        <v>0.03</v>
      </c>
      <c r="H21" s="3">
        <v>0.04</v>
      </c>
      <c r="I21" s="3">
        <v>0.01</v>
      </c>
      <c r="J21" s="4">
        <v>0.01</v>
      </c>
      <c r="K21" s="5">
        <v>-0.77</v>
      </c>
      <c r="M21" s="11">
        <f t="shared" si="2"/>
        <v>-0.03</v>
      </c>
      <c r="N21" s="10">
        <f t="shared" si="0"/>
        <v>-1.9999999999999997E-2</v>
      </c>
      <c r="P21" t="str">
        <f t="shared" si="1"/>
        <v>Wall St.</v>
      </c>
    </row>
    <row r="22" spans="1:16" x14ac:dyDescent="0.25">
      <c r="A22" s="6" t="s">
        <v>27</v>
      </c>
      <c r="B22" s="17">
        <v>42313</v>
      </c>
      <c r="C22" s="2">
        <v>7.0000000000000007E-2</v>
      </c>
      <c r="D22" s="2">
        <v>7.0000000000000007E-2</v>
      </c>
      <c r="E22" s="2">
        <v>0.1</v>
      </c>
      <c r="F22" s="2">
        <v>0.05</v>
      </c>
      <c r="G22" s="3">
        <v>0.06</v>
      </c>
      <c r="H22" s="3">
        <v>7.0000000000000007E-2</v>
      </c>
      <c r="I22" s="3">
        <v>0.06</v>
      </c>
      <c r="J22" s="4">
        <v>0.11</v>
      </c>
      <c r="K22" s="5">
        <v>0.42</v>
      </c>
      <c r="M22" s="11">
        <f t="shared" si="2"/>
        <v>3.9999999999999994E-2</v>
      </c>
      <c r="N22" s="11">
        <f t="shared" si="0"/>
        <v>0.05</v>
      </c>
      <c r="P22" t="str">
        <f t="shared" si="1"/>
        <v>Estimize</v>
      </c>
    </row>
    <row r="23" spans="1:16" x14ac:dyDescent="0.25">
      <c r="A23" s="6" t="s">
        <v>28</v>
      </c>
      <c r="B23" s="17">
        <v>42417</v>
      </c>
      <c r="C23" s="2">
        <v>0.09</v>
      </c>
      <c r="D23" s="2">
        <v>0.09</v>
      </c>
      <c r="E23" s="2">
        <v>0.12</v>
      </c>
      <c r="F23" s="2">
        <v>0.06</v>
      </c>
      <c r="G23" s="3">
        <v>0.08</v>
      </c>
      <c r="H23" s="3">
        <v>0.1</v>
      </c>
      <c r="I23" s="3">
        <v>0.06</v>
      </c>
      <c r="J23" s="4">
        <v>0.09</v>
      </c>
      <c r="K23" s="5">
        <v>0</v>
      </c>
      <c r="M23" s="9">
        <f t="shared" si="2"/>
        <v>0</v>
      </c>
      <c r="N23" s="8">
        <f t="shared" si="0"/>
        <v>9.999999999999995E-3</v>
      </c>
      <c r="P23" t="str">
        <f t="shared" si="1"/>
        <v>Estimize</v>
      </c>
    </row>
    <row r="24" spans="1:16" x14ac:dyDescent="0.25">
      <c r="A24" s="6" t="s">
        <v>29</v>
      </c>
      <c r="B24" s="17">
        <v>42502</v>
      </c>
      <c r="C24" s="2">
        <v>0.09</v>
      </c>
      <c r="D24" s="2">
        <v>0.09</v>
      </c>
      <c r="E24" s="2">
        <v>0.13</v>
      </c>
      <c r="F24" s="2">
        <v>7.0000000000000007E-2</v>
      </c>
      <c r="G24" s="3">
        <v>0.08</v>
      </c>
      <c r="H24" s="3">
        <v>0.09</v>
      </c>
      <c r="I24" s="3">
        <v>0.08</v>
      </c>
      <c r="J24" s="4">
        <v>0.08</v>
      </c>
      <c r="K24" s="5">
        <v>0.38</v>
      </c>
      <c r="M24" s="8">
        <f t="shared" si="2"/>
        <v>-9.999999999999995E-3</v>
      </c>
      <c r="N24" s="9">
        <f t="shared" si="0"/>
        <v>0</v>
      </c>
      <c r="P24" t="str">
        <f t="shared" si="1"/>
        <v>Wall St.</v>
      </c>
    </row>
    <row r="25" spans="1:16" x14ac:dyDescent="0.25">
      <c r="A25" s="6" t="s">
        <v>30</v>
      </c>
      <c r="B25" s="17">
        <v>42593</v>
      </c>
      <c r="C25" s="2">
        <v>0.1</v>
      </c>
      <c r="D25" s="2">
        <v>0.1</v>
      </c>
      <c r="E25" s="2">
        <v>0.15</v>
      </c>
      <c r="F25" s="2">
        <v>7.0000000000000007E-2</v>
      </c>
      <c r="G25" s="3">
        <v>0.09</v>
      </c>
      <c r="H25" s="3">
        <v>0.1</v>
      </c>
      <c r="I25" s="3">
        <v>0.09</v>
      </c>
      <c r="J25" s="4">
        <v>0.1</v>
      </c>
      <c r="K25" s="5">
        <v>7</v>
      </c>
      <c r="M25" s="9">
        <f t="shared" si="2"/>
        <v>0</v>
      </c>
      <c r="N25" s="8">
        <f t="shared" si="0"/>
        <v>1.0000000000000009E-2</v>
      </c>
      <c r="P25" t="str">
        <f t="shared" si="1"/>
        <v>Estimize</v>
      </c>
    </row>
    <row r="26" spans="1:16" x14ac:dyDescent="0.25">
      <c r="A26" s="6" t="s">
        <v>31</v>
      </c>
      <c r="B26" s="17">
        <v>42684</v>
      </c>
      <c r="C26" s="2">
        <v>0.15</v>
      </c>
      <c r="D26" s="2">
        <v>0.15</v>
      </c>
      <c r="E26" s="2">
        <v>0.19</v>
      </c>
      <c r="F26" s="2">
        <v>0.1</v>
      </c>
      <c r="G26" s="3">
        <v>0.14000000000000001</v>
      </c>
      <c r="H26" s="3">
        <v>0.16</v>
      </c>
      <c r="I26" s="3">
        <v>0.13</v>
      </c>
      <c r="J26" s="4">
        <v>0.21</v>
      </c>
      <c r="K26" s="5">
        <v>0.89</v>
      </c>
      <c r="M26" s="11">
        <f t="shared" si="2"/>
        <v>0.06</v>
      </c>
      <c r="N26" s="11">
        <f t="shared" si="0"/>
        <v>6.9999999999999979E-2</v>
      </c>
      <c r="P26" t="str">
        <f t="shared" si="1"/>
        <v>Estimize</v>
      </c>
    </row>
    <row r="27" spans="1:16" x14ac:dyDescent="0.25">
      <c r="A27" s="6" t="s">
        <v>32</v>
      </c>
      <c r="B27" s="17">
        <v>42775</v>
      </c>
      <c r="C27" s="2">
        <v>0.22</v>
      </c>
      <c r="D27" s="2">
        <v>0.22</v>
      </c>
      <c r="E27" s="2">
        <v>0.31</v>
      </c>
      <c r="F27" s="2">
        <v>0.12</v>
      </c>
      <c r="G27" s="3">
        <v>0.21</v>
      </c>
      <c r="H27" s="3">
        <v>0.22</v>
      </c>
      <c r="I27" s="3">
        <v>0.2</v>
      </c>
      <c r="J27" s="4">
        <v>0.25</v>
      </c>
      <c r="K27" s="5">
        <v>1.83</v>
      </c>
      <c r="M27" s="11">
        <f t="shared" si="2"/>
        <v>0.03</v>
      </c>
      <c r="N27" s="11">
        <f t="shared" si="0"/>
        <v>4.0000000000000008E-2</v>
      </c>
      <c r="P27" t="str">
        <f t="shared" si="1"/>
        <v>Estimize</v>
      </c>
    </row>
    <row r="28" spans="1:16" x14ac:dyDescent="0.25">
      <c r="A28" s="6" t="s">
        <v>33</v>
      </c>
      <c r="B28" s="17">
        <v>42864</v>
      </c>
      <c r="C28" s="2">
        <v>0.19</v>
      </c>
      <c r="D28" s="2">
        <v>0.19</v>
      </c>
      <c r="E28" s="2">
        <v>0.31</v>
      </c>
      <c r="F28" s="2">
        <v>0.09</v>
      </c>
      <c r="G28" s="3">
        <v>0.16</v>
      </c>
      <c r="H28" s="3">
        <v>0.18</v>
      </c>
      <c r="I28" s="3">
        <v>0.14000000000000001</v>
      </c>
      <c r="J28" s="4">
        <v>0.2</v>
      </c>
      <c r="K28" s="5">
        <v>1.39</v>
      </c>
      <c r="M28" s="8">
        <f t="shared" si="2"/>
        <v>1.0000000000000009E-2</v>
      </c>
      <c r="N28" s="11">
        <f t="shared" si="0"/>
        <v>4.0000000000000008E-2</v>
      </c>
      <c r="P28" t="str">
        <f t="shared" si="1"/>
        <v>Estimize</v>
      </c>
    </row>
    <row r="29" spans="1:16" x14ac:dyDescent="0.25">
      <c r="A29" s="6" t="s">
        <v>34</v>
      </c>
      <c r="B29" s="17">
        <v>42957</v>
      </c>
      <c r="C29" s="2">
        <v>0.19</v>
      </c>
      <c r="D29" s="2">
        <v>0.19</v>
      </c>
      <c r="E29" s="2">
        <v>0.28999999999999998</v>
      </c>
      <c r="F29" s="2">
        <v>0.09</v>
      </c>
      <c r="G29" s="3">
        <v>0.17</v>
      </c>
      <c r="H29" s="3">
        <v>0.19</v>
      </c>
      <c r="I29" s="3">
        <v>0.17</v>
      </c>
      <c r="J29" s="4">
        <v>0.23</v>
      </c>
      <c r="K29" s="5">
        <v>1.3</v>
      </c>
      <c r="M29" s="11">
        <f t="shared" si="2"/>
        <v>4.0000000000000008E-2</v>
      </c>
      <c r="N29" s="11">
        <f t="shared" si="0"/>
        <v>0.06</v>
      </c>
      <c r="P29" t="str">
        <f t="shared" si="1"/>
        <v>Estimize</v>
      </c>
    </row>
    <row r="30" spans="1:16" x14ac:dyDescent="0.25">
      <c r="A30" s="6" t="s">
        <v>35</v>
      </c>
      <c r="B30" s="17">
        <v>43048</v>
      </c>
      <c r="C30" s="2">
        <v>0.25</v>
      </c>
      <c r="D30" s="2">
        <v>0.24</v>
      </c>
      <c r="E30" s="2">
        <v>0.4</v>
      </c>
      <c r="F30" s="2">
        <v>0.15</v>
      </c>
      <c r="G30" s="3">
        <v>0.24</v>
      </c>
      <c r="H30" s="3">
        <v>0.25</v>
      </c>
      <c r="I30" s="3">
        <v>0.23</v>
      </c>
      <c r="J30" s="4">
        <v>0.33</v>
      </c>
      <c r="K30" s="5">
        <v>0.6</v>
      </c>
      <c r="M30" s="11">
        <f t="shared" si="2"/>
        <v>8.0000000000000016E-2</v>
      </c>
      <c r="N30" s="11">
        <f t="shared" si="0"/>
        <v>9.0000000000000024E-2</v>
      </c>
      <c r="P30" t="str">
        <f t="shared" si="1"/>
        <v>Estimize</v>
      </c>
    </row>
    <row r="31" spans="1:16" x14ac:dyDescent="0.25">
      <c r="A31" s="6" t="s">
        <v>36</v>
      </c>
      <c r="B31" s="17">
        <v>43139</v>
      </c>
      <c r="C31" s="2">
        <v>0.32</v>
      </c>
      <c r="D31" s="2">
        <v>0.3</v>
      </c>
      <c r="E31" s="2">
        <v>0.45</v>
      </c>
      <c r="F31" s="2">
        <v>0.15</v>
      </c>
      <c r="G31" s="3">
        <v>0.28999999999999998</v>
      </c>
      <c r="H31" s="3">
        <v>0.31</v>
      </c>
      <c r="I31" s="3">
        <v>0.28000000000000003</v>
      </c>
      <c r="J31" s="4">
        <v>0.45</v>
      </c>
      <c r="K31" s="5">
        <v>0.8</v>
      </c>
      <c r="M31" s="11">
        <f t="shared" si="2"/>
        <v>0.13</v>
      </c>
      <c r="N31" s="11">
        <f t="shared" si="0"/>
        <v>0.16000000000000003</v>
      </c>
      <c r="P31" t="str">
        <f t="shared" si="1"/>
        <v>Estimize</v>
      </c>
    </row>
    <row r="32" spans="1:16" x14ac:dyDescent="0.25">
      <c r="A32" s="6" t="s">
        <v>37</v>
      </c>
      <c r="B32" s="17">
        <v>43230</v>
      </c>
      <c r="C32" s="2">
        <v>0.44</v>
      </c>
      <c r="D32" s="2">
        <v>0.4</v>
      </c>
      <c r="E32" s="2">
        <v>0.6</v>
      </c>
      <c r="F32" s="2">
        <v>0.14000000000000001</v>
      </c>
      <c r="G32" s="3">
        <v>0.41</v>
      </c>
      <c r="H32" s="3">
        <v>0.42</v>
      </c>
      <c r="I32" s="3">
        <v>0.4</v>
      </c>
      <c r="J32" s="4">
        <v>0.5</v>
      </c>
      <c r="K32" s="5">
        <v>1.51</v>
      </c>
      <c r="M32" s="11">
        <f t="shared" si="2"/>
        <v>0.06</v>
      </c>
      <c r="N32" s="11">
        <f t="shared" si="0"/>
        <v>9.0000000000000024E-2</v>
      </c>
      <c r="P32" t="str">
        <f t="shared" si="1"/>
        <v>Estimize</v>
      </c>
    </row>
    <row r="33" spans="1:16" x14ac:dyDescent="0.25">
      <c r="A33" s="6" t="s">
        <v>38</v>
      </c>
      <c r="B33" s="17">
        <v>43328</v>
      </c>
      <c r="C33" s="2">
        <v>0.48</v>
      </c>
      <c r="D33" s="2">
        <v>0.46</v>
      </c>
      <c r="E33" s="2">
        <v>0.6</v>
      </c>
      <c r="F33" s="2">
        <v>0.2</v>
      </c>
      <c r="G33" s="3">
        <v>0.46</v>
      </c>
      <c r="H33" s="3">
        <v>0.47</v>
      </c>
      <c r="I33" s="3">
        <v>0.44</v>
      </c>
      <c r="J33" s="4">
        <v>0.44</v>
      </c>
      <c r="K33" s="5">
        <v>0.91</v>
      </c>
      <c r="M33" s="11">
        <f t="shared" si="2"/>
        <v>-3.999999999999998E-2</v>
      </c>
      <c r="N33" s="10">
        <f t="shared" si="0"/>
        <v>-2.0000000000000018E-2</v>
      </c>
      <c r="P33" t="str">
        <f t="shared" si="1"/>
        <v>Wall St.</v>
      </c>
    </row>
    <row r="34" spans="1:16" x14ac:dyDescent="0.25">
      <c r="A34" s="6" t="s">
        <v>39</v>
      </c>
      <c r="B34" s="17">
        <v>43419</v>
      </c>
      <c r="C34" s="2">
        <v>0.48</v>
      </c>
      <c r="D34" s="2">
        <v>0.48</v>
      </c>
      <c r="E34" s="2">
        <v>0.63</v>
      </c>
      <c r="F34" s="2">
        <v>0.27</v>
      </c>
      <c r="G34" s="3">
        <v>0.48</v>
      </c>
      <c r="H34" s="3">
        <v>0.49</v>
      </c>
      <c r="I34" s="3">
        <v>0.45</v>
      </c>
      <c r="J34" s="4">
        <v>0.49</v>
      </c>
      <c r="K34" s="5">
        <v>0.48</v>
      </c>
      <c r="M34" s="8">
        <f t="shared" si="2"/>
        <v>1.0000000000000009E-2</v>
      </c>
      <c r="N34" s="8">
        <f t="shared" si="0"/>
        <v>1.0000000000000009E-2</v>
      </c>
      <c r="P34" t="str">
        <f t="shared" si="1"/>
        <v>Estimize</v>
      </c>
    </row>
    <row r="35" spans="1:16" x14ac:dyDescent="0.25">
      <c r="A35" s="6" t="s">
        <v>40</v>
      </c>
      <c r="B35" s="17">
        <v>43510</v>
      </c>
      <c r="C35" s="2">
        <v>0.22</v>
      </c>
      <c r="D35" s="2">
        <v>0.3</v>
      </c>
      <c r="E35" s="2">
        <v>0.72</v>
      </c>
      <c r="F35" s="2">
        <v>0.16</v>
      </c>
      <c r="G35" s="3">
        <v>0.19</v>
      </c>
      <c r="H35" s="3">
        <v>0.19</v>
      </c>
      <c r="I35" s="3">
        <v>0.18</v>
      </c>
      <c r="J35" s="4">
        <v>0.23</v>
      </c>
      <c r="K35" s="5">
        <v>-0.48</v>
      </c>
      <c r="M35" s="8">
        <f t="shared" si="2"/>
        <v>1.0000000000000009E-2</v>
      </c>
      <c r="N35" s="11">
        <f t="shared" si="0"/>
        <v>4.0000000000000008E-2</v>
      </c>
      <c r="P35" t="str">
        <f t="shared" si="1"/>
        <v>Estimize</v>
      </c>
    </row>
    <row r="36" spans="1:16" x14ac:dyDescent="0.25">
      <c r="A36" s="6" t="s">
        <v>41</v>
      </c>
      <c r="B36" s="17">
        <v>43601</v>
      </c>
      <c r="C36" s="2">
        <v>0.22</v>
      </c>
      <c r="D36" s="2">
        <v>0.26</v>
      </c>
      <c r="E36" s="2">
        <v>0.65</v>
      </c>
      <c r="F36" s="2">
        <v>0.11</v>
      </c>
      <c r="G36" s="3">
        <v>0.2</v>
      </c>
      <c r="H36" s="3">
        <v>0.22</v>
      </c>
      <c r="I36" s="3">
        <v>0.2</v>
      </c>
      <c r="J36" s="4">
        <v>0.16</v>
      </c>
      <c r="K36" s="5">
        <v>-0.68</v>
      </c>
      <c r="M36" s="11">
        <f t="shared" si="2"/>
        <v>-0.06</v>
      </c>
      <c r="N36" s="11">
        <f t="shared" si="0"/>
        <v>-4.0000000000000008E-2</v>
      </c>
      <c r="P36" t="str">
        <f t="shared" si="1"/>
        <v>Wall St.</v>
      </c>
    </row>
    <row r="37" spans="1:16" x14ac:dyDescent="0.25">
      <c r="A37" s="6" t="s">
        <v>42</v>
      </c>
      <c r="B37" s="17">
        <v>43692</v>
      </c>
      <c r="C37" s="2">
        <v>0.28999999999999998</v>
      </c>
      <c r="D37" s="2">
        <v>0.31</v>
      </c>
      <c r="E37" s="2">
        <v>0.63</v>
      </c>
      <c r="F37" s="2">
        <v>0.2</v>
      </c>
      <c r="G37" s="3">
        <v>0.28999999999999998</v>
      </c>
      <c r="H37" s="3">
        <v>0.31</v>
      </c>
      <c r="I37" s="3">
        <v>0.28000000000000003</v>
      </c>
      <c r="J37" s="4">
        <v>0.23</v>
      </c>
      <c r="K37" s="5">
        <v>-0.49</v>
      </c>
      <c r="M37" s="11">
        <f t="shared" si="2"/>
        <v>-5.999999999999997E-2</v>
      </c>
      <c r="N37" s="11">
        <f t="shared" si="0"/>
        <v>-5.999999999999997E-2</v>
      </c>
      <c r="P37" t="str">
        <f t="shared" si="1"/>
        <v>Wall St.</v>
      </c>
    </row>
    <row r="38" spans="1:16" x14ac:dyDescent="0.25">
      <c r="A38" s="6" t="s">
        <v>43</v>
      </c>
      <c r="B38" s="17">
        <v>43783</v>
      </c>
      <c r="C38" s="2">
        <v>0.39</v>
      </c>
      <c r="D38" s="2">
        <v>0.39</v>
      </c>
      <c r="E38" s="2">
        <v>0.62</v>
      </c>
      <c r="F38" s="2">
        <v>0.22</v>
      </c>
      <c r="G38" s="3">
        <v>0.39</v>
      </c>
      <c r="H38" s="3" t="s">
        <v>8</v>
      </c>
      <c r="I38" s="3" t="s">
        <v>8</v>
      </c>
      <c r="J38" s="4">
        <v>0.36</v>
      </c>
      <c r="K38" s="5">
        <v>-0.26</v>
      </c>
      <c r="M38" s="11">
        <f t="shared" si="2"/>
        <v>-3.0000000000000027E-2</v>
      </c>
      <c r="N38" s="11">
        <f t="shared" si="0"/>
        <v>-3.0000000000000027E-2</v>
      </c>
      <c r="P38" t="str">
        <f t="shared" si="1"/>
        <v>Wall St.</v>
      </c>
    </row>
    <row r="39" spans="1:16" x14ac:dyDescent="0.25">
      <c r="A39" s="6" t="s">
        <v>44</v>
      </c>
      <c r="B39" s="17">
        <v>43874</v>
      </c>
      <c r="C39" s="2">
        <v>0.42</v>
      </c>
      <c r="D39" s="2">
        <v>0.43</v>
      </c>
      <c r="E39" s="2">
        <v>0.53</v>
      </c>
      <c r="F39" s="2">
        <v>0.25</v>
      </c>
      <c r="G39" s="3">
        <v>0.41</v>
      </c>
      <c r="H39" s="3">
        <v>0.42</v>
      </c>
      <c r="I39" s="3">
        <v>0.41</v>
      </c>
      <c r="J39" s="4">
        <v>0.38</v>
      </c>
      <c r="K39" s="5">
        <v>0.66</v>
      </c>
      <c r="M39" s="11">
        <f t="shared" si="2"/>
        <v>-3.999999999999998E-2</v>
      </c>
      <c r="N39" s="11">
        <f t="shared" si="0"/>
        <v>-2.9999999999999971E-2</v>
      </c>
      <c r="P39" t="str">
        <f t="shared" si="1"/>
        <v>Wall St.</v>
      </c>
    </row>
    <row r="40" spans="1:16" x14ac:dyDescent="0.25">
      <c r="A40" s="6" t="s">
        <v>45</v>
      </c>
      <c r="B40" s="17">
        <v>43972</v>
      </c>
      <c r="C40" s="2">
        <v>0.36</v>
      </c>
      <c r="D40" s="2">
        <v>0.36</v>
      </c>
      <c r="E40" s="2">
        <v>0.5</v>
      </c>
      <c r="F40" s="2">
        <v>0.18</v>
      </c>
      <c r="G40" s="3">
        <v>0.35</v>
      </c>
      <c r="H40" s="3">
        <v>0.43</v>
      </c>
      <c r="I40" s="3">
        <v>0.32</v>
      </c>
      <c r="J40" s="4">
        <v>0.37</v>
      </c>
      <c r="K40" s="5">
        <v>1.3</v>
      </c>
      <c r="M40" s="8">
        <f t="shared" si="2"/>
        <v>1.0000000000000009E-2</v>
      </c>
      <c r="N40" s="10">
        <f t="shared" si="0"/>
        <v>2.0000000000000018E-2</v>
      </c>
      <c r="P40" t="str">
        <f t="shared" si="1"/>
        <v>Estimize</v>
      </c>
    </row>
    <row r="41" spans="1:16" x14ac:dyDescent="0.25">
      <c r="A41" s="6" t="s">
        <v>46</v>
      </c>
      <c r="B41" s="17">
        <v>44062</v>
      </c>
      <c r="C41" s="2">
        <v>0.28999999999999998</v>
      </c>
      <c r="D41" s="2">
        <v>0.32</v>
      </c>
      <c r="E41" s="2">
        <v>0.53</v>
      </c>
      <c r="F41" s="2">
        <v>0.22</v>
      </c>
      <c r="G41" s="3">
        <v>0.24</v>
      </c>
      <c r="H41" s="3">
        <v>0.4</v>
      </c>
      <c r="I41" s="3">
        <v>0.04</v>
      </c>
      <c r="J41" s="4">
        <v>0.25</v>
      </c>
      <c r="K41" s="5">
        <v>0.1</v>
      </c>
      <c r="M41" s="11">
        <f t="shared" si="2"/>
        <v>-3.999999999999998E-2</v>
      </c>
      <c r="N41" s="8">
        <f t="shared" si="0"/>
        <v>1.0000000000000009E-2</v>
      </c>
      <c r="P41" t="str">
        <f t="shared" si="1"/>
        <v>Wall St.</v>
      </c>
    </row>
    <row r="42" spans="1:16" x14ac:dyDescent="0.25">
      <c r="A42" s="6" t="s">
        <v>47</v>
      </c>
      <c r="B42" s="17">
        <v>44153</v>
      </c>
      <c r="C42" s="2">
        <v>0.45</v>
      </c>
      <c r="D42" s="2">
        <v>0.44</v>
      </c>
      <c r="E42" s="2">
        <v>0.69</v>
      </c>
      <c r="F42" s="2">
        <v>0.28000000000000003</v>
      </c>
      <c r="G42" s="3">
        <v>0.42</v>
      </c>
      <c r="H42" s="3">
        <v>0.56000000000000005</v>
      </c>
      <c r="I42" s="3">
        <v>0.28999999999999998</v>
      </c>
      <c r="J42" s="4">
        <v>0.53</v>
      </c>
      <c r="K42" s="5">
        <v>0.46</v>
      </c>
      <c r="M42" s="11">
        <f t="shared" si="2"/>
        <v>8.0000000000000016E-2</v>
      </c>
      <c r="N42" s="11">
        <f t="shared" si="0"/>
        <v>0.11000000000000004</v>
      </c>
      <c r="P42" t="str">
        <f t="shared" si="1"/>
        <v>Estimize</v>
      </c>
    </row>
    <row r="43" spans="1:16" x14ac:dyDescent="0.25">
      <c r="A43" s="6" t="s">
        <v>48</v>
      </c>
      <c r="B43" s="17">
        <v>44251</v>
      </c>
      <c r="C43" s="2">
        <v>0.53</v>
      </c>
      <c r="D43" s="2">
        <v>0.51</v>
      </c>
      <c r="E43" s="2">
        <v>0.84</v>
      </c>
      <c r="F43" s="2">
        <v>0.28000000000000003</v>
      </c>
      <c r="G43" s="3">
        <v>0.49</v>
      </c>
      <c r="H43" s="3">
        <v>0.52</v>
      </c>
      <c r="I43" s="3">
        <v>0.48</v>
      </c>
      <c r="J43" s="4">
        <v>0.57999999999999996</v>
      </c>
      <c r="K43" s="5">
        <v>0.51</v>
      </c>
      <c r="M43" s="11">
        <f t="shared" si="2"/>
        <v>4.9999999999999933E-2</v>
      </c>
      <c r="N43" s="11">
        <f t="shared" si="0"/>
        <v>8.9999999999999969E-2</v>
      </c>
      <c r="P43" t="str">
        <f t="shared" si="1"/>
        <v>Estimize</v>
      </c>
    </row>
    <row r="44" spans="1:16" x14ac:dyDescent="0.25">
      <c r="A44" s="6" t="s">
        <v>49</v>
      </c>
      <c r="B44" s="17">
        <v>44342</v>
      </c>
      <c r="C44" s="2">
        <v>0.67</v>
      </c>
      <c r="D44" s="2">
        <v>0.64</v>
      </c>
      <c r="E44" s="2">
        <v>0.96</v>
      </c>
      <c r="F44" s="2">
        <v>0.36</v>
      </c>
      <c r="G44" s="3">
        <v>0.63</v>
      </c>
      <c r="H44" s="3">
        <v>0.71</v>
      </c>
      <c r="I44" s="3">
        <v>0.57999999999999996</v>
      </c>
      <c r="J44" s="4">
        <v>0.76</v>
      </c>
      <c r="K44" s="5">
        <v>1.06</v>
      </c>
      <c r="M44" s="11">
        <f t="shared" si="2"/>
        <v>8.9999999999999969E-2</v>
      </c>
      <c r="N44" s="11">
        <f t="shared" si="0"/>
        <v>0.13</v>
      </c>
      <c r="P44" t="str">
        <f t="shared" si="1"/>
        <v>Estimize</v>
      </c>
    </row>
    <row r="45" spans="1:16" x14ac:dyDescent="0.25">
      <c r="A45" s="6" t="s">
        <v>50</v>
      </c>
      <c r="B45" s="17">
        <v>44426</v>
      </c>
      <c r="C45" s="2">
        <v>0.91</v>
      </c>
      <c r="D45" s="2">
        <v>0.87</v>
      </c>
      <c r="E45" s="2">
        <v>1.1599999999999999</v>
      </c>
      <c r="F45" s="2">
        <v>0.45</v>
      </c>
      <c r="G45" s="3">
        <v>0.83</v>
      </c>
      <c r="H45" s="3">
        <v>0.9</v>
      </c>
      <c r="I45" s="3">
        <v>0.78</v>
      </c>
      <c r="J45" s="4">
        <v>0.94</v>
      </c>
      <c r="K45" s="5">
        <v>2.8</v>
      </c>
      <c r="M45" s="11">
        <f t="shared" si="2"/>
        <v>2.9999999999999916E-2</v>
      </c>
      <c r="N45" s="11">
        <f t="shared" si="0"/>
        <v>0.10999999999999999</v>
      </c>
      <c r="P45" t="str">
        <f t="shared" si="1"/>
        <v>Estimize</v>
      </c>
    </row>
    <row r="46" spans="1:16" x14ac:dyDescent="0.25">
      <c r="A46" s="6" t="s">
        <v>51</v>
      </c>
      <c r="B46" s="17">
        <v>44517</v>
      </c>
      <c r="C46" s="2">
        <v>1</v>
      </c>
      <c r="D46" s="2">
        <v>0.97</v>
      </c>
      <c r="E46" s="2">
        <v>1.23</v>
      </c>
      <c r="F46" s="2">
        <v>0.63</v>
      </c>
      <c r="G46" s="3">
        <v>0.9</v>
      </c>
      <c r="H46" s="3">
        <v>1.0900000000000001</v>
      </c>
      <c r="I46" s="3">
        <v>0.84</v>
      </c>
      <c r="J46" s="4">
        <v>0.97</v>
      </c>
      <c r="K46" s="5">
        <v>0.83</v>
      </c>
      <c r="M46" s="11">
        <f t="shared" si="2"/>
        <v>-3.0000000000000027E-2</v>
      </c>
      <c r="N46" s="11">
        <f t="shared" si="0"/>
        <v>6.9999999999999951E-2</v>
      </c>
      <c r="P46" t="str">
        <f t="shared" si="1"/>
        <v>Estimize</v>
      </c>
    </row>
    <row r="47" spans="1:16" x14ac:dyDescent="0.25">
      <c r="A47" s="6" t="s">
        <v>52</v>
      </c>
      <c r="B47" s="17">
        <v>44608</v>
      </c>
      <c r="C47" s="2">
        <v>1.08</v>
      </c>
      <c r="D47" s="2">
        <v>1.06</v>
      </c>
      <c r="E47" s="2">
        <v>1.35</v>
      </c>
      <c r="F47" s="2">
        <v>0.65</v>
      </c>
      <c r="G47" s="3">
        <v>1</v>
      </c>
      <c r="H47" s="3">
        <v>1.1599999999999999</v>
      </c>
      <c r="I47" s="3">
        <v>0.96</v>
      </c>
      <c r="J47" s="4">
        <v>1.18</v>
      </c>
      <c r="K47" s="5">
        <v>1.04</v>
      </c>
      <c r="M47" s="11">
        <f t="shared" si="2"/>
        <v>9.9999999999999867E-2</v>
      </c>
      <c r="N47" s="11">
        <f t="shared" si="0"/>
        <v>0.17999999999999994</v>
      </c>
      <c r="P47" t="str">
        <f t="shared" si="1"/>
        <v>Estimize</v>
      </c>
    </row>
    <row r="48" spans="1:16" x14ac:dyDescent="0.25">
      <c r="A48" s="6" t="s">
        <v>53</v>
      </c>
      <c r="B48" s="17">
        <v>44706</v>
      </c>
      <c r="C48" s="2">
        <v>1.17</v>
      </c>
      <c r="D48" s="2">
        <v>1.1299999999999999</v>
      </c>
      <c r="E48" s="2">
        <v>1.41</v>
      </c>
      <c r="F48" s="2">
        <v>0.67</v>
      </c>
      <c r="G48" s="3">
        <v>1.1000000000000001</v>
      </c>
      <c r="H48" s="3">
        <v>1.27</v>
      </c>
      <c r="I48" s="3">
        <v>0.92</v>
      </c>
      <c r="J48" s="4">
        <v>1.36</v>
      </c>
      <c r="K48" s="5">
        <v>0.8</v>
      </c>
      <c r="M48" s="11">
        <f t="shared" si="2"/>
        <v>0.19000000000000017</v>
      </c>
      <c r="N48" s="11">
        <f t="shared" si="0"/>
        <v>0.26</v>
      </c>
      <c r="P48" t="str">
        <f t="shared" si="1"/>
        <v>Estimize</v>
      </c>
    </row>
    <row r="49" spans="1:16" x14ac:dyDescent="0.25">
      <c r="A49" s="6" t="s">
        <v>54</v>
      </c>
      <c r="B49" s="17">
        <v>44797</v>
      </c>
      <c r="C49" s="2">
        <v>0.71</v>
      </c>
      <c r="D49" s="2">
        <v>0.87</v>
      </c>
      <c r="E49" s="2">
        <v>1.88</v>
      </c>
      <c r="F49" s="2">
        <v>0.49</v>
      </c>
      <c r="G49" s="3">
        <v>0.57999999999999996</v>
      </c>
      <c r="H49" s="3">
        <v>1.06</v>
      </c>
      <c r="I49" s="3">
        <v>0.12</v>
      </c>
      <c r="J49" s="4">
        <v>0.51</v>
      </c>
      <c r="K49" s="5">
        <v>-0.46</v>
      </c>
      <c r="M49" s="11">
        <f t="shared" si="2"/>
        <v>-0.19999999999999996</v>
      </c>
      <c r="N49" s="11">
        <f t="shared" si="0"/>
        <v>-6.9999999999999951E-2</v>
      </c>
      <c r="P49" t="str">
        <f t="shared" si="1"/>
        <v>Wall St.</v>
      </c>
    </row>
    <row r="50" spans="1:16" x14ac:dyDescent="0.25">
      <c r="A50" s="6" t="s">
        <v>55</v>
      </c>
      <c r="B50" s="17">
        <v>44881</v>
      </c>
      <c r="C50" s="2">
        <v>0.62</v>
      </c>
      <c r="D50" s="2">
        <v>0.72</v>
      </c>
      <c r="E50" s="2">
        <v>1.94</v>
      </c>
      <c r="F50" s="2">
        <v>0.25</v>
      </c>
      <c r="G50" s="3">
        <v>0.59</v>
      </c>
      <c r="H50" s="3">
        <v>0.94</v>
      </c>
      <c r="I50" s="3">
        <v>0.36</v>
      </c>
      <c r="J50" s="4">
        <v>0.57999999999999996</v>
      </c>
      <c r="K50" s="5">
        <v>-0.4</v>
      </c>
      <c r="M50" s="11">
        <f t="shared" si="2"/>
        <v>-4.0000000000000036E-2</v>
      </c>
      <c r="N50" s="8">
        <f t="shared" si="0"/>
        <v>-1.0000000000000009E-2</v>
      </c>
      <c r="P50" t="str">
        <f t="shared" si="1"/>
        <v>Wall St.</v>
      </c>
    </row>
    <row r="51" spans="1:16" x14ac:dyDescent="0.25">
      <c r="A51" s="6" t="s">
        <v>56</v>
      </c>
      <c r="B51" s="17">
        <v>44979</v>
      </c>
      <c r="C51" s="2">
        <v>0.62</v>
      </c>
      <c r="D51" s="2">
        <v>0.69</v>
      </c>
      <c r="E51" s="2">
        <v>1.53</v>
      </c>
      <c r="F51" s="2">
        <v>0.25</v>
      </c>
      <c r="G51" s="3">
        <v>0.56000000000000005</v>
      </c>
      <c r="H51" s="3">
        <v>0.81</v>
      </c>
      <c r="I51" s="3">
        <v>0.4</v>
      </c>
      <c r="J51" s="4">
        <v>0.88</v>
      </c>
      <c r="K51" s="5">
        <v>-0.25</v>
      </c>
      <c r="M51" s="11">
        <f t="shared" si="2"/>
        <v>0.26</v>
      </c>
      <c r="N51" s="11">
        <f t="shared" si="0"/>
        <v>0.31999999999999995</v>
      </c>
      <c r="P51" t="str">
        <f t="shared" si="1"/>
        <v>Estimize</v>
      </c>
    </row>
    <row r="52" spans="1:16" x14ac:dyDescent="0.25">
      <c r="A52" s="6" t="s">
        <v>57</v>
      </c>
      <c r="B52" s="17">
        <v>45070</v>
      </c>
      <c r="C52" s="2">
        <v>0.77</v>
      </c>
      <c r="D52" s="2">
        <v>0.77</v>
      </c>
      <c r="E52" s="2">
        <v>1.34</v>
      </c>
      <c r="F52" s="2">
        <v>0.31</v>
      </c>
      <c r="G52" s="3">
        <v>0.65</v>
      </c>
      <c r="H52" s="3">
        <v>0.91</v>
      </c>
      <c r="I52" s="3">
        <v>0.5</v>
      </c>
      <c r="J52" s="4">
        <v>1.0900000000000001</v>
      </c>
      <c r="K52" s="5">
        <v>-0.2</v>
      </c>
      <c r="M52" s="11">
        <f t="shared" si="2"/>
        <v>0.32000000000000006</v>
      </c>
      <c r="N52" s="11">
        <f t="shared" si="0"/>
        <v>0.44000000000000006</v>
      </c>
      <c r="P52" t="str">
        <f t="shared" si="1"/>
        <v>Estimize</v>
      </c>
    </row>
    <row r="53" spans="1:16" x14ac:dyDescent="0.25">
      <c r="A53" s="6" t="s">
        <v>58</v>
      </c>
      <c r="B53" s="12"/>
      <c r="C53" s="2">
        <v>1.87</v>
      </c>
      <c r="D53" s="2">
        <v>1.55</v>
      </c>
      <c r="E53" s="2">
        <v>2.4</v>
      </c>
      <c r="F53" s="2">
        <v>0.73</v>
      </c>
      <c r="G53" s="3">
        <v>1.86</v>
      </c>
      <c r="H53" s="3">
        <v>2.2799999999999998</v>
      </c>
      <c r="I53" s="3">
        <v>1.45</v>
      </c>
      <c r="J53" s="4" t="s">
        <v>8</v>
      </c>
      <c r="K53" s="4" t="s">
        <v>8</v>
      </c>
    </row>
    <row r="54" spans="1:16" x14ac:dyDescent="0.25">
      <c r="A54" s="6" t="s">
        <v>59</v>
      </c>
      <c r="B54" s="12"/>
      <c r="C54" s="2"/>
      <c r="D54" s="2"/>
      <c r="E54" s="2"/>
      <c r="F54" s="2"/>
      <c r="G54" s="3">
        <v>2.12</v>
      </c>
      <c r="H54" s="3">
        <v>2.46</v>
      </c>
      <c r="I54" s="3">
        <v>1.83</v>
      </c>
      <c r="J54" s="4" t="s">
        <v>8</v>
      </c>
      <c r="K54" s="4" t="s">
        <v>8</v>
      </c>
    </row>
    <row r="55" spans="1:16" x14ac:dyDescent="0.25">
      <c r="A55" s="6" t="s">
        <v>60</v>
      </c>
      <c r="B55" s="12"/>
      <c r="C55" s="2"/>
      <c r="D55" s="2"/>
      <c r="E55" s="2"/>
      <c r="F55" s="2"/>
      <c r="G55" s="3">
        <v>2.3199999999999998</v>
      </c>
      <c r="H55" s="3">
        <v>2.68</v>
      </c>
      <c r="I55" s="3">
        <v>2.08</v>
      </c>
      <c r="J55" s="4" t="s">
        <v>8</v>
      </c>
      <c r="K55" s="4" t="s">
        <v>8</v>
      </c>
    </row>
    <row r="56" spans="1:16" x14ac:dyDescent="0.25">
      <c r="A56" s="6" t="s">
        <v>61</v>
      </c>
      <c r="B56" s="12"/>
      <c r="C56" s="2"/>
      <c r="D56" s="2"/>
      <c r="E56" s="2"/>
      <c r="F56" s="2"/>
      <c r="G56" s="3">
        <v>2.38</v>
      </c>
      <c r="H56" s="3">
        <v>2.78</v>
      </c>
      <c r="I56" s="3">
        <v>1.96</v>
      </c>
      <c r="J56" s="4" t="s">
        <v>8</v>
      </c>
      <c r="K56" s="4" t="s">
        <v>8</v>
      </c>
    </row>
  </sheetData>
  <mergeCells count="3">
    <mergeCell ref="C1:F1"/>
    <mergeCell ref="G1:I1"/>
    <mergeCell ref="J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95BF-4887-4488-A1CB-5938C79584E7}">
  <dimension ref="A1"/>
  <sheetViews>
    <sheetView workbookViewId="0">
      <selection activeCell="E7" sqref="E7"/>
    </sheetView>
  </sheetViews>
  <sheetFormatPr defaultRowHeight="15" x14ac:dyDescent="0.25"/>
  <sheetData>
    <row r="1" spans="1:1" x14ac:dyDescent="0.25">
      <c r="A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Spyrou</cp:lastModifiedBy>
  <dcterms:created xsi:type="dcterms:W3CDTF">2023-07-13T21:43:54Z</dcterms:created>
  <dcterms:modified xsi:type="dcterms:W3CDTF">2023-07-21T16:24:33Z</dcterms:modified>
</cp:coreProperties>
</file>