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24"/>
  <workbookPr codeName="ThisWorkbook"/>
  <mc:AlternateContent xmlns:mc="http://schemas.openxmlformats.org/markup-compatibility/2006">
    <mc:Choice Requires="x15">
      <x15ac:absPath xmlns:x15ac="http://schemas.microsoft.com/office/spreadsheetml/2010/11/ac" url="/Users/Zixia/Downloads/myDate/"/>
    </mc:Choice>
  </mc:AlternateContent>
  <xr:revisionPtr revIDLastSave="0" documentId="13_ncr:1_{2FCD6551-8F8C-6E41-8BFE-AD7D8E02034E}" xr6:coauthVersionLast="47" xr6:coauthVersionMax="47" xr10:uidLastSave="{00000000-0000-0000-0000-000000000000}"/>
  <bookViews>
    <workbookView xWindow="0" yWindow="500" windowWidth="38400" windowHeight="19720" activeTab="3" xr2:uid="{00000000-000D-0000-FFFF-FFFF00000000}"/>
  </bookViews>
  <sheets>
    <sheet name="text" sheetId="51" r:id="rId1"/>
    <sheet name="508-614" sheetId="39" r:id="rId2"/>
    <sheet name="summary" sheetId="40" r:id="rId3"/>
    <sheet name="Newformula" sheetId="50" r:id="rId4"/>
    <sheet name="formula" sheetId="41" r:id="rId5"/>
    <sheet name="rate" sheetId="42" r:id="rId6"/>
    <sheet name="Sheet2" sheetId="47" state="hidden" r:id="rId7"/>
    <sheet name="Sheet3" sheetId="48" state="hidden" r:id="rId8"/>
    <sheet name="progress_2" sheetId="45" state="hidden" r:id="rId9"/>
    <sheet name="speed" sheetId="49" r:id="rId10"/>
    <sheet name="abstract" sheetId="43" r:id="rId11"/>
    <sheet name="Infush" sheetId="44" r:id="rId12"/>
    <sheet name="508" sheetId="25" r:id="rId13"/>
    <sheet name="509" sheetId="26" r:id="rId14"/>
    <sheet name="510" sheetId="27" r:id="rId15"/>
    <sheet name="511" sheetId="28" r:id="rId16"/>
    <sheet name="513" sheetId="29" r:id="rId17"/>
    <sheet name="514" sheetId="30" r:id="rId18"/>
    <sheet name="515" sheetId="31" r:id="rId19"/>
    <sheet name="516" sheetId="32" r:id="rId20"/>
    <sheet name="517" sheetId="33" r:id="rId21"/>
    <sheet name="520" sheetId="34" r:id="rId22"/>
    <sheet name="521" sheetId="35" r:id="rId23"/>
    <sheet name="522" sheetId="36" r:id="rId24"/>
    <sheet name="523" sheetId="37" r:id="rId25"/>
    <sheet name="524" sheetId="38" r:id="rId26"/>
    <sheet name="527" sheetId="10" r:id="rId27"/>
    <sheet name="528" sheetId="11" r:id="rId28"/>
    <sheet name="529" sheetId="12" r:id="rId29"/>
    <sheet name="530" sheetId="13" r:id="rId30"/>
    <sheet name="531" sheetId="14" r:id="rId31"/>
    <sheet name="603" sheetId="15" r:id="rId32"/>
    <sheet name="604" sheetId="16" r:id="rId33"/>
    <sheet name="605" sheetId="17" r:id="rId34"/>
    <sheet name="606" sheetId="18" r:id="rId35"/>
    <sheet name="607" sheetId="19" r:id="rId36"/>
    <sheet name="611" sheetId="20" r:id="rId37"/>
    <sheet name="612" sheetId="21" r:id="rId38"/>
    <sheet name="613" sheetId="22" r:id="rId39"/>
    <sheet name="614" sheetId="23" r:id="rId4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2" i="50" l="1"/>
  <c r="Y2" i="50"/>
  <c r="S3" i="50"/>
  <c r="Y3" i="50"/>
  <c r="S4" i="50"/>
  <c r="Y4" i="50"/>
  <c r="S5" i="50"/>
  <c r="Y5" i="50"/>
  <c r="S6" i="50"/>
  <c r="Y6" i="50"/>
  <c r="S7" i="50"/>
  <c r="S26" i="50" s="1"/>
  <c r="Y7" i="50"/>
  <c r="Y26" i="50" s="1"/>
  <c r="S8" i="50"/>
  <c r="Y8" i="50"/>
  <c r="S9" i="50"/>
  <c r="Y9" i="50"/>
  <c r="S10" i="50"/>
  <c r="Y10" i="50"/>
  <c r="S11" i="50"/>
  <c r="Y11" i="50"/>
  <c r="S12" i="50"/>
  <c r="Y12" i="50"/>
  <c r="S13" i="50"/>
  <c r="Y13" i="50"/>
  <c r="S14" i="50"/>
  <c r="Y14" i="50"/>
  <c r="S15" i="50"/>
  <c r="Y15" i="50"/>
  <c r="S16" i="50"/>
  <c r="S17" i="50"/>
  <c r="Y17" i="50"/>
  <c r="S18" i="50"/>
  <c r="Y18" i="50"/>
  <c r="S19" i="50"/>
  <c r="Y19" i="50"/>
  <c r="S20" i="50"/>
  <c r="Y20" i="50"/>
  <c r="S21" i="50"/>
  <c r="Y21" i="50"/>
  <c r="S22" i="50"/>
  <c r="Y22" i="50"/>
  <c r="S23" i="50"/>
  <c r="Y23" i="50"/>
  <c r="S24" i="50"/>
  <c r="Y24" i="50"/>
  <c r="S25" i="50"/>
  <c r="Y25" i="50"/>
  <c r="P36" i="50"/>
  <c r="S38" i="50" s="1"/>
  <c r="Q36" i="50"/>
  <c r="R36" i="50"/>
  <c r="S36" i="50"/>
  <c r="P37" i="50"/>
  <c r="Q37" i="50"/>
  <c r="R37" i="50"/>
  <c r="S37" i="50"/>
  <c r="P38" i="50"/>
  <c r="Q38" i="50"/>
  <c r="R38" i="50"/>
  <c r="P39" i="50"/>
  <c r="Q39" i="50" s="1"/>
  <c r="Q40" i="50" s="1"/>
  <c r="Q41" i="50" s="1"/>
  <c r="Q42" i="50" s="1"/>
  <c r="Q43" i="50" s="1"/>
  <c r="Q44" i="50" s="1"/>
  <c r="Q45" i="50" s="1"/>
  <c r="Q46" i="50" s="1"/>
  <c r="Q47" i="50" s="1"/>
  <c r="Q48" i="50" s="1"/>
  <c r="Q49" i="50" s="1"/>
  <c r="Q50" i="50" s="1"/>
  <c r="Q51" i="50" s="1"/>
  <c r="Q52" i="50" s="1"/>
  <c r="Q53" i="50" s="1"/>
  <c r="Q54" i="50" s="1"/>
  <c r="Q55" i="50" s="1"/>
  <c r="Q56" i="50" s="1"/>
  <c r="Q57" i="50" s="1"/>
  <c r="Q58" i="50" s="1"/>
  <c r="Q59" i="50" s="1"/>
  <c r="Q60" i="50" s="1"/>
  <c r="Q61" i="50" s="1"/>
  <c r="R39" i="50"/>
  <c r="P40" i="50"/>
  <c r="R40" i="50"/>
  <c r="S40" i="50"/>
  <c r="P41" i="50"/>
  <c r="R41" i="50"/>
  <c r="S41" i="50"/>
  <c r="P42" i="50"/>
  <c r="R42" i="50"/>
  <c r="S42" i="50"/>
  <c r="P43" i="50"/>
  <c r="R43" i="50"/>
  <c r="S43" i="50"/>
  <c r="P44" i="50"/>
  <c r="R44" i="50"/>
  <c r="S44" i="50"/>
  <c r="P45" i="50"/>
  <c r="R45" i="50"/>
  <c r="S45" i="50"/>
  <c r="P46" i="50"/>
  <c r="R46" i="50"/>
  <c r="S46" i="50"/>
  <c r="P47" i="50"/>
  <c r="R47" i="50"/>
  <c r="S47" i="50"/>
  <c r="P48" i="50"/>
  <c r="R48" i="50"/>
  <c r="S48" i="50"/>
  <c r="P49" i="50"/>
  <c r="R49" i="50"/>
  <c r="S49" i="50"/>
  <c r="P50" i="50"/>
  <c r="R50" i="50"/>
  <c r="S50" i="50"/>
  <c r="P51" i="50"/>
  <c r="R51" i="50"/>
  <c r="S51" i="50"/>
  <c r="P52" i="50"/>
  <c r="R52" i="50"/>
  <c r="S52" i="50"/>
  <c r="P53" i="50"/>
  <c r="R53" i="50"/>
  <c r="S53" i="50"/>
  <c r="P54" i="50"/>
  <c r="R54" i="50"/>
  <c r="S54" i="50"/>
  <c r="P55" i="50"/>
  <c r="R55" i="50"/>
  <c r="S55" i="50"/>
  <c r="P56" i="50"/>
  <c r="R56" i="50"/>
  <c r="S56" i="50"/>
  <c r="P57" i="50"/>
  <c r="R57" i="50"/>
  <c r="S57" i="50"/>
  <c r="P58" i="50"/>
  <c r="R58" i="50"/>
  <c r="S58" i="50"/>
  <c r="P59" i="50"/>
  <c r="R59" i="50"/>
  <c r="S59" i="50"/>
  <c r="P60" i="50"/>
  <c r="R60" i="50"/>
  <c r="S60" i="50"/>
  <c r="P61" i="50"/>
  <c r="R61" i="50"/>
  <c r="S61" i="50"/>
  <c r="I123" i="41"/>
  <c r="B123" i="41"/>
  <c r="C123" i="41"/>
  <c r="D123" i="41"/>
  <c r="E123" i="41"/>
  <c r="E124" i="41" s="1"/>
  <c r="F123" i="41"/>
  <c r="F124" i="41" s="1"/>
  <c r="D124" i="41"/>
  <c r="C124" i="41"/>
  <c r="P123" i="41"/>
  <c r="P100" i="41"/>
  <c r="P101" i="41"/>
  <c r="P102" i="41"/>
  <c r="P103" i="41"/>
  <c r="P104" i="41"/>
  <c r="P105" i="41"/>
  <c r="P106" i="41"/>
  <c r="P107" i="41"/>
  <c r="P108" i="41"/>
  <c r="P109" i="41"/>
  <c r="P110" i="41"/>
  <c r="P111" i="41"/>
  <c r="P112" i="41"/>
  <c r="P113" i="41"/>
  <c r="P114" i="41"/>
  <c r="P115" i="41"/>
  <c r="P116" i="41"/>
  <c r="P117" i="41"/>
  <c r="P118" i="41"/>
  <c r="P119" i="41"/>
  <c r="P120" i="41"/>
  <c r="P121" i="41"/>
  <c r="P122" i="41"/>
  <c r="P99" i="41"/>
  <c r="J54" i="42"/>
  <c r="K54" i="42"/>
  <c r="L54" i="42"/>
  <c r="M54" i="42"/>
  <c r="I54" i="42"/>
  <c r="K55" i="42" s="1"/>
  <c r="AF123" i="41"/>
  <c r="AF100" i="41"/>
  <c r="AF101" i="41"/>
  <c r="AF102" i="41"/>
  <c r="AF103" i="41"/>
  <c r="AF104" i="41"/>
  <c r="AF105" i="41"/>
  <c r="AF106" i="41"/>
  <c r="AF107" i="41"/>
  <c r="AF108" i="41"/>
  <c r="AF109" i="41"/>
  <c r="AF110" i="41"/>
  <c r="AF111" i="41"/>
  <c r="AF112" i="41"/>
  <c r="AF113" i="41"/>
  <c r="AF114" i="41"/>
  <c r="AF115" i="41"/>
  <c r="AF116" i="41"/>
  <c r="AF117" i="41"/>
  <c r="AF118" i="41"/>
  <c r="AF119" i="41"/>
  <c r="AF120" i="41"/>
  <c r="AF121" i="41"/>
  <c r="AF122" i="41"/>
  <c r="AF99" i="41"/>
  <c r="O123" i="41"/>
  <c r="O100" i="41"/>
  <c r="O101" i="41"/>
  <c r="O102" i="41"/>
  <c r="O103" i="41"/>
  <c r="O104" i="41"/>
  <c r="O105" i="41"/>
  <c r="O106" i="41"/>
  <c r="O107" i="41"/>
  <c r="O108" i="41"/>
  <c r="O109" i="41"/>
  <c r="O110" i="41"/>
  <c r="O111" i="41"/>
  <c r="O112" i="41"/>
  <c r="O113" i="41"/>
  <c r="O114" i="41"/>
  <c r="O115" i="41"/>
  <c r="O116" i="41"/>
  <c r="O117" i="41"/>
  <c r="O118" i="41"/>
  <c r="O119" i="41"/>
  <c r="O120" i="41"/>
  <c r="O121" i="41"/>
  <c r="O122" i="41"/>
  <c r="O99" i="41"/>
  <c r="Y10" i="23"/>
  <c r="Y34" i="31"/>
  <c r="Z34" i="31"/>
  <c r="Z4" i="31"/>
  <c r="Z5" i="31"/>
  <c r="Z6" i="31"/>
  <c r="Z7" i="31"/>
  <c r="Z8" i="31"/>
  <c r="Z9" i="31"/>
  <c r="Z10" i="31"/>
  <c r="Z11" i="31"/>
  <c r="Z12" i="31"/>
  <c r="Z13" i="31"/>
  <c r="Z14" i="31"/>
  <c r="Z15" i="31"/>
  <c r="Z16" i="31"/>
  <c r="Z17" i="31"/>
  <c r="Z18" i="31"/>
  <c r="Z19" i="31"/>
  <c r="Z20" i="31"/>
  <c r="Z21" i="31"/>
  <c r="Z22" i="31"/>
  <c r="Z23" i="31"/>
  <c r="Z24" i="31"/>
  <c r="Z25" i="31"/>
  <c r="Z26" i="31"/>
  <c r="Z27" i="31"/>
  <c r="Z28" i="31"/>
  <c r="Z29" i="31"/>
  <c r="Z30" i="31"/>
  <c r="Z31" i="31"/>
  <c r="Z32" i="31"/>
  <c r="Z33" i="31"/>
  <c r="Z3" i="31"/>
  <c r="Z2" i="31"/>
  <c r="Y3" i="31"/>
  <c r="Y4" i="31"/>
  <c r="Y5" i="31"/>
  <c r="Y6" i="31"/>
  <c r="Y7" i="31"/>
  <c r="Y8" i="31"/>
  <c r="Y9" i="31"/>
  <c r="Y10" i="31"/>
  <c r="Y11" i="31"/>
  <c r="Y12" i="31"/>
  <c r="Y13" i="31"/>
  <c r="Y14" i="31"/>
  <c r="Y15" i="31"/>
  <c r="Y16" i="31"/>
  <c r="Y17" i="31"/>
  <c r="Y18" i="31"/>
  <c r="Y19" i="31"/>
  <c r="Y20" i="31"/>
  <c r="Y21" i="31"/>
  <c r="Y22" i="31"/>
  <c r="Y23" i="31"/>
  <c r="Y24" i="31"/>
  <c r="Y25" i="31"/>
  <c r="Y26" i="31"/>
  <c r="Y27" i="31"/>
  <c r="Y28" i="31"/>
  <c r="Y29" i="31"/>
  <c r="Y30" i="31"/>
  <c r="Y31" i="31"/>
  <c r="Y32" i="31"/>
  <c r="Y33" i="31"/>
  <c r="Y2" i="31"/>
  <c r="L53" i="50"/>
  <c r="M53" i="50" s="1"/>
  <c r="J53" i="50"/>
  <c r="K53" i="50" s="1"/>
  <c r="H53" i="50"/>
  <c r="I53" i="50" s="1"/>
  <c r="F53" i="50"/>
  <c r="G53" i="50" s="1"/>
  <c r="L52" i="50"/>
  <c r="M52" i="50" s="1"/>
  <c r="J52" i="50"/>
  <c r="K52" i="50" s="1"/>
  <c r="H52" i="50"/>
  <c r="I52" i="50" s="1"/>
  <c r="F52" i="50"/>
  <c r="G52" i="50" s="1"/>
  <c r="L51" i="50"/>
  <c r="M51" i="50" s="1"/>
  <c r="J51" i="50"/>
  <c r="K51" i="50" s="1"/>
  <c r="H51" i="50"/>
  <c r="I51" i="50" s="1"/>
  <c r="F51" i="50"/>
  <c r="G51" i="50" s="1"/>
  <c r="L50" i="50"/>
  <c r="M50" i="50" s="1"/>
  <c r="J50" i="50"/>
  <c r="K50" i="50" s="1"/>
  <c r="H50" i="50"/>
  <c r="I50" i="50" s="1"/>
  <c r="F50" i="50"/>
  <c r="G50" i="50" s="1"/>
  <c r="L49" i="50"/>
  <c r="M49" i="50" s="1"/>
  <c r="J49" i="50"/>
  <c r="K49" i="50" s="1"/>
  <c r="H49" i="50"/>
  <c r="I49" i="50" s="1"/>
  <c r="F49" i="50"/>
  <c r="G49" i="50" s="1"/>
  <c r="L48" i="50"/>
  <c r="M48" i="50" s="1"/>
  <c r="J48" i="50"/>
  <c r="K48" i="50" s="1"/>
  <c r="H48" i="50"/>
  <c r="I48" i="50" s="1"/>
  <c r="F48" i="50"/>
  <c r="G48" i="50" s="1"/>
  <c r="L47" i="50"/>
  <c r="M47" i="50" s="1"/>
  <c r="J47" i="50"/>
  <c r="K47" i="50" s="1"/>
  <c r="H47" i="50"/>
  <c r="I47" i="50" s="1"/>
  <c r="F47" i="50"/>
  <c r="G47" i="50" s="1"/>
  <c r="L46" i="50"/>
  <c r="M46" i="50" s="1"/>
  <c r="J46" i="50"/>
  <c r="K46" i="50" s="1"/>
  <c r="H46" i="50"/>
  <c r="I46" i="50" s="1"/>
  <c r="F46" i="50"/>
  <c r="G46" i="50" s="1"/>
  <c r="L45" i="50"/>
  <c r="M45" i="50" s="1"/>
  <c r="J45" i="50"/>
  <c r="K45" i="50" s="1"/>
  <c r="H45" i="50"/>
  <c r="I45" i="50" s="1"/>
  <c r="F45" i="50"/>
  <c r="G45" i="50" s="1"/>
  <c r="L44" i="50"/>
  <c r="M44" i="50" s="1"/>
  <c r="J44" i="50"/>
  <c r="K44" i="50" s="1"/>
  <c r="H44" i="50"/>
  <c r="I44" i="50" s="1"/>
  <c r="F44" i="50"/>
  <c r="G44" i="50" s="1"/>
  <c r="L43" i="50"/>
  <c r="M43" i="50" s="1"/>
  <c r="J43" i="50"/>
  <c r="K43" i="50" s="1"/>
  <c r="H43" i="50"/>
  <c r="I43" i="50" s="1"/>
  <c r="F43" i="50"/>
  <c r="G43" i="50" s="1"/>
  <c r="L42" i="50"/>
  <c r="M42" i="50" s="1"/>
  <c r="J42" i="50"/>
  <c r="K42" i="50" s="1"/>
  <c r="H42" i="50"/>
  <c r="I42" i="50" s="1"/>
  <c r="F42" i="50"/>
  <c r="G42" i="50" s="1"/>
  <c r="L41" i="50"/>
  <c r="M41" i="50" s="1"/>
  <c r="J41" i="50"/>
  <c r="K41" i="50" s="1"/>
  <c r="H41" i="50"/>
  <c r="I41" i="50" s="1"/>
  <c r="F41" i="50"/>
  <c r="G41" i="50" s="1"/>
  <c r="L40" i="50"/>
  <c r="M40" i="50" s="1"/>
  <c r="J40" i="50"/>
  <c r="K40" i="50" s="1"/>
  <c r="H40" i="50"/>
  <c r="I40" i="50" s="1"/>
  <c r="F40" i="50"/>
  <c r="G40" i="50" s="1"/>
  <c r="L39" i="50"/>
  <c r="M39" i="50" s="1"/>
  <c r="J39" i="50"/>
  <c r="K39" i="50" s="1"/>
  <c r="H39" i="50"/>
  <c r="I39" i="50" s="1"/>
  <c r="F39" i="50"/>
  <c r="G39" i="50" s="1"/>
  <c r="L38" i="50"/>
  <c r="M38" i="50" s="1"/>
  <c r="J38" i="50"/>
  <c r="K38" i="50" s="1"/>
  <c r="H38" i="50"/>
  <c r="I38" i="50" s="1"/>
  <c r="F38" i="50"/>
  <c r="G38" i="50" s="1"/>
  <c r="L37" i="50"/>
  <c r="M37" i="50" s="1"/>
  <c r="J37" i="50"/>
  <c r="K37" i="50" s="1"/>
  <c r="H37" i="50"/>
  <c r="I37" i="50" s="1"/>
  <c r="F37" i="50"/>
  <c r="G37" i="50" s="1"/>
  <c r="L36" i="50"/>
  <c r="M36" i="50" s="1"/>
  <c r="J36" i="50"/>
  <c r="K36" i="50" s="1"/>
  <c r="H36" i="50"/>
  <c r="I36" i="50" s="1"/>
  <c r="F36" i="50"/>
  <c r="G36" i="50" s="1"/>
  <c r="L35" i="50"/>
  <c r="M35" i="50" s="1"/>
  <c r="J35" i="50"/>
  <c r="K35" i="50" s="1"/>
  <c r="H35" i="50"/>
  <c r="I35" i="50" s="1"/>
  <c r="F35" i="50"/>
  <c r="G35" i="50" s="1"/>
  <c r="L34" i="50"/>
  <c r="M34" i="50" s="1"/>
  <c r="J34" i="50"/>
  <c r="K34" i="50" s="1"/>
  <c r="H34" i="50"/>
  <c r="I34" i="50" s="1"/>
  <c r="F34" i="50"/>
  <c r="G34" i="50" s="1"/>
  <c r="L33" i="50"/>
  <c r="M33" i="50" s="1"/>
  <c r="J33" i="50"/>
  <c r="K33" i="50" s="1"/>
  <c r="H33" i="50"/>
  <c r="I33" i="50" s="1"/>
  <c r="F33" i="50"/>
  <c r="G33" i="50" s="1"/>
  <c r="L32" i="50"/>
  <c r="M32" i="50" s="1"/>
  <c r="J32" i="50"/>
  <c r="K32" i="50" s="1"/>
  <c r="H32" i="50"/>
  <c r="I32" i="50" s="1"/>
  <c r="F32" i="50"/>
  <c r="G32" i="50" s="1"/>
  <c r="L31" i="50"/>
  <c r="M31" i="50" s="1"/>
  <c r="J31" i="50"/>
  <c r="K31" i="50" s="1"/>
  <c r="H31" i="50"/>
  <c r="I31" i="50" s="1"/>
  <c r="F31" i="50"/>
  <c r="G31" i="50" s="1"/>
  <c r="L30" i="50"/>
  <c r="M30" i="50" s="1"/>
  <c r="J30" i="50"/>
  <c r="K30" i="50" s="1"/>
  <c r="H30" i="50"/>
  <c r="I30" i="50" s="1"/>
  <c r="F30" i="50"/>
  <c r="G30" i="50" s="1"/>
  <c r="H25" i="50"/>
  <c r="I25" i="50" s="1"/>
  <c r="D25" i="50"/>
  <c r="E25" i="50" s="1"/>
  <c r="H24" i="50"/>
  <c r="I24" i="50" s="1"/>
  <c r="D24" i="50"/>
  <c r="E24" i="50" s="1"/>
  <c r="H23" i="50"/>
  <c r="I23" i="50" s="1"/>
  <c r="D23" i="50"/>
  <c r="E23" i="50" s="1"/>
  <c r="H22" i="50"/>
  <c r="I22" i="50" s="1"/>
  <c r="D22" i="50"/>
  <c r="E22" i="50" s="1"/>
  <c r="H21" i="50"/>
  <c r="I21" i="50" s="1"/>
  <c r="D21" i="50"/>
  <c r="E21" i="50" s="1"/>
  <c r="H20" i="50"/>
  <c r="I20" i="50" s="1"/>
  <c r="D20" i="50"/>
  <c r="E20" i="50" s="1"/>
  <c r="H19" i="50"/>
  <c r="I19" i="50" s="1"/>
  <c r="D19" i="50"/>
  <c r="E19" i="50" s="1"/>
  <c r="H18" i="50"/>
  <c r="I18" i="50" s="1"/>
  <c r="D18" i="50"/>
  <c r="E18" i="50" s="1"/>
  <c r="H17" i="50"/>
  <c r="I17" i="50" s="1"/>
  <c r="D17" i="50"/>
  <c r="E17" i="50" s="1"/>
  <c r="H16" i="50"/>
  <c r="I16" i="50" s="1"/>
  <c r="D16" i="50"/>
  <c r="E16" i="50" s="1"/>
  <c r="H15" i="50"/>
  <c r="I15" i="50" s="1"/>
  <c r="D15" i="50"/>
  <c r="E15" i="50" s="1"/>
  <c r="H14" i="50"/>
  <c r="I14" i="50" s="1"/>
  <c r="D14" i="50"/>
  <c r="E14" i="50" s="1"/>
  <c r="H13" i="50"/>
  <c r="I13" i="50" s="1"/>
  <c r="D13" i="50"/>
  <c r="E13" i="50" s="1"/>
  <c r="H12" i="50"/>
  <c r="I12" i="50" s="1"/>
  <c r="D12" i="50"/>
  <c r="E12" i="50" s="1"/>
  <c r="H11" i="50"/>
  <c r="I11" i="50" s="1"/>
  <c r="D11" i="50"/>
  <c r="E11" i="50" s="1"/>
  <c r="H10" i="50"/>
  <c r="I10" i="50" s="1"/>
  <c r="D10" i="50"/>
  <c r="E10" i="50" s="1"/>
  <c r="H9" i="50"/>
  <c r="I9" i="50" s="1"/>
  <c r="D9" i="50"/>
  <c r="E9" i="50" s="1"/>
  <c r="H8" i="50"/>
  <c r="I8" i="50" s="1"/>
  <c r="D8" i="50"/>
  <c r="E8" i="50" s="1"/>
  <c r="H7" i="50"/>
  <c r="I7" i="50" s="1"/>
  <c r="D7" i="50"/>
  <c r="E7" i="50" s="1"/>
  <c r="H6" i="50"/>
  <c r="I6" i="50" s="1"/>
  <c r="D6" i="50"/>
  <c r="E6" i="50" s="1"/>
  <c r="H5" i="50"/>
  <c r="I5" i="50" s="1"/>
  <c r="D5" i="50"/>
  <c r="E5" i="50" s="1"/>
  <c r="H4" i="50"/>
  <c r="I4" i="50" s="1"/>
  <c r="D4" i="50"/>
  <c r="E4" i="50" s="1"/>
  <c r="H3" i="50"/>
  <c r="I3" i="50" s="1"/>
  <c r="D3" i="50"/>
  <c r="E3" i="50" s="1"/>
  <c r="H2" i="50"/>
  <c r="I2" i="50" s="1"/>
  <c r="D2" i="50"/>
  <c r="E2" i="50" s="1"/>
  <c r="N123" i="41"/>
  <c r="Y33" i="23"/>
  <c r="Y34" i="23"/>
  <c r="Z34" i="23"/>
  <c r="V33" i="23"/>
  <c r="W33" i="23" s="1"/>
  <c r="X33" i="23"/>
  <c r="X32" i="23"/>
  <c r="V32" i="23"/>
  <c r="X31" i="23"/>
  <c r="V31" i="23"/>
  <c r="X30" i="23"/>
  <c r="V30" i="23"/>
  <c r="X29" i="23"/>
  <c r="V29" i="23"/>
  <c r="X28" i="23"/>
  <c r="V28" i="23"/>
  <c r="X27" i="23"/>
  <c r="V27" i="23"/>
  <c r="X26" i="23"/>
  <c r="V26" i="23"/>
  <c r="X25" i="23"/>
  <c r="V25" i="23"/>
  <c r="X24" i="23"/>
  <c r="V24" i="23"/>
  <c r="X23" i="23"/>
  <c r="V23" i="23"/>
  <c r="X22" i="23"/>
  <c r="V22" i="23"/>
  <c r="X21" i="23"/>
  <c r="V21" i="23"/>
  <c r="X20" i="23"/>
  <c r="V20" i="23"/>
  <c r="X19" i="23"/>
  <c r="V19" i="23"/>
  <c r="X18" i="23"/>
  <c r="V18" i="23"/>
  <c r="X17" i="23"/>
  <c r="V17" i="23"/>
  <c r="X16" i="23"/>
  <c r="V16" i="23"/>
  <c r="X15" i="23"/>
  <c r="V15" i="23"/>
  <c r="X14" i="23"/>
  <c r="V14" i="23"/>
  <c r="X13" i="23"/>
  <c r="V13" i="23"/>
  <c r="X12" i="23"/>
  <c r="V12" i="23"/>
  <c r="X11" i="23"/>
  <c r="V11" i="23"/>
  <c r="X10" i="23"/>
  <c r="V10" i="23"/>
  <c r="X9" i="23"/>
  <c r="V9" i="23"/>
  <c r="X8" i="23"/>
  <c r="V8" i="23"/>
  <c r="X7" i="23"/>
  <c r="V7" i="23"/>
  <c r="X6" i="23"/>
  <c r="V6" i="23"/>
  <c r="X5" i="23"/>
  <c r="V5" i="23"/>
  <c r="X4" i="23"/>
  <c r="V4" i="23"/>
  <c r="X3" i="23"/>
  <c r="V3" i="23"/>
  <c r="W3" i="23" s="1"/>
  <c r="Y3" i="23" s="1"/>
  <c r="Z2" i="23"/>
  <c r="X2" i="23"/>
  <c r="W2" i="23"/>
  <c r="Y2" i="23" s="1"/>
  <c r="X32" i="22"/>
  <c r="V32" i="22"/>
  <c r="X31" i="22"/>
  <c r="V31" i="22"/>
  <c r="X30" i="22"/>
  <c r="V30" i="22"/>
  <c r="X29" i="22"/>
  <c r="V29" i="22"/>
  <c r="X28" i="22"/>
  <c r="V28" i="22"/>
  <c r="X27" i="22"/>
  <c r="V27" i="22"/>
  <c r="X26" i="22"/>
  <c r="V26" i="22"/>
  <c r="X25" i="22"/>
  <c r="V25" i="22"/>
  <c r="X24" i="22"/>
  <c r="V24" i="22"/>
  <c r="X23" i="22"/>
  <c r="V23" i="22"/>
  <c r="X22" i="22"/>
  <c r="V22" i="22"/>
  <c r="X21" i="22"/>
  <c r="V21" i="22"/>
  <c r="X20" i="22"/>
  <c r="V20" i="22"/>
  <c r="X19" i="22"/>
  <c r="V19" i="22"/>
  <c r="X18" i="22"/>
  <c r="V18" i="22"/>
  <c r="X17" i="22"/>
  <c r="V17" i="22"/>
  <c r="X16" i="22"/>
  <c r="V16" i="22"/>
  <c r="X15" i="22"/>
  <c r="V15" i="22"/>
  <c r="X14" i="22"/>
  <c r="V14" i="22"/>
  <c r="X13" i="22"/>
  <c r="V13" i="22"/>
  <c r="X12" i="22"/>
  <c r="V12" i="22"/>
  <c r="X11" i="22"/>
  <c r="V11" i="22"/>
  <c r="X10" i="22"/>
  <c r="V10" i="22"/>
  <c r="X9" i="22"/>
  <c r="V9" i="22"/>
  <c r="X8" i="22"/>
  <c r="V8" i="22"/>
  <c r="X7" i="22"/>
  <c r="V7" i="22"/>
  <c r="X6" i="22"/>
  <c r="V6" i="22"/>
  <c r="X5" i="22"/>
  <c r="V5" i="22"/>
  <c r="X4" i="22"/>
  <c r="V4" i="22"/>
  <c r="X3" i="22"/>
  <c r="V3" i="22"/>
  <c r="W3" i="22" s="1"/>
  <c r="X2" i="22"/>
  <c r="W2" i="22"/>
  <c r="Z2" i="22" s="1"/>
  <c r="Y33" i="21"/>
  <c r="Z33" i="21"/>
  <c r="X32" i="21"/>
  <c r="V32" i="21"/>
  <c r="X31" i="21"/>
  <c r="V31" i="21"/>
  <c r="X30" i="21"/>
  <c r="V30" i="21"/>
  <c r="X29" i="21"/>
  <c r="V29" i="21"/>
  <c r="X28" i="21"/>
  <c r="V28" i="21"/>
  <c r="X27" i="21"/>
  <c r="V27" i="21"/>
  <c r="X26" i="21"/>
  <c r="V26" i="21"/>
  <c r="X25" i="21"/>
  <c r="V25" i="21"/>
  <c r="X24" i="21"/>
  <c r="V24" i="21"/>
  <c r="X23" i="21"/>
  <c r="V23" i="21"/>
  <c r="X22" i="21"/>
  <c r="V22" i="21"/>
  <c r="X21" i="21"/>
  <c r="V21" i="21"/>
  <c r="X20" i="21"/>
  <c r="V20" i="21"/>
  <c r="X19" i="21"/>
  <c r="V19" i="21"/>
  <c r="X18" i="21"/>
  <c r="V18" i="21"/>
  <c r="X17" i="21"/>
  <c r="V17" i="21"/>
  <c r="X16" i="21"/>
  <c r="V16" i="21"/>
  <c r="X15" i="21"/>
  <c r="V15" i="21"/>
  <c r="X14" i="21"/>
  <c r="V14" i="21"/>
  <c r="X13" i="21"/>
  <c r="V13" i="21"/>
  <c r="X12" i="21"/>
  <c r="V12" i="21"/>
  <c r="X11" i="21"/>
  <c r="V11" i="21"/>
  <c r="X10" i="21"/>
  <c r="V10" i="21"/>
  <c r="X9" i="21"/>
  <c r="V9" i="21"/>
  <c r="X8" i="21"/>
  <c r="V8" i="21"/>
  <c r="X7" i="21"/>
  <c r="V7" i="21"/>
  <c r="X6" i="21"/>
  <c r="V6" i="21"/>
  <c r="X5" i="21"/>
  <c r="V5" i="21"/>
  <c r="X4" i="21"/>
  <c r="V4" i="21"/>
  <c r="W4" i="21" s="1"/>
  <c r="X3" i="21"/>
  <c r="V3" i="21"/>
  <c r="W3" i="21" s="1"/>
  <c r="Y3" i="21" s="1"/>
  <c r="X2" i="21"/>
  <c r="Y2" i="21" s="1"/>
  <c r="W2" i="21"/>
  <c r="Y34" i="19"/>
  <c r="Z34" i="19"/>
  <c r="V32" i="19"/>
  <c r="W32" i="19"/>
  <c r="Y32" i="19" s="1"/>
  <c r="X32" i="19"/>
  <c r="Z32" i="19"/>
  <c r="V33" i="19"/>
  <c r="W33" i="19"/>
  <c r="X33" i="19"/>
  <c r="Y33" i="19" s="1"/>
  <c r="X31" i="19"/>
  <c r="V31" i="19"/>
  <c r="X30" i="19"/>
  <c r="V30" i="19"/>
  <c r="X29" i="19"/>
  <c r="V29" i="19"/>
  <c r="X28" i="19"/>
  <c r="V28" i="19"/>
  <c r="X27" i="19"/>
  <c r="V27" i="19"/>
  <c r="X26" i="19"/>
  <c r="V26" i="19"/>
  <c r="X25" i="19"/>
  <c r="V25" i="19"/>
  <c r="X24" i="19"/>
  <c r="V24" i="19"/>
  <c r="X23" i="19"/>
  <c r="V23" i="19"/>
  <c r="X22" i="19"/>
  <c r="V22" i="19"/>
  <c r="X21" i="19"/>
  <c r="V21" i="19"/>
  <c r="X20" i="19"/>
  <c r="V20" i="19"/>
  <c r="X19" i="19"/>
  <c r="V19" i="19"/>
  <c r="X18" i="19"/>
  <c r="V18" i="19"/>
  <c r="X17" i="19"/>
  <c r="V17" i="19"/>
  <c r="X16" i="19"/>
  <c r="V16" i="19"/>
  <c r="X15" i="19"/>
  <c r="V15" i="19"/>
  <c r="X14" i="19"/>
  <c r="V14" i="19"/>
  <c r="X13" i="19"/>
  <c r="V13" i="19"/>
  <c r="X12" i="19"/>
  <c r="V12" i="19"/>
  <c r="X11" i="19"/>
  <c r="V11" i="19"/>
  <c r="X10" i="19"/>
  <c r="V10" i="19"/>
  <c r="X9" i="19"/>
  <c r="V9" i="19"/>
  <c r="X8" i="19"/>
  <c r="V8" i="19"/>
  <c r="X7" i="19"/>
  <c r="V7" i="19"/>
  <c r="X6" i="19"/>
  <c r="V6" i="19"/>
  <c r="X5" i="19"/>
  <c r="V5" i="19"/>
  <c r="X4" i="19"/>
  <c r="V4" i="19"/>
  <c r="X3" i="19"/>
  <c r="V3" i="19"/>
  <c r="W3" i="19" s="1"/>
  <c r="X2" i="19"/>
  <c r="Y2" i="19" s="1"/>
  <c r="W2" i="19"/>
  <c r="X31" i="18"/>
  <c r="V31" i="18"/>
  <c r="X30" i="18"/>
  <c r="V30" i="18"/>
  <c r="X29" i="18"/>
  <c r="V29" i="18"/>
  <c r="X28" i="18"/>
  <c r="V28" i="18"/>
  <c r="X27" i="18"/>
  <c r="V27" i="18"/>
  <c r="X26" i="18"/>
  <c r="V26" i="18"/>
  <c r="X25" i="18"/>
  <c r="V25" i="18"/>
  <c r="X24" i="18"/>
  <c r="V24" i="18"/>
  <c r="X23" i="18"/>
  <c r="V23" i="18"/>
  <c r="X22" i="18"/>
  <c r="V22" i="18"/>
  <c r="X21" i="18"/>
  <c r="V21" i="18"/>
  <c r="X20" i="18"/>
  <c r="V20" i="18"/>
  <c r="X19" i="18"/>
  <c r="V19" i="18"/>
  <c r="X18" i="18"/>
  <c r="V18" i="18"/>
  <c r="X17" i="18"/>
  <c r="V17" i="18"/>
  <c r="X16" i="18"/>
  <c r="V16" i="18"/>
  <c r="X15" i="18"/>
  <c r="V15" i="18"/>
  <c r="X14" i="18"/>
  <c r="V14" i="18"/>
  <c r="X13" i="18"/>
  <c r="V13" i="18"/>
  <c r="X12" i="18"/>
  <c r="V12" i="18"/>
  <c r="X11" i="18"/>
  <c r="V11" i="18"/>
  <c r="X10" i="18"/>
  <c r="V10" i="18"/>
  <c r="X9" i="18"/>
  <c r="V9" i="18"/>
  <c r="X8" i="18"/>
  <c r="V8" i="18"/>
  <c r="X7" i="18"/>
  <c r="V7" i="18"/>
  <c r="X6" i="18"/>
  <c r="V6" i="18"/>
  <c r="X5" i="18"/>
  <c r="V5" i="18"/>
  <c r="X4" i="18"/>
  <c r="V4" i="18"/>
  <c r="X3" i="18"/>
  <c r="V3" i="18"/>
  <c r="W3" i="18" s="1"/>
  <c r="Y3" i="18" s="1"/>
  <c r="X2" i="18"/>
  <c r="W2" i="18"/>
  <c r="Z2" i="18" s="1"/>
  <c r="X32" i="17"/>
  <c r="X31" i="17"/>
  <c r="X30" i="17"/>
  <c r="X29" i="17"/>
  <c r="X28" i="17"/>
  <c r="X27" i="17"/>
  <c r="X26" i="17"/>
  <c r="X25" i="17"/>
  <c r="X24" i="17"/>
  <c r="X23" i="17"/>
  <c r="X22" i="17"/>
  <c r="X21" i="17"/>
  <c r="X20" i="17"/>
  <c r="X19" i="17"/>
  <c r="X18" i="17"/>
  <c r="X17" i="17"/>
  <c r="X16" i="17"/>
  <c r="X15" i="17"/>
  <c r="X14" i="17"/>
  <c r="X13" i="17"/>
  <c r="X12" i="17"/>
  <c r="X11" i="17"/>
  <c r="X10" i="17"/>
  <c r="X9" i="17"/>
  <c r="X8" i="17"/>
  <c r="X7" i="17"/>
  <c r="X6" i="17"/>
  <c r="X5" i="17"/>
  <c r="X4" i="17"/>
  <c r="X3" i="17"/>
  <c r="X2" i="17"/>
  <c r="Y33" i="16"/>
  <c r="Z33" i="16"/>
  <c r="X32" i="16"/>
  <c r="V32" i="16"/>
  <c r="X31" i="16"/>
  <c r="V31" i="16"/>
  <c r="X30" i="16"/>
  <c r="V30" i="16"/>
  <c r="X29" i="16"/>
  <c r="V29" i="16"/>
  <c r="X28" i="16"/>
  <c r="V28" i="16"/>
  <c r="X27" i="16"/>
  <c r="V27" i="16"/>
  <c r="X26" i="16"/>
  <c r="V26" i="16"/>
  <c r="X25" i="16"/>
  <c r="V25" i="16"/>
  <c r="X24" i="16"/>
  <c r="V24" i="16"/>
  <c r="X23" i="16"/>
  <c r="V23" i="16"/>
  <c r="X22" i="16"/>
  <c r="V22" i="16"/>
  <c r="X21" i="16"/>
  <c r="V21" i="16"/>
  <c r="X20" i="16"/>
  <c r="V20" i="16"/>
  <c r="X19" i="16"/>
  <c r="V19" i="16"/>
  <c r="X18" i="16"/>
  <c r="V18" i="16"/>
  <c r="X17" i="16"/>
  <c r="V17" i="16"/>
  <c r="X16" i="16"/>
  <c r="V16" i="16"/>
  <c r="X15" i="16"/>
  <c r="V15" i="16"/>
  <c r="X14" i="16"/>
  <c r="V14" i="16"/>
  <c r="X13" i="16"/>
  <c r="V13" i="16"/>
  <c r="X12" i="16"/>
  <c r="V12" i="16"/>
  <c r="X11" i="16"/>
  <c r="V11" i="16"/>
  <c r="X10" i="16"/>
  <c r="V10" i="16"/>
  <c r="X9" i="16"/>
  <c r="V9" i="16"/>
  <c r="X8" i="16"/>
  <c r="V8" i="16"/>
  <c r="X7" i="16"/>
  <c r="V7" i="16"/>
  <c r="X6" i="16"/>
  <c r="V6" i="16"/>
  <c r="X5" i="16"/>
  <c r="V5" i="16"/>
  <c r="X4" i="16"/>
  <c r="V4" i="16"/>
  <c r="W4" i="16" s="1"/>
  <c r="Y4" i="16" s="1"/>
  <c r="X3" i="16"/>
  <c r="V3" i="16"/>
  <c r="W3" i="16" s="1"/>
  <c r="Y3" i="16" s="1"/>
  <c r="X2" i="16"/>
  <c r="Y2" i="16" s="1"/>
  <c r="W2" i="16"/>
  <c r="X33" i="15"/>
  <c r="V33" i="15"/>
  <c r="X32" i="15"/>
  <c r="V32" i="15"/>
  <c r="X31" i="15"/>
  <c r="V31" i="15"/>
  <c r="X30" i="15"/>
  <c r="V30" i="15"/>
  <c r="X29" i="15"/>
  <c r="V29" i="15"/>
  <c r="X28" i="15"/>
  <c r="V28" i="15"/>
  <c r="X27" i="15"/>
  <c r="V27" i="15"/>
  <c r="X26" i="15"/>
  <c r="V26" i="15"/>
  <c r="X25" i="15"/>
  <c r="V25" i="15"/>
  <c r="X24" i="15"/>
  <c r="V24" i="15"/>
  <c r="X23" i="15"/>
  <c r="V23" i="15"/>
  <c r="X22" i="15"/>
  <c r="V22" i="15"/>
  <c r="X21" i="15"/>
  <c r="V21" i="15"/>
  <c r="X20" i="15"/>
  <c r="V20" i="15"/>
  <c r="X19" i="15"/>
  <c r="V19" i="15"/>
  <c r="X18" i="15"/>
  <c r="V18" i="15"/>
  <c r="X17" i="15"/>
  <c r="V17" i="15"/>
  <c r="X16" i="15"/>
  <c r="V16" i="15"/>
  <c r="X15" i="15"/>
  <c r="V15" i="15"/>
  <c r="X14" i="15"/>
  <c r="V14" i="15"/>
  <c r="X13" i="15"/>
  <c r="V13" i="15"/>
  <c r="X12" i="15"/>
  <c r="V12" i="15"/>
  <c r="X11" i="15"/>
  <c r="V11" i="15"/>
  <c r="X10" i="15"/>
  <c r="V10" i="15"/>
  <c r="X9" i="15"/>
  <c r="V9" i="15"/>
  <c r="X8" i="15"/>
  <c r="V8" i="15"/>
  <c r="X7" i="15"/>
  <c r="V7" i="15"/>
  <c r="X6" i="15"/>
  <c r="V6" i="15"/>
  <c r="X5" i="15"/>
  <c r="V5" i="15"/>
  <c r="X4" i="15"/>
  <c r="V4" i="15"/>
  <c r="W4" i="15" s="1"/>
  <c r="X3" i="15"/>
  <c r="V3" i="15"/>
  <c r="W3" i="15" s="1"/>
  <c r="Y3" i="15" s="1"/>
  <c r="X2" i="15"/>
  <c r="Z2" i="15" s="1"/>
  <c r="W2" i="15"/>
  <c r="Z33" i="13"/>
  <c r="Y33" i="13"/>
  <c r="Z34" i="14"/>
  <c r="Y34" i="14"/>
  <c r="V33" i="14"/>
  <c r="W33" i="14" s="1"/>
  <c r="Y33" i="14" s="1"/>
  <c r="X33" i="14"/>
  <c r="Z33" i="14" s="1"/>
  <c r="X32" i="14"/>
  <c r="V32" i="14"/>
  <c r="X31" i="14"/>
  <c r="V31" i="14"/>
  <c r="X30" i="14"/>
  <c r="V30" i="14"/>
  <c r="X29" i="14"/>
  <c r="V29" i="14"/>
  <c r="X28" i="14"/>
  <c r="V28" i="14"/>
  <c r="X27" i="14"/>
  <c r="V27" i="14"/>
  <c r="X26" i="14"/>
  <c r="V26" i="14"/>
  <c r="X25" i="14"/>
  <c r="V25" i="14"/>
  <c r="X24" i="14"/>
  <c r="V24" i="14"/>
  <c r="X23" i="14"/>
  <c r="V23" i="14"/>
  <c r="X22" i="14"/>
  <c r="V22" i="14"/>
  <c r="X21" i="14"/>
  <c r="V21" i="14"/>
  <c r="X20" i="14"/>
  <c r="V20" i="14"/>
  <c r="X19" i="14"/>
  <c r="V19" i="14"/>
  <c r="X18" i="14"/>
  <c r="V18" i="14"/>
  <c r="X17" i="14"/>
  <c r="V17" i="14"/>
  <c r="X16" i="14"/>
  <c r="V16" i="14"/>
  <c r="X15" i="14"/>
  <c r="V15" i="14"/>
  <c r="X14" i="14"/>
  <c r="V14" i="14"/>
  <c r="X13" i="14"/>
  <c r="V13" i="14"/>
  <c r="X12" i="14"/>
  <c r="V12" i="14"/>
  <c r="X11" i="14"/>
  <c r="V11" i="14"/>
  <c r="X10" i="14"/>
  <c r="V10" i="14"/>
  <c r="X9" i="14"/>
  <c r="V9" i="14"/>
  <c r="X8" i="14"/>
  <c r="V8" i="14"/>
  <c r="X7" i="14"/>
  <c r="V7" i="14"/>
  <c r="X6" i="14"/>
  <c r="V6" i="14"/>
  <c r="X5" i="14"/>
  <c r="V5" i="14"/>
  <c r="X4" i="14"/>
  <c r="V4" i="14"/>
  <c r="X3" i="14"/>
  <c r="V3" i="14"/>
  <c r="W3" i="14" s="1"/>
  <c r="X2" i="14"/>
  <c r="W2" i="14"/>
  <c r="Y2" i="14" s="1"/>
  <c r="X32" i="13"/>
  <c r="V32" i="13"/>
  <c r="X31" i="13"/>
  <c r="V31" i="13"/>
  <c r="X30" i="13"/>
  <c r="V30" i="13"/>
  <c r="X29" i="13"/>
  <c r="V29" i="13"/>
  <c r="X28" i="13"/>
  <c r="V28" i="13"/>
  <c r="X27" i="13"/>
  <c r="V27" i="13"/>
  <c r="X26" i="13"/>
  <c r="V26" i="13"/>
  <c r="X25" i="13"/>
  <c r="V25" i="13"/>
  <c r="X24" i="13"/>
  <c r="V24" i="13"/>
  <c r="X23" i="13"/>
  <c r="V23" i="13"/>
  <c r="X22" i="13"/>
  <c r="V22" i="13"/>
  <c r="X21" i="13"/>
  <c r="V21" i="13"/>
  <c r="X20" i="13"/>
  <c r="V20" i="13"/>
  <c r="X19" i="13"/>
  <c r="V19" i="13"/>
  <c r="X18" i="13"/>
  <c r="V18" i="13"/>
  <c r="X17" i="13"/>
  <c r="V17" i="13"/>
  <c r="X16" i="13"/>
  <c r="V16" i="13"/>
  <c r="X15" i="13"/>
  <c r="V15" i="13"/>
  <c r="X14" i="13"/>
  <c r="V14" i="13"/>
  <c r="X13" i="13"/>
  <c r="V13" i="13"/>
  <c r="X12" i="13"/>
  <c r="V12" i="13"/>
  <c r="X11" i="13"/>
  <c r="V11" i="13"/>
  <c r="X10" i="13"/>
  <c r="V10" i="13"/>
  <c r="X9" i="13"/>
  <c r="V9" i="13"/>
  <c r="X8" i="13"/>
  <c r="V8" i="13"/>
  <c r="X7" i="13"/>
  <c r="V7" i="13"/>
  <c r="X6" i="13"/>
  <c r="V6" i="13"/>
  <c r="X5" i="13"/>
  <c r="V5" i="13"/>
  <c r="X4" i="13"/>
  <c r="V4" i="13"/>
  <c r="X3" i="13"/>
  <c r="V3" i="13"/>
  <c r="W3" i="13" s="1"/>
  <c r="X2" i="13"/>
  <c r="Y2" i="13" s="1"/>
  <c r="W2" i="13"/>
  <c r="Y34" i="12"/>
  <c r="Z34" i="12"/>
  <c r="V31" i="12"/>
  <c r="W31" i="12" s="1"/>
  <c r="X31" i="12"/>
  <c r="V32" i="12"/>
  <c r="W32" i="12" s="1"/>
  <c r="X32" i="12"/>
  <c r="V33" i="12"/>
  <c r="X33" i="12"/>
  <c r="X30" i="12"/>
  <c r="V30" i="12"/>
  <c r="X29" i="12"/>
  <c r="V29" i="12"/>
  <c r="X28" i="12"/>
  <c r="V28" i="12"/>
  <c r="X27" i="12"/>
  <c r="V27" i="12"/>
  <c r="X26" i="12"/>
  <c r="V26" i="12"/>
  <c r="X25" i="12"/>
  <c r="V25" i="12"/>
  <c r="X24" i="12"/>
  <c r="V24" i="12"/>
  <c r="X23" i="12"/>
  <c r="V23" i="12"/>
  <c r="X22" i="12"/>
  <c r="V22" i="12"/>
  <c r="X21" i="12"/>
  <c r="V21" i="12"/>
  <c r="X20" i="12"/>
  <c r="V20" i="12"/>
  <c r="X19" i="12"/>
  <c r="V19" i="12"/>
  <c r="X18" i="12"/>
  <c r="V18" i="12"/>
  <c r="X17" i="12"/>
  <c r="V17" i="12"/>
  <c r="X16" i="12"/>
  <c r="V16" i="12"/>
  <c r="X15" i="12"/>
  <c r="V15" i="12"/>
  <c r="X14" i="12"/>
  <c r="V14" i="12"/>
  <c r="X13" i="12"/>
  <c r="V13" i="12"/>
  <c r="X12" i="12"/>
  <c r="V12" i="12"/>
  <c r="X11" i="12"/>
  <c r="V11" i="12"/>
  <c r="X10" i="12"/>
  <c r="V10" i="12"/>
  <c r="X9" i="12"/>
  <c r="V9" i="12"/>
  <c r="X8" i="12"/>
  <c r="V8" i="12"/>
  <c r="X7" i="12"/>
  <c r="V7" i="12"/>
  <c r="X6" i="12"/>
  <c r="V6" i="12"/>
  <c r="X5" i="12"/>
  <c r="V5" i="12"/>
  <c r="X4" i="12"/>
  <c r="V4" i="12"/>
  <c r="X3" i="12"/>
  <c r="V3" i="12"/>
  <c r="W3" i="12" s="1"/>
  <c r="Y3" i="12" s="1"/>
  <c r="X2" i="12"/>
  <c r="W2" i="12"/>
  <c r="Z2" i="12" s="1"/>
  <c r="Y33" i="11"/>
  <c r="Z33" i="11"/>
  <c r="V31" i="11"/>
  <c r="W31" i="11" s="1"/>
  <c r="X31" i="11"/>
  <c r="V32" i="11"/>
  <c r="W32" i="11" s="1"/>
  <c r="X32" i="11"/>
  <c r="X30" i="11"/>
  <c r="V30" i="11"/>
  <c r="X29" i="11"/>
  <c r="V29" i="11"/>
  <c r="X28" i="11"/>
  <c r="V28" i="11"/>
  <c r="X27" i="11"/>
  <c r="V27" i="11"/>
  <c r="X26" i="11"/>
  <c r="V26" i="11"/>
  <c r="X25" i="11"/>
  <c r="V25" i="11"/>
  <c r="X24" i="11"/>
  <c r="V24" i="11"/>
  <c r="X23" i="11"/>
  <c r="V23" i="11"/>
  <c r="X22" i="11"/>
  <c r="V22" i="11"/>
  <c r="X21" i="11"/>
  <c r="V21" i="11"/>
  <c r="X20" i="11"/>
  <c r="V20" i="11"/>
  <c r="X19" i="11"/>
  <c r="V19" i="11"/>
  <c r="X18" i="11"/>
  <c r="V18" i="11"/>
  <c r="X17" i="11"/>
  <c r="V17" i="11"/>
  <c r="X16" i="11"/>
  <c r="V16" i="11"/>
  <c r="X15" i="11"/>
  <c r="V15" i="11"/>
  <c r="X14" i="11"/>
  <c r="V14" i="11"/>
  <c r="X13" i="11"/>
  <c r="V13" i="11"/>
  <c r="X12" i="11"/>
  <c r="V12" i="11"/>
  <c r="X11" i="11"/>
  <c r="V11" i="11"/>
  <c r="X10" i="11"/>
  <c r="V10" i="11"/>
  <c r="X9" i="11"/>
  <c r="V9" i="11"/>
  <c r="X8" i="11"/>
  <c r="V8" i="11"/>
  <c r="X7" i="11"/>
  <c r="V7" i="11"/>
  <c r="X6" i="11"/>
  <c r="V6" i="11"/>
  <c r="X5" i="11"/>
  <c r="V5" i="11"/>
  <c r="X4" i="11"/>
  <c r="V4" i="11"/>
  <c r="X3" i="11"/>
  <c r="V3" i="11"/>
  <c r="W3" i="11" s="1"/>
  <c r="Y3" i="11" s="1"/>
  <c r="Z2" i="11"/>
  <c r="X2" i="11"/>
  <c r="W2" i="11"/>
  <c r="Y2" i="11" s="1"/>
  <c r="Y31" i="38"/>
  <c r="Z31" i="38"/>
  <c r="X30" i="38"/>
  <c r="V30" i="38"/>
  <c r="X29" i="38"/>
  <c r="V29" i="38"/>
  <c r="X28" i="38"/>
  <c r="V28" i="38"/>
  <c r="X27" i="38"/>
  <c r="V27" i="38"/>
  <c r="X26" i="38"/>
  <c r="V26" i="38"/>
  <c r="X25" i="38"/>
  <c r="V25" i="38"/>
  <c r="X24" i="38"/>
  <c r="V24" i="38"/>
  <c r="X23" i="38"/>
  <c r="V23" i="38"/>
  <c r="X22" i="38"/>
  <c r="V22" i="38"/>
  <c r="X21" i="38"/>
  <c r="V21" i="38"/>
  <c r="X20" i="38"/>
  <c r="V20" i="38"/>
  <c r="X19" i="38"/>
  <c r="V19" i="38"/>
  <c r="X18" i="38"/>
  <c r="V18" i="38"/>
  <c r="X17" i="38"/>
  <c r="V17" i="38"/>
  <c r="X16" i="38"/>
  <c r="V16" i="38"/>
  <c r="X15" i="38"/>
  <c r="V15" i="38"/>
  <c r="X14" i="38"/>
  <c r="V14" i="38"/>
  <c r="X13" i="38"/>
  <c r="V13" i="38"/>
  <c r="X12" i="38"/>
  <c r="V12" i="38"/>
  <c r="X11" i="38"/>
  <c r="V11" i="38"/>
  <c r="X10" i="38"/>
  <c r="V10" i="38"/>
  <c r="X9" i="38"/>
  <c r="V9" i="38"/>
  <c r="X8" i="38"/>
  <c r="V8" i="38"/>
  <c r="X7" i="38"/>
  <c r="V7" i="38"/>
  <c r="X6" i="38"/>
  <c r="V6" i="38"/>
  <c r="X5" i="38"/>
  <c r="V5" i="38"/>
  <c r="X4" i="38"/>
  <c r="V4" i="38"/>
  <c r="W4" i="38" s="1"/>
  <c r="Y4" i="38" s="1"/>
  <c r="X3" i="38"/>
  <c r="Y3" i="38" s="1"/>
  <c r="W3" i="38"/>
  <c r="V3" i="38"/>
  <c r="X2" i="38"/>
  <c r="W2" i="38"/>
  <c r="Z2" i="38" s="1"/>
  <c r="Y31" i="37"/>
  <c r="Z31" i="37"/>
  <c r="V29" i="37"/>
  <c r="W29" i="37" s="1"/>
  <c r="Y29" i="37" s="1"/>
  <c r="X29" i="37"/>
  <c r="Z29" i="37" s="1"/>
  <c r="V30" i="37"/>
  <c r="W30" i="37" s="1"/>
  <c r="X30" i="37"/>
  <c r="X28" i="37"/>
  <c r="V28" i="37"/>
  <c r="X27" i="37"/>
  <c r="V27" i="37"/>
  <c r="X26" i="37"/>
  <c r="V26" i="37"/>
  <c r="X25" i="37"/>
  <c r="V25" i="37"/>
  <c r="X24" i="37"/>
  <c r="V24" i="37"/>
  <c r="X23" i="37"/>
  <c r="V23" i="37"/>
  <c r="X22" i="37"/>
  <c r="V22" i="37"/>
  <c r="X21" i="37"/>
  <c r="V21" i="37"/>
  <c r="X20" i="37"/>
  <c r="V20" i="37"/>
  <c r="X19" i="37"/>
  <c r="V19" i="37"/>
  <c r="X18" i="37"/>
  <c r="V18" i="37"/>
  <c r="X17" i="37"/>
  <c r="V17" i="37"/>
  <c r="X16" i="37"/>
  <c r="V16" i="37"/>
  <c r="X15" i="37"/>
  <c r="V15" i="37"/>
  <c r="X14" i="37"/>
  <c r="V14" i="37"/>
  <c r="X13" i="37"/>
  <c r="V13" i="37"/>
  <c r="X12" i="37"/>
  <c r="V12" i="37"/>
  <c r="X11" i="37"/>
  <c r="V11" i="37"/>
  <c r="X10" i="37"/>
  <c r="V10" i="37"/>
  <c r="X9" i="37"/>
  <c r="V9" i="37"/>
  <c r="X8" i="37"/>
  <c r="V8" i="37"/>
  <c r="X7" i="37"/>
  <c r="V7" i="37"/>
  <c r="X6" i="37"/>
  <c r="V6" i="37"/>
  <c r="X5" i="37"/>
  <c r="V5" i="37"/>
  <c r="X4" i="37"/>
  <c r="V4" i="37"/>
  <c r="X3" i="37"/>
  <c r="V3" i="37"/>
  <c r="W3" i="37" s="1"/>
  <c r="X2" i="37"/>
  <c r="W2" i="37"/>
  <c r="Y2" i="37" s="1"/>
  <c r="Y29" i="35"/>
  <c r="Z29" i="35"/>
  <c r="X28" i="35"/>
  <c r="V28" i="35"/>
  <c r="X27" i="35"/>
  <c r="V27" i="35"/>
  <c r="X26" i="35"/>
  <c r="V26" i="35"/>
  <c r="X25" i="35"/>
  <c r="V25" i="35"/>
  <c r="X24" i="35"/>
  <c r="V24" i="35"/>
  <c r="X23" i="35"/>
  <c r="V23" i="35"/>
  <c r="X22" i="35"/>
  <c r="V22" i="35"/>
  <c r="X21" i="35"/>
  <c r="V21" i="35"/>
  <c r="X20" i="35"/>
  <c r="V20" i="35"/>
  <c r="X19" i="35"/>
  <c r="V19" i="35"/>
  <c r="X18" i="35"/>
  <c r="V18" i="35"/>
  <c r="X17" i="35"/>
  <c r="V17" i="35"/>
  <c r="X16" i="35"/>
  <c r="V16" i="35"/>
  <c r="X15" i="35"/>
  <c r="V15" i="35"/>
  <c r="X14" i="35"/>
  <c r="V14" i="35"/>
  <c r="X13" i="35"/>
  <c r="V13" i="35"/>
  <c r="X12" i="35"/>
  <c r="V12" i="35"/>
  <c r="X11" i="35"/>
  <c r="V11" i="35"/>
  <c r="X10" i="35"/>
  <c r="V10" i="35"/>
  <c r="X9" i="35"/>
  <c r="V9" i="35"/>
  <c r="X8" i="35"/>
  <c r="V8" i="35"/>
  <c r="X7" i="35"/>
  <c r="V7" i="35"/>
  <c r="X6" i="35"/>
  <c r="V6" i="35"/>
  <c r="X5" i="35"/>
  <c r="V5" i="35"/>
  <c r="X4" i="35"/>
  <c r="V4" i="35"/>
  <c r="X3" i="35"/>
  <c r="V3" i="35"/>
  <c r="W3" i="35" s="1"/>
  <c r="X2" i="35"/>
  <c r="W2" i="35"/>
  <c r="Y2" i="35" s="1"/>
  <c r="X32" i="34"/>
  <c r="V32" i="34"/>
  <c r="X31" i="34"/>
  <c r="V31" i="34"/>
  <c r="X30" i="34"/>
  <c r="V30" i="34"/>
  <c r="X29" i="34"/>
  <c r="V29" i="34"/>
  <c r="X28" i="34"/>
  <c r="V28" i="34"/>
  <c r="X27" i="34"/>
  <c r="V27" i="34"/>
  <c r="X26" i="34"/>
  <c r="V26" i="34"/>
  <c r="X25" i="34"/>
  <c r="V25" i="34"/>
  <c r="X24" i="34"/>
  <c r="V24" i="34"/>
  <c r="X23" i="34"/>
  <c r="V23" i="34"/>
  <c r="X22" i="34"/>
  <c r="V22" i="34"/>
  <c r="X21" i="34"/>
  <c r="V21" i="34"/>
  <c r="X20" i="34"/>
  <c r="V20" i="34"/>
  <c r="X19" i="34"/>
  <c r="V19" i="34"/>
  <c r="X18" i="34"/>
  <c r="V18" i="34"/>
  <c r="X17" i="34"/>
  <c r="V17" i="34"/>
  <c r="X16" i="34"/>
  <c r="V16" i="34"/>
  <c r="X15" i="34"/>
  <c r="V15" i="34"/>
  <c r="X14" i="34"/>
  <c r="V14" i="34"/>
  <c r="X13" i="34"/>
  <c r="V13" i="34"/>
  <c r="X12" i="34"/>
  <c r="V12" i="34"/>
  <c r="X11" i="34"/>
  <c r="V11" i="34"/>
  <c r="X10" i="34"/>
  <c r="V10" i="34"/>
  <c r="X9" i="34"/>
  <c r="V9" i="34"/>
  <c r="X8" i="34"/>
  <c r="V8" i="34"/>
  <c r="X7" i="34"/>
  <c r="V7" i="34"/>
  <c r="X6" i="34"/>
  <c r="V6" i="34"/>
  <c r="X5" i="34"/>
  <c r="V5" i="34"/>
  <c r="X4" i="34"/>
  <c r="V4" i="34"/>
  <c r="X3" i="34"/>
  <c r="V3" i="34"/>
  <c r="W3" i="34" s="1"/>
  <c r="Y3" i="34" s="1"/>
  <c r="X2" i="34"/>
  <c r="W2" i="34"/>
  <c r="Z2" i="34" s="1"/>
  <c r="X32" i="33"/>
  <c r="V32" i="33"/>
  <c r="X31" i="33"/>
  <c r="V31" i="33"/>
  <c r="X30" i="33"/>
  <c r="V30" i="33"/>
  <c r="X29" i="33"/>
  <c r="V29" i="33"/>
  <c r="X28" i="33"/>
  <c r="V28" i="33"/>
  <c r="X27" i="33"/>
  <c r="V27" i="33"/>
  <c r="X26" i="33"/>
  <c r="V26" i="33"/>
  <c r="X25" i="33"/>
  <c r="V25" i="33"/>
  <c r="X24" i="33"/>
  <c r="V24" i="33"/>
  <c r="X23" i="33"/>
  <c r="V23" i="33"/>
  <c r="X22" i="33"/>
  <c r="V22" i="33"/>
  <c r="X21" i="33"/>
  <c r="V21" i="33"/>
  <c r="X20" i="33"/>
  <c r="V20" i="33"/>
  <c r="X19" i="33"/>
  <c r="V19" i="33"/>
  <c r="X18" i="33"/>
  <c r="V18" i="33"/>
  <c r="X17" i="33"/>
  <c r="V17" i="33"/>
  <c r="X16" i="33"/>
  <c r="V16" i="33"/>
  <c r="X15" i="33"/>
  <c r="V15" i="33"/>
  <c r="X14" i="33"/>
  <c r="V14" i="33"/>
  <c r="X13" i="33"/>
  <c r="V13" i="33"/>
  <c r="X12" i="33"/>
  <c r="V12" i="33"/>
  <c r="X11" i="33"/>
  <c r="V11" i="33"/>
  <c r="X10" i="33"/>
  <c r="V10" i="33"/>
  <c r="X9" i="33"/>
  <c r="V9" i="33"/>
  <c r="X8" i="33"/>
  <c r="V8" i="33"/>
  <c r="X7" i="33"/>
  <c r="V7" i="33"/>
  <c r="X6" i="33"/>
  <c r="V6" i="33"/>
  <c r="X5" i="33"/>
  <c r="V5" i="33"/>
  <c r="X4" i="33"/>
  <c r="V4" i="33"/>
  <c r="X3" i="33"/>
  <c r="V3" i="33"/>
  <c r="W3" i="33" s="1"/>
  <c r="Y3" i="33" s="1"/>
  <c r="X2" i="33"/>
  <c r="W2" i="33"/>
  <c r="Z2" i="33" s="1"/>
  <c r="X3" i="31"/>
  <c r="X4" i="31"/>
  <c r="X5" i="31"/>
  <c r="X6" i="31"/>
  <c r="X7" i="31"/>
  <c r="X8" i="31"/>
  <c r="X9" i="31"/>
  <c r="X10" i="31"/>
  <c r="X11" i="31"/>
  <c r="X12" i="31"/>
  <c r="X13" i="31"/>
  <c r="X14" i="31"/>
  <c r="X15" i="31"/>
  <c r="X16" i="31"/>
  <c r="X17" i="31"/>
  <c r="X18" i="31"/>
  <c r="X19" i="31"/>
  <c r="X20" i="31"/>
  <c r="X21" i="31"/>
  <c r="X22" i="31"/>
  <c r="X23" i="31"/>
  <c r="X24" i="31"/>
  <c r="X25" i="31"/>
  <c r="X26" i="31"/>
  <c r="X27" i="31"/>
  <c r="X28" i="31"/>
  <c r="X29" i="31"/>
  <c r="X30" i="31"/>
  <c r="X31" i="31"/>
  <c r="X32" i="31"/>
  <c r="X33" i="31"/>
  <c r="X2" i="31"/>
  <c r="W4" i="31"/>
  <c r="W5" i="31"/>
  <c r="W6" i="31"/>
  <c r="W7" i="31"/>
  <c r="W8" i="31" s="1"/>
  <c r="W9" i="31" s="1"/>
  <c r="W10" i="31" s="1"/>
  <c r="W11" i="31" s="1"/>
  <c r="W12" i="31" s="1"/>
  <c r="W13" i="31" s="1"/>
  <c r="W14" i="31" s="1"/>
  <c r="W15" i="31" s="1"/>
  <c r="W16" i="31" s="1"/>
  <c r="W17" i="31" s="1"/>
  <c r="W18" i="31" s="1"/>
  <c r="W19" i="31" s="1"/>
  <c r="W20" i="31" s="1"/>
  <c r="W21" i="31" s="1"/>
  <c r="W22" i="31" s="1"/>
  <c r="W23" i="31" s="1"/>
  <c r="W24" i="31" s="1"/>
  <c r="W25" i="31" s="1"/>
  <c r="W26" i="31" s="1"/>
  <c r="W27" i="31" s="1"/>
  <c r="W28" i="31" s="1"/>
  <c r="W29" i="31" s="1"/>
  <c r="W30" i="31" s="1"/>
  <c r="W31" i="31" s="1"/>
  <c r="W32" i="31" s="1"/>
  <c r="W33" i="31" s="1"/>
  <c r="W3" i="31"/>
  <c r="W2" i="31"/>
  <c r="V3" i="31"/>
  <c r="V4" i="31"/>
  <c r="V5" i="31"/>
  <c r="V6" i="31"/>
  <c r="V7" i="31"/>
  <c r="V8" i="31"/>
  <c r="V9" i="31"/>
  <c r="V10" i="31"/>
  <c r="V11" i="31"/>
  <c r="V12" i="31"/>
  <c r="V13" i="31"/>
  <c r="V14" i="31"/>
  <c r="V15" i="31"/>
  <c r="V16" i="31"/>
  <c r="V17" i="31"/>
  <c r="V18" i="31"/>
  <c r="V19" i="31"/>
  <c r="V20" i="31"/>
  <c r="V21" i="31"/>
  <c r="V22" i="31"/>
  <c r="V23" i="31"/>
  <c r="V24" i="31"/>
  <c r="V25" i="31"/>
  <c r="V26" i="31"/>
  <c r="V27" i="31"/>
  <c r="V28" i="31"/>
  <c r="V29" i="31"/>
  <c r="V30" i="31"/>
  <c r="V31" i="31"/>
  <c r="V32" i="31"/>
  <c r="V33" i="31"/>
  <c r="V2" i="31"/>
  <c r="Z34" i="27"/>
  <c r="Z7" i="27"/>
  <c r="Z8" i="27"/>
  <c r="Z9" i="27"/>
  <c r="Z10" i="27"/>
  <c r="Z11" i="27"/>
  <c r="Z12" i="27"/>
  <c r="Z13" i="27"/>
  <c r="Z14" i="27"/>
  <c r="Z15" i="27"/>
  <c r="Z16" i="27"/>
  <c r="Z17" i="27"/>
  <c r="Z18" i="27"/>
  <c r="Z19" i="27"/>
  <c r="Z20" i="27"/>
  <c r="Z21" i="27"/>
  <c r="Z22" i="27"/>
  <c r="Z23" i="27"/>
  <c r="Z24" i="27"/>
  <c r="Z25" i="27"/>
  <c r="Z26" i="27"/>
  <c r="Z27" i="27"/>
  <c r="Z28" i="27"/>
  <c r="Z29" i="27"/>
  <c r="Z30" i="27"/>
  <c r="Z31" i="27"/>
  <c r="Z32" i="27"/>
  <c r="Z33" i="27"/>
  <c r="Z6" i="27"/>
  <c r="Z5" i="27"/>
  <c r="Z4" i="27"/>
  <c r="Z3" i="27"/>
  <c r="Z2" i="27"/>
  <c r="Y34" i="27"/>
  <c r="Z4" i="26"/>
  <c r="Z5" i="26"/>
  <c r="Z6" i="26"/>
  <c r="Z7" i="26"/>
  <c r="Z8" i="26"/>
  <c r="Z9" i="26"/>
  <c r="Z10" i="26"/>
  <c r="Z11" i="26"/>
  <c r="Z12" i="26"/>
  <c r="Z13" i="26"/>
  <c r="Z14" i="26"/>
  <c r="Z15" i="26"/>
  <c r="Z16" i="26"/>
  <c r="Z17" i="26"/>
  <c r="Z18" i="26"/>
  <c r="Z19" i="26"/>
  <c r="Z20" i="26"/>
  <c r="Z21" i="26"/>
  <c r="Z22" i="26"/>
  <c r="Z23" i="26"/>
  <c r="Z24" i="26"/>
  <c r="Z25" i="26"/>
  <c r="Z26" i="26"/>
  <c r="Z27" i="26"/>
  <c r="Z28" i="26"/>
  <c r="Z29" i="26"/>
  <c r="Z30" i="26"/>
  <c r="Z3" i="26"/>
  <c r="Y3" i="26"/>
  <c r="Y4" i="26"/>
  <c r="Y5" i="26"/>
  <c r="Y6" i="26"/>
  <c r="Y7" i="26"/>
  <c r="Y8" i="26"/>
  <c r="Y9" i="26"/>
  <c r="Y10" i="26"/>
  <c r="Y11" i="26"/>
  <c r="Y12" i="26"/>
  <c r="Y13" i="26"/>
  <c r="Y14" i="26"/>
  <c r="Y15" i="26"/>
  <c r="Y16" i="26"/>
  <c r="Y17" i="26"/>
  <c r="Y18" i="26"/>
  <c r="Y19" i="26"/>
  <c r="Y20" i="26"/>
  <c r="Y21" i="26"/>
  <c r="Y22" i="26"/>
  <c r="Y23" i="26"/>
  <c r="Y24" i="26"/>
  <c r="Y25" i="26"/>
  <c r="Y26" i="26"/>
  <c r="Y27" i="26"/>
  <c r="Y28" i="26"/>
  <c r="Y29" i="26"/>
  <c r="Y30" i="26"/>
  <c r="Z2" i="26"/>
  <c r="X3" i="30"/>
  <c r="X4" i="30"/>
  <c r="X5" i="30"/>
  <c r="X6" i="30"/>
  <c r="X7" i="30"/>
  <c r="X8" i="30"/>
  <c r="X9" i="30"/>
  <c r="X10" i="30"/>
  <c r="X11" i="30"/>
  <c r="X12" i="30"/>
  <c r="X13" i="30"/>
  <c r="X14" i="30"/>
  <c r="X15" i="30"/>
  <c r="X16" i="30"/>
  <c r="X17" i="30"/>
  <c r="X18" i="30"/>
  <c r="X19" i="30"/>
  <c r="X20" i="30"/>
  <c r="X21" i="30"/>
  <c r="X22" i="30"/>
  <c r="X23" i="30"/>
  <c r="X24" i="30"/>
  <c r="X25" i="30"/>
  <c r="X26" i="30"/>
  <c r="X27" i="30"/>
  <c r="X28" i="30"/>
  <c r="X29" i="30"/>
  <c r="X30" i="30"/>
  <c r="X31" i="30"/>
  <c r="X32" i="30"/>
  <c r="X2" i="30"/>
  <c r="X3" i="29"/>
  <c r="X4" i="29"/>
  <c r="X5" i="29"/>
  <c r="X6" i="29"/>
  <c r="X7" i="29"/>
  <c r="X8" i="29"/>
  <c r="X9" i="29"/>
  <c r="X10" i="29"/>
  <c r="X11" i="29"/>
  <c r="X12" i="29"/>
  <c r="X13" i="29"/>
  <c r="X14" i="29"/>
  <c r="X15" i="29"/>
  <c r="X16" i="29"/>
  <c r="X17" i="29"/>
  <c r="X18" i="29"/>
  <c r="X19" i="29"/>
  <c r="X20" i="29"/>
  <c r="X21" i="29"/>
  <c r="X22" i="29"/>
  <c r="X23" i="29"/>
  <c r="X24" i="29"/>
  <c r="X25" i="29"/>
  <c r="X26" i="29"/>
  <c r="X27" i="29"/>
  <c r="X28" i="29"/>
  <c r="X29" i="29"/>
  <c r="X30" i="29"/>
  <c r="X31" i="29"/>
  <c r="X32" i="29"/>
  <c r="X33" i="29"/>
  <c r="X2" i="29"/>
  <c r="Z2" i="29" s="1"/>
  <c r="G34" i="28"/>
  <c r="X28" i="28"/>
  <c r="X29" i="28"/>
  <c r="X30" i="28"/>
  <c r="X31" i="28"/>
  <c r="X32" i="28"/>
  <c r="X27" i="28"/>
  <c r="X26" i="28"/>
  <c r="X25" i="28"/>
  <c r="X24" i="28"/>
  <c r="X23" i="28"/>
  <c r="X22" i="28"/>
  <c r="X21" i="28"/>
  <c r="X20" i="28"/>
  <c r="X19" i="28"/>
  <c r="X18" i="28"/>
  <c r="X17" i="28"/>
  <c r="X16" i="28"/>
  <c r="X15" i="28"/>
  <c r="X14" i="28"/>
  <c r="X13" i="28"/>
  <c r="X12" i="28"/>
  <c r="X11" i="28"/>
  <c r="X10" i="28"/>
  <c r="X9" i="28"/>
  <c r="X8" i="28"/>
  <c r="X7" i="28"/>
  <c r="X6" i="28"/>
  <c r="X5" i="28"/>
  <c r="X4" i="28"/>
  <c r="X3" i="28"/>
  <c r="X2" i="28"/>
  <c r="X31" i="27"/>
  <c r="X32" i="27"/>
  <c r="X33" i="27"/>
  <c r="X30" i="27"/>
  <c r="X29" i="27"/>
  <c r="X28" i="27"/>
  <c r="X27" i="27"/>
  <c r="X26" i="27"/>
  <c r="X25" i="27"/>
  <c r="X24" i="27"/>
  <c r="X23" i="27"/>
  <c r="X22" i="27"/>
  <c r="X21" i="27"/>
  <c r="X20" i="27"/>
  <c r="X19" i="27"/>
  <c r="X18" i="27"/>
  <c r="X17" i="27"/>
  <c r="X16" i="27"/>
  <c r="X15" i="27"/>
  <c r="X14" i="27"/>
  <c r="X13" i="27"/>
  <c r="X12" i="27"/>
  <c r="X11" i="27"/>
  <c r="X10" i="27"/>
  <c r="X9" i="27"/>
  <c r="X8" i="27"/>
  <c r="X7" i="27"/>
  <c r="X6" i="27"/>
  <c r="X5" i="27"/>
  <c r="X4" i="27"/>
  <c r="X3" i="27"/>
  <c r="X2" i="27"/>
  <c r="X19" i="26"/>
  <c r="X20" i="26"/>
  <c r="X21" i="26"/>
  <c r="X22" i="26"/>
  <c r="X23" i="26"/>
  <c r="X24" i="26"/>
  <c r="X25" i="26"/>
  <c r="X26" i="26"/>
  <c r="X27" i="26"/>
  <c r="X28" i="26"/>
  <c r="X29" i="26"/>
  <c r="X30" i="26"/>
  <c r="X18" i="26"/>
  <c r="X17" i="26"/>
  <c r="X16" i="26"/>
  <c r="X15" i="26"/>
  <c r="X14" i="26"/>
  <c r="X13" i="26"/>
  <c r="X12" i="26"/>
  <c r="X11" i="26"/>
  <c r="X10" i="26"/>
  <c r="X9" i="26"/>
  <c r="X8" i="26"/>
  <c r="X7" i="26"/>
  <c r="X6" i="26"/>
  <c r="X5" i="26"/>
  <c r="X4" i="26"/>
  <c r="X3" i="26"/>
  <c r="X2" i="26"/>
  <c r="Z5" i="25"/>
  <c r="Z6" i="25"/>
  <c r="Z7" i="25"/>
  <c r="Z8" i="25"/>
  <c r="Z9" i="25"/>
  <c r="Z10" i="25"/>
  <c r="Z11" i="25"/>
  <c r="Z12" i="25"/>
  <c r="Z13" i="25"/>
  <c r="Z14" i="25"/>
  <c r="Z15" i="25"/>
  <c r="Z16" i="25"/>
  <c r="Z17" i="25"/>
  <c r="Z18" i="25"/>
  <c r="Z19" i="25"/>
  <c r="Z20" i="25"/>
  <c r="Z21" i="25"/>
  <c r="Z22" i="25"/>
  <c r="Z23" i="25"/>
  <c r="Z24" i="25"/>
  <c r="Z25" i="25"/>
  <c r="Z26" i="25"/>
  <c r="Z27" i="25"/>
  <c r="Z4" i="25"/>
  <c r="Z3" i="25"/>
  <c r="Z2" i="25"/>
  <c r="X3" i="25"/>
  <c r="X4" i="25"/>
  <c r="X5" i="25"/>
  <c r="X6" i="25"/>
  <c r="X7" i="25"/>
  <c r="X8" i="25"/>
  <c r="X9" i="25"/>
  <c r="X10" i="25"/>
  <c r="X11" i="25"/>
  <c r="X12" i="25"/>
  <c r="X13" i="25"/>
  <c r="X14" i="25"/>
  <c r="X15" i="25"/>
  <c r="X16" i="25"/>
  <c r="X17" i="25"/>
  <c r="X18" i="25"/>
  <c r="X19" i="25"/>
  <c r="X20" i="25"/>
  <c r="X21" i="25"/>
  <c r="X22" i="25"/>
  <c r="X23" i="25"/>
  <c r="X24" i="25"/>
  <c r="X25" i="25"/>
  <c r="X26" i="25"/>
  <c r="X27" i="25"/>
  <c r="Y2" i="25"/>
  <c r="AB2" i="25" s="1"/>
  <c r="G15" i="43"/>
  <c r="C38" i="49"/>
  <c r="D38" i="49"/>
  <c r="E38" i="49"/>
  <c r="F38" i="49"/>
  <c r="G38" i="49"/>
  <c r="H38" i="49"/>
  <c r="I38" i="49"/>
  <c r="J38" i="49"/>
  <c r="K38" i="49"/>
  <c r="L38" i="49"/>
  <c r="M38" i="49"/>
  <c r="N38" i="49"/>
  <c r="O38" i="49"/>
  <c r="P38" i="49"/>
  <c r="Q38" i="49"/>
  <c r="R38" i="49"/>
  <c r="S38" i="49"/>
  <c r="T38" i="49"/>
  <c r="U38" i="49"/>
  <c r="V38" i="49"/>
  <c r="W38" i="49"/>
  <c r="X38" i="49"/>
  <c r="Y38" i="49"/>
  <c r="B38" i="49"/>
  <c r="AE123" i="41"/>
  <c r="Z123" i="41"/>
  <c r="Z15" i="43"/>
  <c r="G123" i="41"/>
  <c r="AD15" i="43"/>
  <c r="AC15" i="43"/>
  <c r="AB15" i="43"/>
  <c r="AA15" i="43"/>
  <c r="Y15" i="43"/>
  <c r="X15" i="43"/>
  <c r="W15" i="43"/>
  <c r="V15" i="43"/>
  <c r="U15" i="43"/>
  <c r="T15" i="43"/>
  <c r="S15" i="43"/>
  <c r="S39" i="50" l="1"/>
  <c r="E125" i="41"/>
  <c r="F125" i="41"/>
  <c r="D125" i="41"/>
  <c r="C125" i="41"/>
  <c r="M55" i="42"/>
  <c r="L55" i="42"/>
  <c r="L56" i="42" s="1"/>
  <c r="J55" i="42"/>
  <c r="M56" i="42"/>
  <c r="K56" i="42"/>
  <c r="J56" i="42"/>
  <c r="E26" i="50"/>
  <c r="I26" i="50"/>
  <c r="G54" i="50"/>
  <c r="I54" i="50"/>
  <c r="K54" i="50"/>
  <c r="M54" i="50"/>
  <c r="Z33" i="23"/>
  <c r="W4" i="23"/>
  <c r="Y4" i="23" s="1"/>
  <c r="Z3" i="23"/>
  <c r="Z4" i="23"/>
  <c r="W5" i="22"/>
  <c r="Y5" i="22" s="1"/>
  <c r="Z3" i="22"/>
  <c r="W4" i="22"/>
  <c r="Y4" i="22" s="1"/>
  <c r="Y3" i="22"/>
  <c r="Y2" i="22"/>
  <c r="Z4" i="21"/>
  <c r="Y4" i="21"/>
  <c r="W5" i="21"/>
  <c r="Z3" i="21"/>
  <c r="Z2" i="21"/>
  <c r="Z33" i="19"/>
  <c r="Z3" i="19"/>
  <c r="W4" i="19"/>
  <c r="Y4" i="19" s="1"/>
  <c r="Y3" i="19"/>
  <c r="Z4" i="19"/>
  <c r="Z2" i="19"/>
  <c r="Z3" i="18"/>
  <c r="W4" i="18"/>
  <c r="Y4" i="18" s="1"/>
  <c r="Y2" i="18"/>
  <c r="W5" i="16"/>
  <c r="Z4" i="16"/>
  <c r="Z3" i="16"/>
  <c r="Z2" i="16"/>
  <c r="Z4" i="15"/>
  <c r="Y4" i="15"/>
  <c r="W5" i="15"/>
  <c r="Y5" i="15" s="1"/>
  <c r="Z3" i="15"/>
  <c r="Y2" i="15"/>
  <c r="W4" i="14"/>
  <c r="Y4" i="14" s="1"/>
  <c r="Y3" i="14"/>
  <c r="Z3" i="14"/>
  <c r="Z4" i="14"/>
  <c r="Z2" i="14"/>
  <c r="W5" i="13"/>
  <c r="Y5" i="13" s="1"/>
  <c r="W6" i="13"/>
  <c r="Y6" i="13" s="1"/>
  <c r="W4" i="13"/>
  <c r="Y4" i="13" s="1"/>
  <c r="Y3" i="13"/>
  <c r="Z3" i="13"/>
  <c r="Z2" i="13"/>
  <c r="Z32" i="12"/>
  <c r="W33" i="12"/>
  <c r="Y32" i="12"/>
  <c r="Y31" i="12"/>
  <c r="Z31" i="12"/>
  <c r="W4" i="12"/>
  <c r="Y4" i="12" s="1"/>
  <c r="Z3" i="12"/>
  <c r="Y2" i="12"/>
  <c r="Y32" i="11"/>
  <c r="Z32" i="11"/>
  <c r="Y31" i="11"/>
  <c r="Z31" i="11"/>
  <c r="Z3" i="11"/>
  <c r="Z4" i="11"/>
  <c r="W4" i="11"/>
  <c r="Y4" i="11" s="1"/>
  <c r="W5" i="11"/>
  <c r="Y5" i="11" s="1"/>
  <c r="W5" i="38"/>
  <c r="Y5" i="38" s="1"/>
  <c r="Z4" i="38"/>
  <c r="Z5" i="38"/>
  <c r="Z3" i="38"/>
  <c r="Y2" i="38"/>
  <c r="Y30" i="37"/>
  <c r="Z30" i="37"/>
  <c r="W4" i="37"/>
  <c r="Z3" i="37"/>
  <c r="Y3" i="37"/>
  <c r="Z2" i="37"/>
  <c r="W4" i="35"/>
  <c r="Y4" i="35" s="1"/>
  <c r="Y3" i="35"/>
  <c r="Z4" i="35"/>
  <c r="W5" i="35"/>
  <c r="Y5" i="35" s="1"/>
  <c r="Z3" i="35"/>
  <c r="Z5" i="35"/>
  <c r="W6" i="35"/>
  <c r="Y6" i="35" s="1"/>
  <c r="Z6" i="35"/>
  <c r="Z7" i="35"/>
  <c r="W7" i="35"/>
  <c r="Z2" i="35"/>
  <c r="Z3" i="34"/>
  <c r="W4" i="34"/>
  <c r="Y4" i="34" s="1"/>
  <c r="W5" i="34"/>
  <c r="Y5" i="34" s="1"/>
  <c r="Y2" i="34"/>
  <c r="W4" i="33"/>
  <c r="Y4" i="33" s="1"/>
  <c r="Z3" i="33"/>
  <c r="Y2" i="33"/>
  <c r="Y3" i="25"/>
  <c r="Y4" i="25" s="1"/>
  <c r="AB4" i="25" s="1"/>
  <c r="AA2" i="25"/>
  <c r="AA3" i="25"/>
  <c r="Y2" i="29"/>
  <c r="I60" i="41"/>
  <c r="O60" i="41" s="1"/>
  <c r="J60" i="41"/>
  <c r="P60" i="41" s="1"/>
  <c r="I61" i="41"/>
  <c r="O61" i="41" s="1"/>
  <c r="J61" i="41"/>
  <c r="P61" i="41" s="1"/>
  <c r="I62" i="41"/>
  <c r="O62" i="41" s="1"/>
  <c r="J62" i="41"/>
  <c r="P62" i="41" s="1"/>
  <c r="I63" i="41"/>
  <c r="O63" i="41" s="1"/>
  <c r="J63" i="41"/>
  <c r="P63" i="41" s="1"/>
  <c r="I64" i="41"/>
  <c r="O64" i="41" s="1"/>
  <c r="J64" i="41"/>
  <c r="P64" i="41" s="1"/>
  <c r="I65" i="41"/>
  <c r="O65" i="41" s="1"/>
  <c r="J65" i="41"/>
  <c r="P65" i="41" s="1"/>
  <c r="I66" i="41"/>
  <c r="O66" i="41" s="1"/>
  <c r="J66" i="41"/>
  <c r="P66" i="41" s="1"/>
  <c r="I67" i="41"/>
  <c r="O67" i="41" s="1"/>
  <c r="J67" i="41"/>
  <c r="P67" i="41" s="1"/>
  <c r="I68" i="41"/>
  <c r="O68" i="41" s="1"/>
  <c r="J68" i="41"/>
  <c r="P68" i="41" s="1"/>
  <c r="I69" i="41"/>
  <c r="O69" i="41" s="1"/>
  <c r="J69" i="41"/>
  <c r="P69" i="41" s="1"/>
  <c r="I70" i="41"/>
  <c r="O70" i="41" s="1"/>
  <c r="J70" i="41"/>
  <c r="P70" i="41" s="1"/>
  <c r="I71" i="41"/>
  <c r="O71" i="41" s="1"/>
  <c r="J71" i="41"/>
  <c r="P71" i="41" s="1"/>
  <c r="I72" i="41"/>
  <c r="O72" i="41" s="1"/>
  <c r="J72" i="41"/>
  <c r="P72" i="41" s="1"/>
  <c r="I73" i="41"/>
  <c r="O73" i="41" s="1"/>
  <c r="J73" i="41"/>
  <c r="P73" i="41" s="1"/>
  <c r="I74" i="41"/>
  <c r="O74" i="41" s="1"/>
  <c r="J74" i="41"/>
  <c r="P74" i="41" s="1"/>
  <c r="I75" i="41"/>
  <c r="O75" i="41" s="1"/>
  <c r="J75" i="41"/>
  <c r="P75" i="41" s="1"/>
  <c r="I76" i="41"/>
  <c r="O76" i="41" s="1"/>
  <c r="J76" i="41"/>
  <c r="P76" i="41" s="1"/>
  <c r="I77" i="41"/>
  <c r="O77" i="41" s="1"/>
  <c r="J77" i="41"/>
  <c r="P77" i="41" s="1"/>
  <c r="I78" i="41"/>
  <c r="O78" i="41" s="1"/>
  <c r="J78" i="41"/>
  <c r="P78" i="41" s="1"/>
  <c r="I79" i="41"/>
  <c r="O79" i="41" s="1"/>
  <c r="J79" i="41"/>
  <c r="P79" i="41" s="1"/>
  <c r="I80" i="41"/>
  <c r="O80" i="41" s="1"/>
  <c r="J80" i="41"/>
  <c r="P80" i="41" s="1"/>
  <c r="I81" i="41"/>
  <c r="O81" i="41" s="1"/>
  <c r="J81" i="41"/>
  <c r="P81" i="41" s="1"/>
  <c r="I82" i="41"/>
  <c r="O82" i="41" s="1"/>
  <c r="J82" i="41"/>
  <c r="P82" i="41" s="1"/>
  <c r="I83" i="41"/>
  <c r="O83" i="41" s="1"/>
  <c r="J83" i="41"/>
  <c r="P83" i="41" s="1"/>
  <c r="I84" i="41"/>
  <c r="O84" i="41" s="1"/>
  <c r="J84" i="41"/>
  <c r="P84" i="41" s="1"/>
  <c r="I85" i="41"/>
  <c r="O85" i="41" s="1"/>
  <c r="J85" i="41"/>
  <c r="P85" i="41" s="1"/>
  <c r="I86" i="41"/>
  <c r="O86" i="41" s="1"/>
  <c r="J86" i="41"/>
  <c r="P86" i="41" s="1"/>
  <c r="J59" i="41"/>
  <c r="P59" i="41" s="1"/>
  <c r="I59" i="41"/>
  <c r="O59" i="41" s="1"/>
  <c r="M86" i="41"/>
  <c r="M85" i="41"/>
  <c r="M84" i="41"/>
  <c r="M83" i="41"/>
  <c r="M82" i="41"/>
  <c r="M81" i="41"/>
  <c r="M80" i="41"/>
  <c r="M79" i="41"/>
  <c r="M78" i="41"/>
  <c r="M77" i="41"/>
  <c r="M72" i="41"/>
  <c r="M71" i="41"/>
  <c r="M70" i="41"/>
  <c r="M69" i="41"/>
  <c r="M68" i="41"/>
  <c r="M67" i="41"/>
  <c r="M66" i="41"/>
  <c r="M65" i="41"/>
  <c r="M64" i="41"/>
  <c r="M63" i="41"/>
  <c r="M62" i="41"/>
  <c r="M61" i="41"/>
  <c r="M60" i="41"/>
  <c r="M59" i="41"/>
  <c r="R45" i="42"/>
  <c r="R46" i="42"/>
  <c r="R47" i="42"/>
  <c r="R48" i="42"/>
  <c r="R49" i="42"/>
  <c r="R50" i="42"/>
  <c r="R51" i="42"/>
  <c r="R52" i="42"/>
  <c r="R53" i="42"/>
  <c r="R44" i="42"/>
  <c r="Q61" i="41" a="1"/>
  <c r="R61" i="41" a="1"/>
  <c r="R80" i="41" a="1"/>
  <c r="Q85" i="41" a="1"/>
  <c r="Q75" i="41" a="1"/>
  <c r="Q84" i="41" a="1"/>
  <c r="R65" i="41" a="1"/>
  <c r="R71" i="41" a="1"/>
  <c r="R59" i="41" a="1"/>
  <c r="R79" i="41" a="1"/>
  <c r="Q86" i="41" a="1"/>
  <c r="R72" i="41" a="1"/>
  <c r="R70" i="41" a="1"/>
  <c r="Q73" i="41" a="1"/>
  <c r="Q79" i="41" a="1"/>
  <c r="Q74" i="41" a="1"/>
  <c r="Q59" i="41" a="1"/>
  <c r="Q69" i="41" a="1"/>
  <c r="R67" i="41" a="1"/>
  <c r="Q67" i="41" a="1"/>
  <c r="R63" i="41" a="1"/>
  <c r="Q72" i="41" a="1"/>
  <c r="Q80" i="41" a="1"/>
  <c r="Q76" i="41" a="1"/>
  <c r="R84" i="41" a="1"/>
  <c r="R81" i="41" a="1"/>
  <c r="Q78" i="41" a="1"/>
  <c r="R69" i="41" a="1"/>
  <c r="R77" i="41" a="1"/>
  <c r="R82" i="41" a="1"/>
  <c r="Q63" i="41" a="1"/>
  <c r="R68" i="41" a="1"/>
  <c r="R85" i="41" a="1"/>
  <c r="Q64" i="41" a="1"/>
  <c r="Q81" i="41" a="1"/>
  <c r="R86" i="41" a="1"/>
  <c r="R62" i="41" a="1"/>
  <c r="Q70" i="41" a="1"/>
  <c r="R60" i="41" a="1"/>
  <c r="Q66" i="41" a="1"/>
  <c r="Q62" i="41" a="1"/>
  <c r="R73" i="41" a="1"/>
  <c r="Q82" i="41" a="1"/>
  <c r="R75" i="41" a="1"/>
  <c r="Q60" i="41" a="1"/>
  <c r="R76" i="41" a="1"/>
  <c r="R83" i="41" a="1"/>
  <c r="Q71" i="41" a="1"/>
  <c r="R66" i="41" a="1"/>
  <c r="Q77" i="41" a="1"/>
  <c r="Q65" i="41" a="1"/>
  <c r="Q68" i="41" a="1"/>
  <c r="R64" i="41" a="1"/>
  <c r="R78" i="41" a="1"/>
  <c r="Q83" i="41" a="1"/>
  <c r="R74" i="41" a="1"/>
  <c r="Y5" i="25" l="1"/>
  <c r="AA5" i="25" s="1"/>
  <c r="AA4" i="25"/>
  <c r="AB3" i="25"/>
  <c r="W5" i="23"/>
  <c r="Z5" i="22"/>
  <c r="Z4" i="22"/>
  <c r="W6" i="22"/>
  <c r="W6" i="21"/>
  <c r="Y5" i="21"/>
  <c r="Z5" i="21"/>
  <c r="W5" i="19"/>
  <c r="Z4" i="18"/>
  <c r="W5" i="18"/>
  <c r="Z5" i="16"/>
  <c r="Y5" i="16"/>
  <c r="W6" i="16"/>
  <c r="W6" i="15"/>
  <c r="Z5" i="15"/>
  <c r="W5" i="14"/>
  <c r="W7" i="13"/>
  <c r="Z6" i="13"/>
  <c r="Z4" i="13"/>
  <c r="Z5" i="13"/>
  <c r="Z33" i="12"/>
  <c r="Y33" i="12"/>
  <c r="Z4" i="12"/>
  <c r="W5" i="12"/>
  <c r="Z5" i="11"/>
  <c r="W6" i="11"/>
  <c r="W6" i="38"/>
  <c r="Y4" i="37"/>
  <c r="Z4" i="37"/>
  <c r="W5" i="37"/>
  <c r="W8" i="35"/>
  <c r="Y7" i="35"/>
  <c r="Z5" i="34"/>
  <c r="Z4" i="34"/>
  <c r="W6" i="34"/>
  <c r="W5" i="33"/>
  <c r="Z4" i="33"/>
  <c r="Q59" i="41"/>
  <c r="S59" i="41" s="1"/>
  <c r="R64" i="41"/>
  <c r="T64" i="41" s="1"/>
  <c r="R78" i="41"/>
  <c r="T78" i="41" s="1"/>
  <c r="R63" i="41"/>
  <c r="T63" i="41" s="1"/>
  <c r="R85" i="41"/>
  <c r="T85" i="41" s="1"/>
  <c r="R69" i="41"/>
  <c r="T69" i="41" s="1"/>
  <c r="R67" i="41"/>
  <c r="T67" i="41" s="1"/>
  <c r="R76" i="41"/>
  <c r="T76" i="41" s="1"/>
  <c r="R65" i="41"/>
  <c r="T65" i="41" s="1"/>
  <c r="R73" i="41"/>
  <c r="T73" i="41" s="1"/>
  <c r="R72" i="41"/>
  <c r="T72" i="41" s="1"/>
  <c r="R62" i="41"/>
  <c r="T62" i="41" s="1"/>
  <c r="R79" i="41"/>
  <c r="T79" i="41" s="1"/>
  <c r="R77" i="41"/>
  <c r="T77" i="41" s="1"/>
  <c r="R86" i="41"/>
  <c r="T86" i="41" s="1"/>
  <c r="R75" i="41"/>
  <c r="T75" i="41" s="1"/>
  <c r="R74" i="41"/>
  <c r="T74" i="41" s="1"/>
  <c r="R81" i="41"/>
  <c r="T81" i="41" s="1"/>
  <c r="R71" i="41"/>
  <c r="T71" i="41" s="1"/>
  <c r="R61" i="41"/>
  <c r="T61" i="41" s="1"/>
  <c r="R68" i="41"/>
  <c r="T68" i="41" s="1"/>
  <c r="R66" i="41"/>
  <c r="T66" i="41" s="1"/>
  <c r="R84" i="41"/>
  <c r="T84" i="41" s="1"/>
  <c r="R83" i="41"/>
  <c r="T83" i="41" s="1"/>
  <c r="R82" i="41"/>
  <c r="T82" i="41" s="1"/>
  <c r="R80" i="41"/>
  <c r="T80" i="41" s="1"/>
  <c r="R70" i="41"/>
  <c r="T70" i="41" s="1"/>
  <c r="R60" i="41"/>
  <c r="T60" i="41" s="1"/>
  <c r="R59" i="41"/>
  <c r="T59" i="41" s="1"/>
  <c r="Q70" i="41"/>
  <c r="S70" i="41" s="1"/>
  <c r="Q79" i="41"/>
  <c r="S79" i="41" s="1"/>
  <c r="Q78" i="41"/>
  <c r="S78" i="41" s="1"/>
  <c r="Q77" i="41"/>
  <c r="S77" i="41" s="1"/>
  <c r="Q86" i="41"/>
  <c r="S86" i="41" s="1"/>
  <c r="Q76" i="41"/>
  <c r="S76" i="41" s="1"/>
  <c r="Q75" i="41"/>
  <c r="S75" i="41" s="1"/>
  <c r="Q64" i="41"/>
  <c r="S64" i="41" s="1"/>
  <c r="Q80" i="41"/>
  <c r="S80" i="41" s="1"/>
  <c r="Q69" i="41"/>
  <c r="S69" i="41" s="1"/>
  <c r="Q68" i="41"/>
  <c r="S68" i="41" s="1"/>
  <c r="Q67" i="41"/>
  <c r="S67" i="41" s="1"/>
  <c r="Q66" i="41"/>
  <c r="S66" i="41" s="1"/>
  <c r="Q85" i="41"/>
  <c r="S85" i="41" s="1"/>
  <c r="Q65" i="41"/>
  <c r="S65" i="41" s="1"/>
  <c r="Q84" i="41"/>
  <c r="S84" i="41" s="1"/>
  <c r="Q74" i="41"/>
  <c r="S74" i="41" s="1"/>
  <c r="Q83" i="41"/>
  <c r="S83" i="41" s="1"/>
  <c r="Q73" i="41"/>
  <c r="S73" i="41" s="1"/>
  <c r="Q63" i="41"/>
  <c r="S63" i="41" s="1"/>
  <c r="Q82" i="41"/>
  <c r="S82" i="41" s="1"/>
  <c r="Q72" i="41"/>
  <c r="S72" i="41" s="1"/>
  <c r="Q62" i="41"/>
  <c r="S62" i="41" s="1"/>
  <c r="Q81" i="41"/>
  <c r="S81" i="41" s="1"/>
  <c r="Q71" i="41"/>
  <c r="S71" i="41" s="1"/>
  <c r="Q61" i="41"/>
  <c r="S61" i="41" s="1"/>
  <c r="Q60" i="41"/>
  <c r="S60" i="41" s="1"/>
  <c r="S15" i="44"/>
  <c r="R15" i="43"/>
  <c r="Q15" i="43"/>
  <c r="P15" i="43"/>
  <c r="O15" i="43"/>
  <c r="N15" i="43"/>
  <c r="M15" i="43"/>
  <c r="L15" i="43"/>
  <c r="K15" i="43"/>
  <c r="J15" i="43"/>
  <c r="I15" i="43"/>
  <c r="H15" i="43"/>
  <c r="S17" i="43" s="1"/>
  <c r="X39" i="42"/>
  <c r="R39" i="42"/>
  <c r="X38" i="42"/>
  <c r="R38" i="42"/>
  <c r="X37" i="42"/>
  <c r="R37" i="42"/>
  <c r="X36" i="42"/>
  <c r="R36" i="42"/>
  <c r="X35" i="42"/>
  <c r="R35" i="42"/>
  <c r="X34" i="42"/>
  <c r="R34" i="42"/>
  <c r="X33" i="42"/>
  <c r="R33" i="42"/>
  <c r="X32" i="42"/>
  <c r="R32" i="42"/>
  <c r="X31" i="42"/>
  <c r="R31" i="42"/>
  <c r="X30" i="42"/>
  <c r="R30" i="42"/>
  <c r="X29" i="42"/>
  <c r="R29" i="42"/>
  <c r="X28" i="42"/>
  <c r="R28" i="42"/>
  <c r="X27" i="42"/>
  <c r="R27" i="42"/>
  <c r="X26" i="42"/>
  <c r="R26" i="42"/>
  <c r="H48" i="41"/>
  <c r="L48" i="41" s="1"/>
  <c r="H47" i="41"/>
  <c r="L47" i="41" s="1"/>
  <c r="H46" i="41"/>
  <c r="L46" i="41" s="1"/>
  <c r="H45" i="41"/>
  <c r="L45" i="41" s="1"/>
  <c r="H44" i="41"/>
  <c r="L44" i="41" s="1"/>
  <c r="H43" i="41"/>
  <c r="L43" i="41" s="1"/>
  <c r="H42" i="41"/>
  <c r="L42" i="41" s="1"/>
  <c r="H41" i="41"/>
  <c r="L41" i="41" s="1"/>
  <c r="H40" i="41"/>
  <c r="L40" i="41" s="1"/>
  <c r="H39" i="41"/>
  <c r="L39" i="41" s="1"/>
  <c r="H38" i="41"/>
  <c r="L38" i="41" s="1"/>
  <c r="H37" i="41"/>
  <c r="L37" i="41" s="1"/>
  <c r="H36" i="41"/>
  <c r="L36" i="41" s="1"/>
  <c r="H35" i="41"/>
  <c r="L35" i="41" s="1"/>
  <c r="Z18" i="41"/>
  <c r="W18" i="41"/>
  <c r="Z17" i="41"/>
  <c r="W17" i="41"/>
  <c r="Z16" i="41"/>
  <c r="W16" i="41"/>
  <c r="Z15" i="41"/>
  <c r="W15" i="41"/>
  <c r="K15" i="41"/>
  <c r="H15" i="41"/>
  <c r="L15" i="41" s="1"/>
  <c r="Z14" i="41"/>
  <c r="W14" i="41"/>
  <c r="K14" i="41"/>
  <c r="H14" i="41"/>
  <c r="L14" i="41" s="1"/>
  <c r="Z13" i="41"/>
  <c r="W13" i="41"/>
  <c r="K13" i="41"/>
  <c r="H13" i="41"/>
  <c r="L13" i="41" s="1"/>
  <c r="Z12" i="41"/>
  <c r="W12" i="41"/>
  <c r="K12" i="41"/>
  <c r="H12" i="41"/>
  <c r="L12" i="41" s="1"/>
  <c r="Z11" i="41"/>
  <c r="W11" i="41"/>
  <c r="K11" i="41"/>
  <c r="H11" i="41"/>
  <c r="L11" i="41" s="1"/>
  <c r="Z10" i="41"/>
  <c r="W10" i="41"/>
  <c r="K10" i="41"/>
  <c r="H10" i="41"/>
  <c r="L10" i="41" s="1"/>
  <c r="Z9" i="41"/>
  <c r="W9" i="41"/>
  <c r="K9" i="41"/>
  <c r="H9" i="41"/>
  <c r="L9" i="41" s="1"/>
  <c r="Z8" i="41"/>
  <c r="W8" i="41"/>
  <c r="K8" i="41"/>
  <c r="H8" i="41"/>
  <c r="L8" i="41" s="1"/>
  <c r="Z7" i="41"/>
  <c r="W7" i="41"/>
  <c r="K7" i="41"/>
  <c r="H7" i="41"/>
  <c r="L7" i="41" s="1"/>
  <c r="Z6" i="41"/>
  <c r="W6" i="41"/>
  <c r="K6" i="41"/>
  <c r="H6" i="41"/>
  <c r="L6" i="41" s="1"/>
  <c r="Z5" i="41"/>
  <c r="W5" i="41"/>
  <c r="K5" i="41"/>
  <c r="H5" i="41"/>
  <c r="L5" i="41" s="1"/>
  <c r="K4" i="41"/>
  <c r="H4" i="41"/>
  <c r="L4" i="41" s="1"/>
  <c r="K3" i="41"/>
  <c r="H3" i="41"/>
  <c r="L3" i="41" s="1"/>
  <c r="K2" i="41"/>
  <c r="H2" i="41"/>
  <c r="L2" i="41" s="1"/>
  <c r="M8" i="41" a="1"/>
  <c r="M44" i="41" a="1"/>
  <c r="M2" i="41" a="1"/>
  <c r="M10" i="41" a="1"/>
  <c r="M37" i="41" a="1"/>
  <c r="M46" i="41" a="1"/>
  <c r="M9" i="41" a="1"/>
  <c r="M36" i="41" a="1"/>
  <c r="M11" i="41" a="1"/>
  <c r="M5" i="41" a="1"/>
  <c r="M41" i="41" a="1"/>
  <c r="M47" i="41" a="1"/>
  <c r="M45" i="41" a="1"/>
  <c r="M35" i="41"/>
  <c r="M15" i="41" a="1"/>
  <c r="M3" i="41" a="1"/>
  <c r="M14" i="41" a="1"/>
  <c r="M42" i="41" a="1"/>
  <c r="M48" i="41" a="1"/>
  <c r="M13" i="41" a="1"/>
  <c r="M7" i="41" a="1"/>
  <c r="M40" i="41" a="1"/>
  <c r="M6" i="41" a="1"/>
  <c r="M4" i="41" a="1"/>
  <c r="M39" i="41" a="1"/>
  <c r="M38" i="41" a="1"/>
  <c r="M43" i="41" a="1"/>
  <c r="M12" i="41" a="1"/>
  <c r="Y6" i="25" l="1"/>
  <c r="AB5" i="25"/>
  <c r="Y5" i="23"/>
  <c r="W6" i="23"/>
  <c r="Z5" i="23"/>
  <c r="Y6" i="22"/>
  <c r="W7" i="22"/>
  <c r="Z6" i="22"/>
  <c r="Y6" i="21"/>
  <c r="Z6" i="21"/>
  <c r="W7" i="21"/>
  <c r="Y5" i="19"/>
  <c r="Z5" i="19"/>
  <c r="W6" i="19"/>
  <c r="Y5" i="18"/>
  <c r="Z5" i="18"/>
  <c r="W6" i="18"/>
  <c r="Y6" i="16"/>
  <c r="Z6" i="16"/>
  <c r="W7" i="16"/>
  <c r="Y6" i="15"/>
  <c r="Z6" i="15"/>
  <c r="W7" i="15"/>
  <c r="Y5" i="14"/>
  <c r="Z5" i="14"/>
  <c r="W6" i="14"/>
  <c r="W8" i="13"/>
  <c r="Y7" i="13"/>
  <c r="Z7" i="13"/>
  <c r="Y5" i="12"/>
  <c r="W6" i="12"/>
  <c r="Z5" i="12"/>
  <c r="Z6" i="11"/>
  <c r="Y6" i="11"/>
  <c r="W7" i="11"/>
  <c r="W7" i="38"/>
  <c r="Y6" i="38"/>
  <c r="Z6" i="38"/>
  <c r="Y5" i="37"/>
  <c r="Z5" i="37"/>
  <c r="W6" i="37"/>
  <c r="Y8" i="35"/>
  <c r="Z8" i="35"/>
  <c r="W9" i="35"/>
  <c r="Y6" i="34"/>
  <c r="Z6" i="34"/>
  <c r="W7" i="34"/>
  <c r="Y5" i="33"/>
  <c r="Z5" i="33"/>
  <c r="W6" i="33"/>
  <c r="T87" i="41"/>
  <c r="S87" i="41"/>
  <c r="M3" i="41"/>
  <c r="N3" i="41" s="1"/>
  <c r="M11" i="41"/>
  <c r="N11" i="41" s="1"/>
  <c r="M7" i="41"/>
  <c r="N7" i="41" s="1"/>
  <c r="M40" i="41"/>
  <c r="N40" i="41" s="1"/>
  <c r="M44" i="41"/>
  <c r="N44" i="41" s="1"/>
  <c r="M48" i="41"/>
  <c r="N48" i="41" s="1"/>
  <c r="M46" i="41"/>
  <c r="N46" i="41" s="1"/>
  <c r="M43" i="41"/>
  <c r="N43" i="41" s="1"/>
  <c r="M12" i="41"/>
  <c r="N12" i="41" s="1"/>
  <c r="M5" i="41"/>
  <c r="N5" i="41" s="1"/>
  <c r="M15" i="41"/>
  <c r="N15" i="41" s="1"/>
  <c r="M14" i="41"/>
  <c r="N14" i="41" s="1"/>
  <c r="M2" i="41"/>
  <c r="N2" i="41" s="1"/>
  <c r="M6" i="41"/>
  <c r="N6" i="41" s="1"/>
  <c r="M42" i="41"/>
  <c r="N42" i="41" s="1"/>
  <c r="M9" i="41"/>
  <c r="N9" i="41" s="1"/>
  <c r="M4" i="41"/>
  <c r="N4" i="41" s="1"/>
  <c r="N35" i="41"/>
  <c r="M36" i="41"/>
  <c r="N36" i="41" s="1"/>
  <c r="M8" i="41"/>
  <c r="N8" i="41" s="1"/>
  <c r="M13" i="41"/>
  <c r="N13" i="41" s="1"/>
  <c r="M37" i="41"/>
  <c r="N37" i="41" s="1"/>
  <c r="M41" i="41"/>
  <c r="N41" i="41" s="1"/>
  <c r="M45" i="41"/>
  <c r="N45" i="41" s="1"/>
  <c r="M39" i="41"/>
  <c r="N39" i="41" s="1"/>
  <c r="M10" i="41"/>
  <c r="N10" i="41" s="1"/>
  <c r="M38" i="41"/>
  <c r="N38" i="41" s="1"/>
  <c r="M47" i="41"/>
  <c r="N47" i="41" s="1"/>
  <c r="AB6" i="25" l="1"/>
  <c r="Y7" i="25"/>
  <c r="AA6" i="25"/>
  <c r="Z6" i="23"/>
  <c r="Y6" i="23"/>
  <c r="W7" i="23"/>
  <c r="W8" i="22"/>
  <c r="Y7" i="22"/>
  <c r="Z7" i="22"/>
  <c r="Y7" i="21"/>
  <c r="Z7" i="21"/>
  <c r="W8" i="21"/>
  <c r="Y6" i="19"/>
  <c r="W7" i="19"/>
  <c r="Z6" i="19"/>
  <c r="Y6" i="18"/>
  <c r="W7" i="18"/>
  <c r="Z6" i="18"/>
  <c r="Y7" i="16"/>
  <c r="W8" i="16"/>
  <c r="Z7" i="16"/>
  <c r="Y7" i="15"/>
  <c r="Z7" i="15"/>
  <c r="W8" i="15"/>
  <c r="Y6" i="14"/>
  <c r="Z6" i="14"/>
  <c r="W7" i="14"/>
  <c r="Y8" i="13"/>
  <c r="Z8" i="13"/>
  <c r="W9" i="13"/>
  <c r="Y6" i="12"/>
  <c r="Z6" i="12"/>
  <c r="W7" i="12"/>
  <c r="Y7" i="11"/>
  <c r="W8" i="11"/>
  <c r="Z7" i="11"/>
  <c r="Y7" i="38"/>
  <c r="W8" i="38"/>
  <c r="Z7" i="38"/>
  <c r="Y6" i="37"/>
  <c r="W7" i="37"/>
  <c r="Z6" i="37"/>
  <c r="Y9" i="35"/>
  <c r="W10" i="35"/>
  <c r="Z9" i="35"/>
  <c r="Y7" i="34"/>
  <c r="Z7" i="34"/>
  <c r="W8" i="34"/>
  <c r="Y6" i="33"/>
  <c r="W7" i="33"/>
  <c r="Z6" i="33"/>
  <c r="N17" i="41"/>
  <c r="N51" i="41"/>
  <c r="AB7" i="25" l="1"/>
  <c r="AA7" i="25"/>
  <c r="Y8" i="25"/>
  <c r="Y7" i="23"/>
  <c r="Z7" i="23"/>
  <c r="W8" i="23"/>
  <c r="Y8" i="22"/>
  <c r="W9" i="22"/>
  <c r="Z8" i="22"/>
  <c r="Z8" i="21"/>
  <c r="Y8" i="21"/>
  <c r="W9" i="21"/>
  <c r="W8" i="19"/>
  <c r="Y7" i="19"/>
  <c r="Z7" i="19"/>
  <c r="Y7" i="18"/>
  <c r="W8" i="18"/>
  <c r="Z7" i="18"/>
  <c r="Y8" i="16"/>
  <c r="W9" i="16"/>
  <c r="Z8" i="16"/>
  <c r="Z8" i="15"/>
  <c r="Y8" i="15"/>
  <c r="W9" i="15"/>
  <c r="W8" i="14"/>
  <c r="Y7" i="14"/>
  <c r="Z7" i="14"/>
  <c r="Y9" i="13"/>
  <c r="W10" i="13"/>
  <c r="Z9" i="13"/>
  <c r="Y7" i="12"/>
  <c r="W8" i="12"/>
  <c r="Z7" i="12"/>
  <c r="Y8" i="11"/>
  <c r="Z8" i="11"/>
  <c r="W9" i="11"/>
  <c r="Y8" i="38"/>
  <c r="Z8" i="38"/>
  <c r="W9" i="38"/>
  <c r="Z7" i="37"/>
  <c r="Y7" i="37"/>
  <c r="W8" i="37"/>
  <c r="Y10" i="35"/>
  <c r="Z10" i="35"/>
  <c r="W11" i="35"/>
  <c r="Y8" i="34"/>
  <c r="W9" i="34"/>
  <c r="Z8" i="34"/>
  <c r="Y7" i="33"/>
  <c r="Z7" i="33"/>
  <c r="W8" i="33"/>
  <c r="J34" i="23"/>
  <c r="I34" i="23"/>
  <c r="G36" i="23"/>
  <c r="G35" i="23"/>
  <c r="D36" i="23"/>
  <c r="D35" i="23"/>
  <c r="G35" i="22"/>
  <c r="D35" i="22"/>
  <c r="G34" i="22"/>
  <c r="D34" i="22"/>
  <c r="J33" i="22"/>
  <c r="I33" i="22"/>
  <c r="J33" i="21"/>
  <c r="I33" i="21"/>
  <c r="G35" i="21"/>
  <c r="G34" i="21"/>
  <c r="D35" i="21"/>
  <c r="D34" i="21"/>
  <c r="J34" i="19"/>
  <c r="I34" i="19"/>
  <c r="G36" i="19"/>
  <c r="G35" i="19"/>
  <c r="D36" i="19"/>
  <c r="D35" i="19"/>
  <c r="J32" i="18"/>
  <c r="I32" i="18"/>
  <c r="G34" i="18"/>
  <c r="G33" i="18"/>
  <c r="D34" i="18"/>
  <c r="D33" i="18"/>
  <c r="G35" i="17"/>
  <c r="D35" i="17"/>
  <c r="G34" i="17"/>
  <c r="D34" i="17"/>
  <c r="J33" i="17"/>
  <c r="I33" i="17"/>
  <c r="J33" i="16"/>
  <c r="I33" i="16"/>
  <c r="G35" i="16"/>
  <c r="G34" i="16"/>
  <c r="D35" i="16"/>
  <c r="D34" i="16"/>
  <c r="J34" i="15"/>
  <c r="G36" i="15"/>
  <c r="G35" i="15"/>
  <c r="D36" i="15"/>
  <c r="D35" i="15"/>
  <c r="I34" i="15"/>
  <c r="J34" i="14"/>
  <c r="I34" i="14"/>
  <c r="G36" i="14"/>
  <c r="G35" i="14"/>
  <c r="D36" i="14"/>
  <c r="D35" i="14"/>
  <c r="J33" i="13"/>
  <c r="I33" i="13"/>
  <c r="G35" i="13"/>
  <c r="G34" i="13"/>
  <c r="D35" i="13"/>
  <c r="D34" i="13"/>
  <c r="J34" i="12"/>
  <c r="I34" i="12"/>
  <c r="G36" i="12"/>
  <c r="G35" i="12"/>
  <c r="D36" i="12"/>
  <c r="D35" i="12"/>
  <c r="J26" i="10"/>
  <c r="J33" i="11"/>
  <c r="I33" i="11"/>
  <c r="G35" i="11"/>
  <c r="G34" i="11"/>
  <c r="D35" i="11"/>
  <c r="D34" i="11"/>
  <c r="I26" i="10"/>
  <c r="G28" i="10"/>
  <c r="G27" i="10"/>
  <c r="D28" i="10"/>
  <c r="D27" i="10"/>
  <c r="R33" i="23"/>
  <c r="R32" i="23"/>
  <c r="R31" i="23"/>
  <c r="R30" i="23"/>
  <c r="R29" i="23"/>
  <c r="R28" i="23"/>
  <c r="R27" i="23"/>
  <c r="R26" i="23"/>
  <c r="R25" i="23"/>
  <c r="R24" i="23"/>
  <c r="R23" i="23"/>
  <c r="R22" i="23"/>
  <c r="R21" i="23"/>
  <c r="R20" i="23"/>
  <c r="R19" i="23"/>
  <c r="R18" i="23"/>
  <c r="R17" i="23"/>
  <c r="R16" i="23"/>
  <c r="R15" i="23"/>
  <c r="R14" i="23"/>
  <c r="R13" i="23"/>
  <c r="R12" i="23"/>
  <c r="R11" i="23"/>
  <c r="R10" i="23"/>
  <c r="R9" i="23"/>
  <c r="R8" i="23"/>
  <c r="R7" i="23"/>
  <c r="R6" i="23"/>
  <c r="R5" i="23"/>
  <c r="R4" i="23"/>
  <c r="R3" i="23"/>
  <c r="U2" i="23"/>
  <c r="R2" i="23"/>
  <c r="R32" i="22"/>
  <c r="R31" i="22"/>
  <c r="R30" i="22"/>
  <c r="R29" i="22"/>
  <c r="R28" i="22"/>
  <c r="R27" i="22"/>
  <c r="R26" i="22"/>
  <c r="R25" i="22"/>
  <c r="R24" i="22"/>
  <c r="R23" i="22"/>
  <c r="R22" i="22"/>
  <c r="R21" i="22"/>
  <c r="R20" i="22"/>
  <c r="R19" i="22"/>
  <c r="R18" i="22"/>
  <c r="R17" i="22"/>
  <c r="R16" i="22"/>
  <c r="R15" i="22"/>
  <c r="R14" i="22"/>
  <c r="R13" i="22"/>
  <c r="R12" i="22"/>
  <c r="R11" i="22"/>
  <c r="R10" i="22"/>
  <c r="R9" i="22"/>
  <c r="R8" i="22"/>
  <c r="R7" i="22"/>
  <c r="R6" i="22"/>
  <c r="R5" i="22"/>
  <c r="R4" i="22"/>
  <c r="R3" i="22"/>
  <c r="U2" i="22"/>
  <c r="R2" i="22"/>
  <c r="R32" i="21"/>
  <c r="R31" i="21"/>
  <c r="R30" i="21"/>
  <c r="R29" i="21"/>
  <c r="R28" i="21"/>
  <c r="R27" i="21"/>
  <c r="R26" i="21"/>
  <c r="R25" i="21"/>
  <c r="R24" i="21"/>
  <c r="R23" i="21"/>
  <c r="R22" i="21"/>
  <c r="R21" i="21"/>
  <c r="R20" i="21"/>
  <c r="R19" i="21"/>
  <c r="R18" i="21"/>
  <c r="R17" i="21"/>
  <c r="R16" i="21"/>
  <c r="R15" i="21"/>
  <c r="R14" i="21"/>
  <c r="R13" i="21"/>
  <c r="R12" i="21"/>
  <c r="R11" i="21"/>
  <c r="R10" i="21"/>
  <c r="R9" i="21"/>
  <c r="R8" i="21"/>
  <c r="R7" i="21"/>
  <c r="R6" i="21"/>
  <c r="R5" i="21"/>
  <c r="R4" i="21"/>
  <c r="R3" i="21"/>
  <c r="U2" i="21"/>
  <c r="R2" i="21"/>
  <c r="R32" i="19"/>
  <c r="R33" i="19"/>
  <c r="R31" i="19"/>
  <c r="R30" i="19"/>
  <c r="R29" i="19"/>
  <c r="R28" i="19"/>
  <c r="R27" i="19"/>
  <c r="R26" i="19"/>
  <c r="R25" i="19"/>
  <c r="R24" i="19"/>
  <c r="R23" i="19"/>
  <c r="R22" i="19"/>
  <c r="R21" i="19"/>
  <c r="R20" i="19"/>
  <c r="R19" i="19"/>
  <c r="R18" i="19"/>
  <c r="R17" i="19"/>
  <c r="R16" i="19"/>
  <c r="R15" i="19"/>
  <c r="R14" i="19"/>
  <c r="R13" i="19"/>
  <c r="R12" i="19"/>
  <c r="R11" i="19"/>
  <c r="R10" i="19"/>
  <c r="R9" i="19"/>
  <c r="R8" i="19"/>
  <c r="R7" i="19"/>
  <c r="R6" i="19"/>
  <c r="R5" i="19"/>
  <c r="R4" i="19"/>
  <c r="R3" i="19"/>
  <c r="U2" i="19"/>
  <c r="R2" i="19"/>
  <c r="R31" i="18"/>
  <c r="R30" i="18"/>
  <c r="R29" i="18"/>
  <c r="R28" i="18"/>
  <c r="R27" i="18"/>
  <c r="R26" i="18"/>
  <c r="R25" i="18"/>
  <c r="R24" i="18"/>
  <c r="R23" i="18"/>
  <c r="R22" i="18"/>
  <c r="R21" i="18"/>
  <c r="R20" i="18"/>
  <c r="R19" i="18"/>
  <c r="R18" i="18"/>
  <c r="R17" i="18"/>
  <c r="R16" i="18"/>
  <c r="R15" i="18"/>
  <c r="R14" i="18"/>
  <c r="R13" i="18"/>
  <c r="R12" i="18"/>
  <c r="R11" i="18"/>
  <c r="R10" i="18"/>
  <c r="R9" i="18"/>
  <c r="R8" i="18"/>
  <c r="R7" i="18"/>
  <c r="R6" i="18"/>
  <c r="R5" i="18"/>
  <c r="R4" i="18"/>
  <c r="R3" i="18"/>
  <c r="U2" i="18"/>
  <c r="R2" i="18"/>
  <c r="R32" i="17"/>
  <c r="V32" i="17" s="1"/>
  <c r="R31" i="17"/>
  <c r="V31" i="17" s="1"/>
  <c r="R30" i="17"/>
  <c r="V30" i="17" s="1"/>
  <c r="R29" i="17"/>
  <c r="R28" i="17"/>
  <c r="V28" i="17" s="1"/>
  <c r="R27" i="17"/>
  <c r="V27" i="17" s="1"/>
  <c r="R26" i="17"/>
  <c r="V26" i="17" s="1"/>
  <c r="R25" i="17"/>
  <c r="V25" i="17" s="1"/>
  <c r="R24" i="17"/>
  <c r="V24" i="17" s="1"/>
  <c r="R23" i="17"/>
  <c r="V23" i="17" s="1"/>
  <c r="R22" i="17"/>
  <c r="V22" i="17" s="1"/>
  <c r="R21" i="17"/>
  <c r="V21" i="17" s="1"/>
  <c r="R20" i="17"/>
  <c r="V20" i="17" s="1"/>
  <c r="R19" i="17"/>
  <c r="V19" i="17" s="1"/>
  <c r="R18" i="17"/>
  <c r="V18" i="17" s="1"/>
  <c r="R17" i="17"/>
  <c r="V17" i="17" s="1"/>
  <c r="R16" i="17"/>
  <c r="V16" i="17" s="1"/>
  <c r="R15" i="17"/>
  <c r="V15" i="17" s="1"/>
  <c r="R14" i="17"/>
  <c r="V14" i="17" s="1"/>
  <c r="R13" i="17"/>
  <c r="R12" i="17"/>
  <c r="V12" i="17" s="1"/>
  <c r="R11" i="17"/>
  <c r="V11" i="17" s="1"/>
  <c r="R10" i="17"/>
  <c r="V10" i="17" s="1"/>
  <c r="R9" i="17"/>
  <c r="V9" i="17" s="1"/>
  <c r="R8" i="17"/>
  <c r="V8" i="17" s="1"/>
  <c r="R7" i="17"/>
  <c r="V7" i="17" s="1"/>
  <c r="R6" i="17"/>
  <c r="V6" i="17" s="1"/>
  <c r="R5" i="17"/>
  <c r="V5" i="17" s="1"/>
  <c r="R4" i="17"/>
  <c r="V4" i="17" s="1"/>
  <c r="R3" i="17"/>
  <c r="V3" i="17" s="1"/>
  <c r="U2" i="17"/>
  <c r="R2" i="17"/>
  <c r="W2" i="17" s="1"/>
  <c r="R32" i="16"/>
  <c r="R31" i="16"/>
  <c r="R30" i="16"/>
  <c r="R29" i="16"/>
  <c r="R28" i="16"/>
  <c r="R27" i="16"/>
  <c r="R26" i="16"/>
  <c r="R25" i="16"/>
  <c r="R24" i="16"/>
  <c r="R23" i="16"/>
  <c r="R22" i="16"/>
  <c r="R21" i="16"/>
  <c r="R20" i="16"/>
  <c r="R19" i="16"/>
  <c r="R18" i="16"/>
  <c r="R17" i="16"/>
  <c r="R16" i="16"/>
  <c r="R15" i="16"/>
  <c r="R14" i="16"/>
  <c r="R13" i="16"/>
  <c r="R12" i="16"/>
  <c r="R11" i="16"/>
  <c r="R10" i="16"/>
  <c r="R9" i="16"/>
  <c r="R8" i="16"/>
  <c r="R7" i="16"/>
  <c r="R6" i="16"/>
  <c r="R5" i="16"/>
  <c r="R4" i="16"/>
  <c r="R3" i="16"/>
  <c r="U2" i="16"/>
  <c r="R2" i="16"/>
  <c r="R33" i="15"/>
  <c r="R32" i="15"/>
  <c r="R31" i="15"/>
  <c r="R30" i="15"/>
  <c r="R29" i="15"/>
  <c r="R28" i="15"/>
  <c r="R27" i="15"/>
  <c r="R26" i="15"/>
  <c r="R25" i="15"/>
  <c r="R24" i="15"/>
  <c r="R23" i="15"/>
  <c r="R22" i="15"/>
  <c r="R21" i="15"/>
  <c r="R20" i="15"/>
  <c r="R19" i="15"/>
  <c r="R18" i="15"/>
  <c r="R17" i="15"/>
  <c r="R16" i="15"/>
  <c r="R15" i="15"/>
  <c r="R14" i="15"/>
  <c r="R13" i="15"/>
  <c r="R12" i="15"/>
  <c r="R11" i="15"/>
  <c r="R10" i="15"/>
  <c r="R9" i="15"/>
  <c r="R8" i="15"/>
  <c r="R7" i="15"/>
  <c r="R6" i="15"/>
  <c r="R5" i="15"/>
  <c r="R4" i="15"/>
  <c r="R3" i="15"/>
  <c r="U2" i="15"/>
  <c r="R2" i="15"/>
  <c r="R33" i="14"/>
  <c r="R32" i="14"/>
  <c r="R31" i="14"/>
  <c r="R30" i="14"/>
  <c r="R29" i="14"/>
  <c r="R28" i="14"/>
  <c r="R27" i="14"/>
  <c r="R26" i="14"/>
  <c r="R25" i="14"/>
  <c r="R24" i="14"/>
  <c r="R23" i="14"/>
  <c r="R22" i="14"/>
  <c r="R21" i="14"/>
  <c r="R20" i="14"/>
  <c r="R19" i="14"/>
  <c r="R18" i="14"/>
  <c r="R17" i="14"/>
  <c r="R16" i="14"/>
  <c r="R15" i="14"/>
  <c r="R14" i="14"/>
  <c r="R13" i="14"/>
  <c r="R12" i="14"/>
  <c r="R11" i="14"/>
  <c r="R10" i="14"/>
  <c r="R9" i="14"/>
  <c r="R8" i="14"/>
  <c r="R7" i="14"/>
  <c r="R6" i="14"/>
  <c r="R5" i="14"/>
  <c r="R4" i="14"/>
  <c r="R3" i="14"/>
  <c r="U2" i="14"/>
  <c r="R2" i="14"/>
  <c r="R32" i="13"/>
  <c r="R31" i="13"/>
  <c r="R30" i="13"/>
  <c r="R29" i="13"/>
  <c r="R28" i="13"/>
  <c r="R27" i="13"/>
  <c r="R26" i="13"/>
  <c r="R25" i="13"/>
  <c r="R24" i="13"/>
  <c r="R23" i="13"/>
  <c r="R22" i="13"/>
  <c r="R21" i="13"/>
  <c r="R20" i="13"/>
  <c r="R19" i="13"/>
  <c r="R18" i="13"/>
  <c r="R17" i="13"/>
  <c r="R16" i="13"/>
  <c r="R15" i="13"/>
  <c r="R14" i="13"/>
  <c r="R13" i="13"/>
  <c r="R12" i="13"/>
  <c r="R11" i="13"/>
  <c r="R10" i="13"/>
  <c r="R9" i="13"/>
  <c r="R8" i="13"/>
  <c r="R7" i="13"/>
  <c r="R6" i="13"/>
  <c r="R5" i="13"/>
  <c r="R4" i="13"/>
  <c r="R3" i="13"/>
  <c r="U2" i="13"/>
  <c r="R2" i="13"/>
  <c r="S32" i="12"/>
  <c r="R33" i="12"/>
  <c r="R32" i="12"/>
  <c r="R31" i="12"/>
  <c r="R30" i="12"/>
  <c r="R29" i="12"/>
  <c r="R28" i="12"/>
  <c r="R27" i="12"/>
  <c r="R26" i="12"/>
  <c r="R25" i="12"/>
  <c r="R24" i="12"/>
  <c r="R23" i="12"/>
  <c r="R22" i="12"/>
  <c r="R21" i="12"/>
  <c r="R20" i="12"/>
  <c r="R19" i="12"/>
  <c r="R18" i="12"/>
  <c r="R17" i="12"/>
  <c r="R16" i="12"/>
  <c r="R15" i="12"/>
  <c r="R14" i="12"/>
  <c r="R13" i="12"/>
  <c r="R12" i="12"/>
  <c r="R11" i="12"/>
  <c r="R10" i="12"/>
  <c r="R9" i="12"/>
  <c r="R8" i="12"/>
  <c r="R7" i="12"/>
  <c r="R6" i="12"/>
  <c r="R5" i="12"/>
  <c r="R4" i="12"/>
  <c r="R3" i="12"/>
  <c r="U2" i="12"/>
  <c r="R2" i="12"/>
  <c r="S31" i="11"/>
  <c r="R26" i="11"/>
  <c r="R27" i="11"/>
  <c r="R28" i="11"/>
  <c r="R29" i="11"/>
  <c r="R30" i="11"/>
  <c r="R31" i="11"/>
  <c r="R32" i="11"/>
  <c r="R25" i="11"/>
  <c r="R24" i="11"/>
  <c r="R23" i="11"/>
  <c r="R22" i="11"/>
  <c r="R21" i="11"/>
  <c r="R20" i="11"/>
  <c r="R19" i="11"/>
  <c r="R18" i="11"/>
  <c r="R17" i="11"/>
  <c r="R16" i="11"/>
  <c r="R15" i="11"/>
  <c r="R14" i="11"/>
  <c r="R13" i="11"/>
  <c r="R12" i="11"/>
  <c r="R11" i="11"/>
  <c r="R10" i="11"/>
  <c r="R9" i="11"/>
  <c r="R8" i="11"/>
  <c r="R7" i="11"/>
  <c r="R6" i="11"/>
  <c r="R5" i="11"/>
  <c r="R4" i="11"/>
  <c r="R3" i="11"/>
  <c r="U2" i="11"/>
  <c r="R2" i="11"/>
  <c r="U2" i="10"/>
  <c r="R25" i="10"/>
  <c r="R24" i="10"/>
  <c r="R23" i="10"/>
  <c r="R22" i="10"/>
  <c r="R21" i="10"/>
  <c r="R20" i="10"/>
  <c r="R19" i="10"/>
  <c r="R18" i="10"/>
  <c r="R17" i="10"/>
  <c r="R16" i="10"/>
  <c r="R15" i="10"/>
  <c r="R14" i="10"/>
  <c r="R13" i="10"/>
  <c r="R12" i="10"/>
  <c r="R11" i="10"/>
  <c r="R10" i="10"/>
  <c r="R9" i="10"/>
  <c r="R8" i="10"/>
  <c r="R7" i="10"/>
  <c r="R6" i="10"/>
  <c r="R5" i="10"/>
  <c r="R4" i="10"/>
  <c r="R3" i="10"/>
  <c r="R2" i="10"/>
  <c r="G33" i="38"/>
  <c r="D33" i="38"/>
  <c r="G32" i="38"/>
  <c r="D32" i="38"/>
  <c r="J31" i="38"/>
  <c r="I31" i="38"/>
  <c r="R30" i="38"/>
  <c r="R29" i="38"/>
  <c r="R28" i="38"/>
  <c r="R27" i="38"/>
  <c r="R26" i="38"/>
  <c r="R25" i="38"/>
  <c r="R24" i="38"/>
  <c r="R23" i="38"/>
  <c r="R22" i="38"/>
  <c r="R21" i="38"/>
  <c r="R20" i="38"/>
  <c r="R19" i="38"/>
  <c r="R18" i="38"/>
  <c r="R17" i="38"/>
  <c r="R16" i="38"/>
  <c r="R15" i="38"/>
  <c r="R14" i="38"/>
  <c r="R13" i="38"/>
  <c r="R12" i="38"/>
  <c r="R11" i="38"/>
  <c r="R10" i="38"/>
  <c r="R9" i="38"/>
  <c r="R8" i="38"/>
  <c r="R7" i="38"/>
  <c r="R6" i="38"/>
  <c r="R5" i="38"/>
  <c r="R4" i="38"/>
  <c r="R3" i="38"/>
  <c r="U2" i="38"/>
  <c r="R2" i="38"/>
  <c r="G33" i="37"/>
  <c r="D33" i="37"/>
  <c r="G32" i="37"/>
  <c r="D32" i="37"/>
  <c r="J31" i="37"/>
  <c r="I31" i="37"/>
  <c r="R30" i="37"/>
  <c r="R29" i="37"/>
  <c r="R28" i="37"/>
  <c r="R27" i="37"/>
  <c r="R26" i="37"/>
  <c r="R25" i="37"/>
  <c r="R24" i="37"/>
  <c r="R23" i="37"/>
  <c r="R22" i="37"/>
  <c r="R21" i="37"/>
  <c r="R20" i="37"/>
  <c r="R19" i="37"/>
  <c r="R18" i="37"/>
  <c r="R17" i="37"/>
  <c r="R16" i="37"/>
  <c r="R15" i="37"/>
  <c r="R14" i="37"/>
  <c r="R13" i="37"/>
  <c r="R12" i="37"/>
  <c r="R11" i="37"/>
  <c r="R10" i="37"/>
  <c r="R9" i="37"/>
  <c r="R8" i="37"/>
  <c r="R7" i="37"/>
  <c r="R6" i="37"/>
  <c r="R5" i="37"/>
  <c r="R4" i="37"/>
  <c r="R3" i="37"/>
  <c r="U2" i="37"/>
  <c r="R2" i="37"/>
  <c r="G31" i="36"/>
  <c r="D31" i="36"/>
  <c r="G30" i="36"/>
  <c r="D30" i="36"/>
  <c r="J29" i="36"/>
  <c r="I29" i="36"/>
  <c r="R28" i="36"/>
  <c r="R27" i="36"/>
  <c r="R26" i="36"/>
  <c r="R25" i="36"/>
  <c r="R24" i="36"/>
  <c r="R23" i="36"/>
  <c r="R22" i="36"/>
  <c r="R21" i="36"/>
  <c r="R20" i="36"/>
  <c r="R19" i="36"/>
  <c r="R18" i="36"/>
  <c r="R17" i="36"/>
  <c r="R16" i="36"/>
  <c r="R15" i="36"/>
  <c r="S14" i="36" s="1"/>
  <c r="R14" i="36"/>
  <c r="R13" i="36"/>
  <c r="R12" i="36"/>
  <c r="S11" i="36" s="1"/>
  <c r="R11" i="36"/>
  <c r="R10" i="36"/>
  <c r="R9" i="36"/>
  <c r="R8" i="36"/>
  <c r="R7" i="36"/>
  <c r="R6" i="36"/>
  <c r="R5" i="36"/>
  <c r="R4" i="36"/>
  <c r="R3" i="36"/>
  <c r="U2" i="36"/>
  <c r="R2" i="36"/>
  <c r="G31" i="35"/>
  <c r="D31" i="35"/>
  <c r="G30" i="35"/>
  <c r="D30" i="35"/>
  <c r="J29" i="35"/>
  <c r="I29" i="35"/>
  <c r="R28" i="35"/>
  <c r="R27" i="35"/>
  <c r="R26" i="35"/>
  <c r="R25" i="35"/>
  <c r="R24" i="35"/>
  <c r="R23" i="35"/>
  <c r="R22" i="35"/>
  <c r="R21" i="35"/>
  <c r="R20" i="35"/>
  <c r="R19" i="35"/>
  <c r="R18" i="35"/>
  <c r="R17" i="35"/>
  <c r="R16" i="35"/>
  <c r="R15" i="35"/>
  <c r="R14" i="35"/>
  <c r="R13" i="35"/>
  <c r="R12" i="35"/>
  <c r="R11" i="35"/>
  <c r="R10" i="35"/>
  <c r="R9" i="35"/>
  <c r="R8" i="35"/>
  <c r="R7" i="35"/>
  <c r="R6" i="35"/>
  <c r="R5" i="35"/>
  <c r="R4" i="35"/>
  <c r="R3" i="35"/>
  <c r="U2" i="35"/>
  <c r="R2" i="35"/>
  <c r="G35" i="34"/>
  <c r="D35" i="34"/>
  <c r="G34" i="34"/>
  <c r="D34" i="34"/>
  <c r="J33" i="34"/>
  <c r="I33" i="34"/>
  <c r="R32" i="34"/>
  <c r="R31" i="34"/>
  <c r="R30" i="34"/>
  <c r="R29" i="34"/>
  <c r="R28" i="34"/>
  <c r="R27" i="34"/>
  <c r="R26" i="34"/>
  <c r="R25" i="34"/>
  <c r="R24" i="34"/>
  <c r="R23" i="34"/>
  <c r="R22" i="34"/>
  <c r="R21" i="34"/>
  <c r="R20" i="34"/>
  <c r="R19" i="34"/>
  <c r="R18" i="34"/>
  <c r="R17" i="34"/>
  <c r="R16" i="34"/>
  <c r="R15" i="34"/>
  <c r="R14" i="34"/>
  <c r="R13" i="34"/>
  <c r="R12" i="34"/>
  <c r="R11" i="34"/>
  <c r="R10" i="34"/>
  <c r="R9" i="34"/>
  <c r="R8" i="34"/>
  <c r="R7" i="34"/>
  <c r="R6" i="34"/>
  <c r="R5" i="34"/>
  <c r="R4" i="34"/>
  <c r="R3" i="34"/>
  <c r="U2" i="34"/>
  <c r="R2" i="34"/>
  <c r="G35" i="33"/>
  <c r="D35" i="33"/>
  <c r="G34" i="33"/>
  <c r="D34" i="33"/>
  <c r="J33" i="33"/>
  <c r="I33" i="33"/>
  <c r="R32" i="33"/>
  <c r="R31" i="33"/>
  <c r="R30" i="33"/>
  <c r="R29" i="33"/>
  <c r="R28" i="33"/>
  <c r="R27" i="33"/>
  <c r="R26" i="33"/>
  <c r="R25" i="33"/>
  <c r="R24" i="33"/>
  <c r="R23" i="33"/>
  <c r="R22" i="33"/>
  <c r="R21" i="33"/>
  <c r="R20" i="33"/>
  <c r="R19" i="33"/>
  <c r="R18" i="33"/>
  <c r="R17" i="33"/>
  <c r="R16" i="33"/>
  <c r="R15" i="33"/>
  <c r="R14" i="33"/>
  <c r="R13" i="33"/>
  <c r="R12" i="33"/>
  <c r="R11" i="33"/>
  <c r="R10" i="33"/>
  <c r="R9" i="33"/>
  <c r="R8" i="33"/>
  <c r="R7" i="33"/>
  <c r="R6" i="33"/>
  <c r="R5" i="33"/>
  <c r="R4" i="33"/>
  <c r="R3" i="33"/>
  <c r="U2" i="33"/>
  <c r="R2" i="33"/>
  <c r="G24" i="32"/>
  <c r="D24" i="32"/>
  <c r="G23" i="32"/>
  <c r="D23" i="32"/>
  <c r="J22" i="32"/>
  <c r="I22" i="32"/>
  <c r="R21" i="32"/>
  <c r="R20" i="32"/>
  <c r="R19" i="32"/>
  <c r="R18" i="32"/>
  <c r="R16" i="32"/>
  <c r="R15" i="32"/>
  <c r="R14" i="32"/>
  <c r="R13" i="32"/>
  <c r="R12" i="32"/>
  <c r="R11" i="32"/>
  <c r="R10" i="32"/>
  <c r="R9" i="32"/>
  <c r="R8" i="32"/>
  <c r="R7" i="32"/>
  <c r="R6" i="32"/>
  <c r="R5" i="32"/>
  <c r="R4" i="32"/>
  <c r="R3" i="32"/>
  <c r="U2" i="32"/>
  <c r="R2" i="32"/>
  <c r="G36" i="31"/>
  <c r="D36" i="31"/>
  <c r="G35" i="31"/>
  <c r="D35" i="31"/>
  <c r="J34" i="31"/>
  <c r="I34" i="31"/>
  <c r="R33" i="31"/>
  <c r="R32" i="31"/>
  <c r="R31" i="31"/>
  <c r="R30" i="31"/>
  <c r="R29" i="31"/>
  <c r="R28" i="31"/>
  <c r="R27" i="31"/>
  <c r="S26" i="31" s="1"/>
  <c r="R26" i="31"/>
  <c r="R25" i="31"/>
  <c r="R24" i="31"/>
  <c r="R23" i="31"/>
  <c r="R22" i="31"/>
  <c r="R21" i="31"/>
  <c r="R20" i="31"/>
  <c r="R19" i="31"/>
  <c r="R18" i="31"/>
  <c r="R17" i="31"/>
  <c r="R16" i="31"/>
  <c r="R15" i="31"/>
  <c r="R14" i="31"/>
  <c r="R13" i="31"/>
  <c r="S12" i="31" s="1"/>
  <c r="R12" i="31"/>
  <c r="R11" i="31"/>
  <c r="R10" i="31"/>
  <c r="R9" i="31"/>
  <c r="R8" i="31"/>
  <c r="R7" i="31"/>
  <c r="R6" i="31"/>
  <c r="R5" i="31"/>
  <c r="R4" i="31"/>
  <c r="R3" i="31"/>
  <c r="U2" i="31"/>
  <c r="R2" i="31"/>
  <c r="G35" i="30"/>
  <c r="D35" i="30"/>
  <c r="G34" i="30"/>
  <c r="D34" i="30"/>
  <c r="J33" i="30"/>
  <c r="I33" i="30"/>
  <c r="R32" i="30"/>
  <c r="V32" i="30" s="1"/>
  <c r="R31" i="30"/>
  <c r="V31" i="30" s="1"/>
  <c r="R30" i="30"/>
  <c r="V30" i="30" s="1"/>
  <c r="R29" i="30"/>
  <c r="V29" i="30" s="1"/>
  <c r="R28" i="30"/>
  <c r="V28" i="30" s="1"/>
  <c r="R27" i="30"/>
  <c r="V27" i="30" s="1"/>
  <c r="R26" i="30"/>
  <c r="V26" i="30" s="1"/>
  <c r="R25" i="30"/>
  <c r="V25" i="30" s="1"/>
  <c r="R24" i="30"/>
  <c r="V24" i="30" s="1"/>
  <c r="R23" i="30"/>
  <c r="V23" i="30" s="1"/>
  <c r="R22" i="30"/>
  <c r="V22" i="30" s="1"/>
  <c r="R21" i="30"/>
  <c r="V21" i="30" s="1"/>
  <c r="R20" i="30"/>
  <c r="V20" i="30" s="1"/>
  <c r="R19" i="30"/>
  <c r="V19" i="30" s="1"/>
  <c r="R18" i="30"/>
  <c r="V18" i="30" s="1"/>
  <c r="R17" i="30"/>
  <c r="V17" i="30" s="1"/>
  <c r="R16" i="30"/>
  <c r="V16" i="30" s="1"/>
  <c r="R15" i="30"/>
  <c r="V15" i="30" s="1"/>
  <c r="R14" i="30"/>
  <c r="R13" i="30"/>
  <c r="V13" i="30" s="1"/>
  <c r="R12" i="30"/>
  <c r="V12" i="30" s="1"/>
  <c r="R11" i="30"/>
  <c r="V11" i="30" s="1"/>
  <c r="R10" i="30"/>
  <c r="V10" i="30" s="1"/>
  <c r="R9" i="30"/>
  <c r="V9" i="30" s="1"/>
  <c r="R8" i="30"/>
  <c r="V8" i="30" s="1"/>
  <c r="R7" i="30"/>
  <c r="V7" i="30" s="1"/>
  <c r="R6" i="30"/>
  <c r="V6" i="30" s="1"/>
  <c r="R5" i="30"/>
  <c r="V5" i="30" s="1"/>
  <c r="R4" i="30"/>
  <c r="V4" i="30" s="1"/>
  <c r="R3" i="30"/>
  <c r="V3" i="30" s="1"/>
  <c r="U2" i="30"/>
  <c r="R2" i="30"/>
  <c r="W2" i="30" s="1"/>
  <c r="G36" i="29"/>
  <c r="D36" i="29"/>
  <c r="G35" i="29"/>
  <c r="D35" i="29"/>
  <c r="J34" i="29"/>
  <c r="I34" i="29"/>
  <c r="R33" i="29"/>
  <c r="V33" i="29" s="1"/>
  <c r="R32" i="29"/>
  <c r="V32" i="29" s="1"/>
  <c r="R31" i="29"/>
  <c r="V31" i="29" s="1"/>
  <c r="R30" i="29"/>
  <c r="V30" i="29" s="1"/>
  <c r="R29" i="29"/>
  <c r="V29" i="29" s="1"/>
  <c r="R28" i="29"/>
  <c r="V28" i="29" s="1"/>
  <c r="R27" i="29"/>
  <c r="V27" i="29" s="1"/>
  <c r="R26" i="29"/>
  <c r="V26" i="29" s="1"/>
  <c r="R25" i="29"/>
  <c r="V25" i="29" s="1"/>
  <c r="R24" i="29"/>
  <c r="V24" i="29" s="1"/>
  <c r="R23" i="29"/>
  <c r="V23" i="29" s="1"/>
  <c r="R22" i="29"/>
  <c r="V22" i="29" s="1"/>
  <c r="R21" i="29"/>
  <c r="V21" i="29" s="1"/>
  <c r="R20" i="29"/>
  <c r="V20" i="29" s="1"/>
  <c r="R19" i="29"/>
  <c r="V19" i="29" s="1"/>
  <c r="R18" i="29"/>
  <c r="V18" i="29" s="1"/>
  <c r="R17" i="29"/>
  <c r="V17" i="29" s="1"/>
  <c r="R16" i="29"/>
  <c r="V16" i="29" s="1"/>
  <c r="R15" i="29"/>
  <c r="V15" i="29" s="1"/>
  <c r="R14" i="29"/>
  <c r="V14" i="29" s="1"/>
  <c r="R13" i="29"/>
  <c r="V13" i="29" s="1"/>
  <c r="R12" i="29"/>
  <c r="V12" i="29" s="1"/>
  <c r="R11" i="29"/>
  <c r="V11" i="29" s="1"/>
  <c r="R10" i="29"/>
  <c r="V10" i="29" s="1"/>
  <c r="R9" i="29"/>
  <c r="V9" i="29" s="1"/>
  <c r="R8" i="29"/>
  <c r="V8" i="29" s="1"/>
  <c r="R7" i="29"/>
  <c r="V7" i="29" s="1"/>
  <c r="R6" i="29"/>
  <c r="V6" i="29" s="1"/>
  <c r="R5" i="29"/>
  <c r="V5" i="29" s="1"/>
  <c r="R4" i="29"/>
  <c r="V4" i="29" s="1"/>
  <c r="R3" i="29"/>
  <c r="V3" i="29" s="1"/>
  <c r="W3" i="29" s="1"/>
  <c r="U2" i="29"/>
  <c r="R2" i="29"/>
  <c r="V2" i="29" s="1"/>
  <c r="G35" i="28"/>
  <c r="D35" i="28"/>
  <c r="D34" i="28"/>
  <c r="J33" i="28"/>
  <c r="I33" i="28"/>
  <c r="R32" i="28"/>
  <c r="V32" i="28" s="1"/>
  <c r="R31" i="28"/>
  <c r="V31" i="28" s="1"/>
  <c r="R30" i="28"/>
  <c r="V30" i="28" s="1"/>
  <c r="R29" i="28"/>
  <c r="V29" i="28" s="1"/>
  <c r="R28" i="28"/>
  <c r="V28" i="28" s="1"/>
  <c r="R27" i="28"/>
  <c r="V27" i="28" s="1"/>
  <c r="R26" i="28"/>
  <c r="V26" i="28" s="1"/>
  <c r="R25" i="28"/>
  <c r="V25" i="28" s="1"/>
  <c r="R24" i="28"/>
  <c r="V24" i="28" s="1"/>
  <c r="R23" i="28"/>
  <c r="R22" i="28"/>
  <c r="V22" i="28" s="1"/>
  <c r="R21" i="28"/>
  <c r="V21" i="28" s="1"/>
  <c r="R20" i="28"/>
  <c r="V20" i="28" s="1"/>
  <c r="R19" i="28"/>
  <c r="V19" i="28" s="1"/>
  <c r="R18" i="28"/>
  <c r="V18" i="28" s="1"/>
  <c r="R17" i="28"/>
  <c r="V17" i="28" s="1"/>
  <c r="R16" i="28"/>
  <c r="V16" i="28" s="1"/>
  <c r="R15" i="28"/>
  <c r="V15" i="28" s="1"/>
  <c r="R14" i="28"/>
  <c r="V14" i="28" s="1"/>
  <c r="R13" i="28"/>
  <c r="V13" i="28" s="1"/>
  <c r="R12" i="28"/>
  <c r="V12" i="28" s="1"/>
  <c r="R11" i="28"/>
  <c r="V11" i="28" s="1"/>
  <c r="R10" i="28"/>
  <c r="V10" i="28" s="1"/>
  <c r="R9" i="28"/>
  <c r="V9" i="28" s="1"/>
  <c r="R8" i="28"/>
  <c r="V8" i="28" s="1"/>
  <c r="R7" i="28"/>
  <c r="V7" i="28" s="1"/>
  <c r="R6" i="28"/>
  <c r="V6" i="28" s="1"/>
  <c r="R5" i="28"/>
  <c r="V5" i="28" s="1"/>
  <c r="R4" i="28"/>
  <c r="V4" i="28" s="1"/>
  <c r="R3" i="28"/>
  <c r="V3" i="28" s="1"/>
  <c r="U2" i="28"/>
  <c r="R2" i="28"/>
  <c r="W2" i="28" s="1"/>
  <c r="G36" i="27"/>
  <c r="D36" i="27"/>
  <c r="G35" i="27"/>
  <c r="D35" i="27"/>
  <c r="J34" i="27"/>
  <c r="I34" i="27"/>
  <c r="R33" i="27"/>
  <c r="V33" i="27" s="1"/>
  <c r="R32" i="27"/>
  <c r="V32" i="27" s="1"/>
  <c r="R31" i="27"/>
  <c r="V31" i="27" s="1"/>
  <c r="R30" i="27"/>
  <c r="V30" i="27" s="1"/>
  <c r="R29" i="27"/>
  <c r="V29" i="27" s="1"/>
  <c r="R28" i="27"/>
  <c r="V28" i="27" s="1"/>
  <c r="R27" i="27"/>
  <c r="V27" i="27" s="1"/>
  <c r="R26" i="27"/>
  <c r="V26" i="27" s="1"/>
  <c r="R25" i="27"/>
  <c r="V25" i="27" s="1"/>
  <c r="R24" i="27"/>
  <c r="V24" i="27" s="1"/>
  <c r="R23" i="27"/>
  <c r="V23" i="27" s="1"/>
  <c r="R22" i="27"/>
  <c r="V22" i="27" s="1"/>
  <c r="R21" i="27"/>
  <c r="V21" i="27" s="1"/>
  <c r="R20" i="27"/>
  <c r="V20" i="27" s="1"/>
  <c r="R19" i="27"/>
  <c r="V19" i="27" s="1"/>
  <c r="R18" i="27"/>
  <c r="V18" i="27" s="1"/>
  <c r="R17" i="27"/>
  <c r="V17" i="27" s="1"/>
  <c r="R16" i="27"/>
  <c r="V16" i="27" s="1"/>
  <c r="R15" i="27"/>
  <c r="V15" i="27" s="1"/>
  <c r="R14" i="27"/>
  <c r="V14" i="27" s="1"/>
  <c r="R13" i="27"/>
  <c r="V13" i="27" s="1"/>
  <c r="R12" i="27"/>
  <c r="V12" i="27" s="1"/>
  <c r="R11" i="27"/>
  <c r="V11" i="27" s="1"/>
  <c r="R10" i="27"/>
  <c r="V10" i="27" s="1"/>
  <c r="R9" i="27"/>
  <c r="V9" i="27" s="1"/>
  <c r="R8" i="27"/>
  <c r="V8" i="27" s="1"/>
  <c r="R7" i="27"/>
  <c r="V7" i="27" s="1"/>
  <c r="R6" i="27"/>
  <c r="V6" i="27" s="1"/>
  <c r="R5" i="27"/>
  <c r="V5" i="27" s="1"/>
  <c r="R4" i="27"/>
  <c r="V4" i="27" s="1"/>
  <c r="R3" i="27"/>
  <c r="V3" i="27" s="1"/>
  <c r="U2" i="27"/>
  <c r="R2" i="27"/>
  <c r="G33" i="26"/>
  <c r="D33" i="26"/>
  <c r="G32" i="26"/>
  <c r="D32" i="26"/>
  <c r="J31" i="26"/>
  <c r="R30" i="26"/>
  <c r="V30" i="26" s="1"/>
  <c r="R29" i="26"/>
  <c r="V29" i="26" s="1"/>
  <c r="R28" i="26"/>
  <c r="V28" i="26" s="1"/>
  <c r="R27" i="26"/>
  <c r="V27" i="26" s="1"/>
  <c r="R26" i="26"/>
  <c r="R25" i="26"/>
  <c r="V25" i="26" s="1"/>
  <c r="R24" i="26"/>
  <c r="V24" i="26" s="1"/>
  <c r="R23" i="26"/>
  <c r="V23" i="26" s="1"/>
  <c r="R22" i="26"/>
  <c r="V22" i="26" s="1"/>
  <c r="R21" i="26"/>
  <c r="V21" i="26" s="1"/>
  <c r="R20" i="26"/>
  <c r="V20" i="26" s="1"/>
  <c r="R19" i="26"/>
  <c r="V19" i="26" s="1"/>
  <c r="R18" i="26"/>
  <c r="V18" i="26" s="1"/>
  <c r="R17" i="26"/>
  <c r="V17" i="26" s="1"/>
  <c r="R16" i="26"/>
  <c r="V16" i="26" s="1"/>
  <c r="R15" i="26"/>
  <c r="V15" i="26" s="1"/>
  <c r="R14" i="26"/>
  <c r="V14" i="26" s="1"/>
  <c r="R13" i="26"/>
  <c r="V13" i="26" s="1"/>
  <c r="R12" i="26"/>
  <c r="V12" i="26" s="1"/>
  <c r="R11" i="26"/>
  <c r="V11" i="26" s="1"/>
  <c r="R10" i="26"/>
  <c r="V10" i="26" s="1"/>
  <c r="R9" i="26"/>
  <c r="V9" i="26" s="1"/>
  <c r="R8" i="26"/>
  <c r="V8" i="26" s="1"/>
  <c r="R7" i="26"/>
  <c r="V7" i="26" s="1"/>
  <c r="R6" i="26"/>
  <c r="V6" i="26" s="1"/>
  <c r="R5" i="26"/>
  <c r="V5" i="26" s="1"/>
  <c r="R4" i="26"/>
  <c r="V4" i="26" s="1"/>
  <c r="R3" i="26"/>
  <c r="V3" i="26" s="1"/>
  <c r="U2" i="26"/>
  <c r="R2" i="26"/>
  <c r="W2" i="26" s="1"/>
  <c r="G30" i="25"/>
  <c r="D30" i="25"/>
  <c r="J29" i="25"/>
  <c r="I29" i="25"/>
  <c r="G29" i="25"/>
  <c r="D29" i="25"/>
  <c r="R27" i="25"/>
  <c r="R26" i="25"/>
  <c r="R25" i="25"/>
  <c r="R24" i="25"/>
  <c r="R23" i="25"/>
  <c r="R22" i="25"/>
  <c r="R21" i="25"/>
  <c r="R20" i="25"/>
  <c r="R19" i="25"/>
  <c r="R18" i="25"/>
  <c r="R17" i="25"/>
  <c r="R16" i="25"/>
  <c r="R15" i="25"/>
  <c r="R14" i="25"/>
  <c r="R13" i="25"/>
  <c r="R12" i="25"/>
  <c r="R11" i="25"/>
  <c r="R10" i="25"/>
  <c r="R9" i="25"/>
  <c r="R8" i="25"/>
  <c r="R7" i="25"/>
  <c r="R6" i="25"/>
  <c r="R5" i="25"/>
  <c r="R4" i="25"/>
  <c r="R3" i="25"/>
  <c r="U2" i="25"/>
  <c r="R2" i="25"/>
  <c r="X2" i="25" s="1"/>
  <c r="AB8" i="25" l="1"/>
  <c r="AA8" i="25"/>
  <c r="Y9" i="25"/>
  <c r="S26" i="17"/>
  <c r="V29" i="17"/>
  <c r="S10" i="17"/>
  <c r="V13" i="17"/>
  <c r="Z2" i="17"/>
  <c r="Y2" i="17"/>
  <c r="W3" i="17"/>
  <c r="W4" i="17"/>
  <c r="W5" i="17" s="1"/>
  <c r="Y8" i="23"/>
  <c r="Z8" i="23"/>
  <c r="W9" i="23"/>
  <c r="Y9" i="22"/>
  <c r="Z9" i="22"/>
  <c r="W10" i="22"/>
  <c r="W10" i="21"/>
  <c r="Y9" i="21"/>
  <c r="Z9" i="21"/>
  <c r="Y8" i="19"/>
  <c r="W9" i="19"/>
  <c r="Z8" i="19"/>
  <c r="Y8" i="18"/>
  <c r="Z8" i="18"/>
  <c r="W9" i="18"/>
  <c r="Z9" i="16"/>
  <c r="Y9" i="16"/>
  <c r="W10" i="16"/>
  <c r="Y9" i="15"/>
  <c r="W10" i="15"/>
  <c r="Z9" i="15"/>
  <c r="Y8" i="14"/>
  <c r="Z8" i="14"/>
  <c r="W9" i="14"/>
  <c r="Y10" i="13"/>
  <c r="Z10" i="13"/>
  <c r="W11" i="13"/>
  <c r="Y8" i="12"/>
  <c r="Z8" i="12"/>
  <c r="W9" i="12"/>
  <c r="Y9" i="11"/>
  <c r="W10" i="11"/>
  <c r="Z9" i="11"/>
  <c r="Y9" i="38"/>
  <c r="Z9" i="38"/>
  <c r="W10" i="38"/>
  <c r="Z8" i="37"/>
  <c r="Y8" i="37"/>
  <c r="W9" i="37"/>
  <c r="W12" i="35"/>
  <c r="Y11" i="35"/>
  <c r="Z11" i="35"/>
  <c r="Y9" i="34"/>
  <c r="Z9" i="34"/>
  <c r="W10" i="34"/>
  <c r="Y8" i="33"/>
  <c r="W9" i="33"/>
  <c r="Z8" i="33"/>
  <c r="W3" i="30"/>
  <c r="Y2" i="28"/>
  <c r="Z2" i="28"/>
  <c r="W2" i="27"/>
  <c r="Y2" i="27" s="1"/>
  <c r="V2" i="27"/>
  <c r="W3" i="26"/>
  <c r="S14" i="35"/>
  <c r="Y2" i="30"/>
  <c r="Z2" i="30"/>
  <c r="S3" i="15"/>
  <c r="S11" i="22"/>
  <c r="S19" i="23"/>
  <c r="Y3" i="29"/>
  <c r="Z3" i="29"/>
  <c r="W4" i="30"/>
  <c r="S21" i="17"/>
  <c r="S17" i="19"/>
  <c r="Z3" i="30"/>
  <c r="Y3" i="30"/>
  <c r="W4" i="29"/>
  <c r="S6" i="32"/>
  <c r="S25" i="12"/>
  <c r="S12" i="13"/>
  <c r="S27" i="15"/>
  <c r="W3" i="28"/>
  <c r="S20" i="28"/>
  <c r="V23" i="28"/>
  <c r="S26" i="30"/>
  <c r="W3" i="27"/>
  <c r="Y3" i="27" s="1"/>
  <c r="W4" i="28"/>
  <c r="Z4" i="28" s="1"/>
  <c r="S22" i="11"/>
  <c r="S3" i="14"/>
  <c r="S21" i="14"/>
  <c r="W4" i="27"/>
  <c r="Y4" i="27" s="1"/>
  <c r="W5" i="27"/>
  <c r="Y5" i="27" s="1"/>
  <c r="Y2" i="26"/>
  <c r="W6" i="27"/>
  <c r="Y6" i="27" s="1"/>
  <c r="S31" i="31"/>
  <c r="W4" i="26"/>
  <c r="S13" i="30"/>
  <c r="V14" i="30"/>
  <c r="S25" i="26"/>
  <c r="V26" i="26"/>
  <c r="S21" i="25"/>
  <c r="S25" i="25"/>
  <c r="S11" i="26"/>
  <c r="S17" i="26"/>
  <c r="S23" i="27"/>
  <c r="S23" i="16"/>
  <c r="S14" i="17"/>
  <c r="S11" i="23"/>
  <c r="S14" i="34"/>
  <c r="S3" i="36"/>
  <c r="S13" i="14"/>
  <c r="S10" i="33"/>
  <c r="S19" i="35"/>
  <c r="S3" i="13"/>
  <c r="S27" i="13"/>
  <c r="S18" i="27"/>
  <c r="S21" i="15"/>
  <c r="S3" i="18"/>
  <c r="S12" i="19"/>
  <c r="S29" i="16"/>
  <c r="S24" i="18"/>
  <c r="S3" i="22"/>
  <c r="S25" i="22"/>
  <c r="S10" i="16"/>
  <c r="S25" i="35"/>
  <c r="S3" i="17"/>
  <c r="S3" i="21"/>
  <c r="S19" i="21"/>
  <c r="S22" i="26"/>
  <c r="S11" i="32"/>
  <c r="S9" i="10"/>
  <c r="S18" i="13"/>
  <c r="S18" i="16"/>
  <c r="S10" i="18"/>
  <c r="S16" i="22"/>
  <c r="S11" i="29"/>
  <c r="S10" i="12"/>
  <c r="S24" i="37"/>
  <c r="S30" i="27"/>
  <c r="S3" i="19"/>
  <c r="S11" i="21"/>
  <c r="S29" i="21"/>
  <c r="S17" i="25"/>
  <c r="S11" i="28"/>
  <c r="S16" i="12"/>
  <c r="T3" i="15"/>
  <c r="S3" i="16"/>
  <c r="S25" i="19"/>
  <c r="T3" i="22"/>
  <c r="S3" i="37"/>
  <c r="S18" i="32"/>
  <c r="S29" i="14"/>
  <c r="S18" i="18"/>
  <c r="S28" i="23"/>
  <c r="S11" i="37"/>
  <c r="S18" i="33"/>
  <c r="S26" i="36"/>
  <c r="T3" i="12"/>
  <c r="S21" i="29"/>
  <c r="T3" i="34"/>
  <c r="S26" i="33"/>
  <c r="S24" i="34"/>
  <c r="S16" i="38"/>
  <c r="T3" i="18"/>
  <c r="S9" i="27"/>
  <c r="S17" i="31"/>
  <c r="S10" i="35"/>
  <c r="T3" i="10"/>
  <c r="S3" i="12"/>
  <c r="S16" i="37"/>
  <c r="S17" i="11"/>
  <c r="T3" i="17"/>
  <c r="T3" i="29"/>
  <c r="T3" i="30"/>
  <c r="S3" i="10"/>
  <c r="S13" i="15"/>
  <c r="T3" i="23"/>
  <c r="T3" i="27"/>
  <c r="T3" i="38"/>
  <c r="S10" i="25"/>
  <c r="T3" i="26"/>
  <c r="S3" i="30"/>
  <c r="S3" i="31"/>
  <c r="S3" i="23"/>
  <c r="T3" i="28"/>
  <c r="T3" i="32"/>
  <c r="T3" i="37"/>
  <c r="S3" i="29"/>
  <c r="T3" i="16"/>
  <c r="S3" i="27"/>
  <c r="S3" i="28"/>
  <c r="S3" i="32"/>
  <c r="S3" i="26"/>
  <c r="S29" i="29"/>
  <c r="S16" i="30"/>
  <c r="T3" i="31"/>
  <c r="T3" i="36"/>
  <c r="S3" i="11"/>
  <c r="S23" i="38"/>
  <c r="S14" i="10"/>
  <c r="T3" i="14"/>
  <c r="T3" i="21"/>
  <c r="T3" i="25"/>
  <c r="S11" i="38"/>
  <c r="T3" i="33"/>
  <c r="T3" i="35"/>
  <c r="S3" i="34"/>
  <c r="S20" i="34"/>
  <c r="S27" i="28"/>
  <c r="S3" i="33"/>
  <c r="T3" i="19"/>
  <c r="T3" i="13"/>
  <c r="S10" i="11"/>
  <c r="T3" i="11"/>
  <c r="S18" i="36"/>
  <c r="S3" i="38"/>
  <c r="S3" i="35"/>
  <c r="S3" i="25"/>
  <c r="AB9" i="25" l="1"/>
  <c r="Y10" i="25"/>
  <c r="AA9" i="25"/>
  <c r="Y5" i="17"/>
  <c r="Z5" i="17"/>
  <c r="W6" i="17"/>
  <c r="Y3" i="17"/>
  <c r="Z3" i="17"/>
  <c r="Y4" i="17"/>
  <c r="Z4" i="17"/>
  <c r="Y9" i="23"/>
  <c r="W10" i="23"/>
  <c r="Z9" i="23"/>
  <c r="Y10" i="22"/>
  <c r="Z10" i="22"/>
  <c r="W11" i="22"/>
  <c r="Y10" i="21"/>
  <c r="W11" i="21"/>
  <c r="Z10" i="21"/>
  <c r="Y9" i="19"/>
  <c r="Z9" i="19"/>
  <c r="W10" i="19"/>
  <c r="Y9" i="18"/>
  <c r="Z9" i="18"/>
  <c r="W10" i="18"/>
  <c r="Y10" i="16"/>
  <c r="W11" i="16"/>
  <c r="Z10" i="16"/>
  <c r="Y10" i="15"/>
  <c r="W11" i="15"/>
  <c r="Z10" i="15"/>
  <c r="Y9" i="14"/>
  <c r="Z9" i="14"/>
  <c r="W10" i="14"/>
  <c r="W12" i="13"/>
  <c r="Y11" i="13"/>
  <c r="Z11" i="13"/>
  <c r="Y9" i="12"/>
  <c r="Z9" i="12"/>
  <c r="W10" i="12"/>
  <c r="Z10" i="11"/>
  <c r="Y10" i="11"/>
  <c r="W11" i="11"/>
  <c r="W11" i="38"/>
  <c r="Y10" i="38"/>
  <c r="Z10" i="38"/>
  <c r="Y9" i="37"/>
  <c r="W10" i="37"/>
  <c r="Z9" i="37"/>
  <c r="Y12" i="35"/>
  <c r="Z12" i="35"/>
  <c r="W13" i="35"/>
  <c r="Y10" i="34"/>
  <c r="W11" i="34"/>
  <c r="Z10" i="34"/>
  <c r="Y9" i="33"/>
  <c r="W10" i="33"/>
  <c r="Z9" i="33"/>
  <c r="Y3" i="28"/>
  <c r="Z3" i="28"/>
  <c r="W5" i="26"/>
  <c r="W5" i="29"/>
  <c r="Y4" i="29"/>
  <c r="Z4" i="29"/>
  <c r="W7" i="27"/>
  <c r="Y7" i="27" s="1"/>
  <c r="W5" i="30"/>
  <c r="Y4" i="30"/>
  <c r="Z4" i="30"/>
  <c r="W5" i="28"/>
  <c r="Z5" i="28" s="1"/>
  <c r="Y4" i="28"/>
  <c r="AB10" i="25" l="1"/>
  <c r="Y11" i="25"/>
  <c r="AA10" i="25"/>
  <c r="Y6" i="17"/>
  <c r="Z6" i="17"/>
  <c r="W7" i="17"/>
  <c r="Z10" i="23"/>
  <c r="W11" i="23"/>
  <c r="W12" i="22"/>
  <c r="Y11" i="22"/>
  <c r="Z11" i="22"/>
  <c r="Y11" i="21"/>
  <c r="W12" i="21"/>
  <c r="Z11" i="21"/>
  <c r="Y10" i="19"/>
  <c r="W11" i="19"/>
  <c r="Z10" i="19"/>
  <c r="Y10" i="18"/>
  <c r="W11" i="18"/>
  <c r="Z10" i="18"/>
  <c r="Y11" i="16"/>
  <c r="Z11" i="16"/>
  <c r="W12" i="16"/>
  <c r="Y11" i="15"/>
  <c r="W12" i="15"/>
  <c r="Z11" i="15"/>
  <c r="Y10" i="14"/>
  <c r="Z10" i="14"/>
  <c r="W11" i="14"/>
  <c r="Y12" i="13"/>
  <c r="Z12" i="13"/>
  <c r="W13" i="13"/>
  <c r="Y10" i="12"/>
  <c r="W11" i="12"/>
  <c r="Z10" i="12"/>
  <c r="Y11" i="11"/>
  <c r="Z11" i="11"/>
  <c r="W12" i="11"/>
  <c r="Y11" i="38"/>
  <c r="W12" i="38"/>
  <c r="Z11" i="38"/>
  <c r="Y10" i="37"/>
  <c r="Z10" i="37"/>
  <c r="W11" i="37"/>
  <c r="Y13" i="35"/>
  <c r="Z13" i="35"/>
  <c r="W14" i="35"/>
  <c r="Y11" i="34"/>
  <c r="Z11" i="34"/>
  <c r="W12" i="34"/>
  <c r="Y10" i="33"/>
  <c r="Z10" i="33"/>
  <c r="W11" i="33"/>
  <c r="W6" i="29"/>
  <c r="Z5" i="29"/>
  <c r="Y5" i="29"/>
  <c r="W8" i="27"/>
  <c r="Y8" i="27" s="1"/>
  <c r="W6" i="28"/>
  <c r="Z6" i="28" s="1"/>
  <c r="Y5" i="28"/>
  <c r="W6" i="30"/>
  <c r="Y5" i="30"/>
  <c r="Z5" i="30"/>
  <c r="W6" i="26"/>
  <c r="AB11" i="25" l="1"/>
  <c r="Y12" i="25"/>
  <c r="AA11" i="25"/>
  <c r="Y7" i="17"/>
  <c r="Z7" i="17"/>
  <c r="W8" i="17"/>
  <c r="Y11" i="23"/>
  <c r="Z11" i="23"/>
  <c r="W12" i="23"/>
  <c r="Y12" i="22"/>
  <c r="W13" i="22"/>
  <c r="Z12" i="22"/>
  <c r="Z12" i="21"/>
  <c r="Y12" i="21"/>
  <c r="W13" i="21"/>
  <c r="W12" i="19"/>
  <c r="Y11" i="19"/>
  <c r="Z11" i="19"/>
  <c r="Y11" i="18"/>
  <c r="W12" i="18"/>
  <c r="Z11" i="18"/>
  <c r="Y12" i="16"/>
  <c r="W13" i="16"/>
  <c r="Z12" i="16"/>
  <c r="Z12" i="15"/>
  <c r="Y12" i="15"/>
  <c r="W13" i="15"/>
  <c r="W12" i="14"/>
  <c r="Y11" i="14"/>
  <c r="Z11" i="14"/>
  <c r="Y13" i="13"/>
  <c r="Z13" i="13"/>
  <c r="W14" i="13"/>
  <c r="Y11" i="12"/>
  <c r="W12" i="12"/>
  <c r="Z11" i="12"/>
  <c r="Y12" i="11"/>
  <c r="Z12" i="11"/>
  <c r="W13" i="11"/>
  <c r="Y12" i="38"/>
  <c r="W13" i="38"/>
  <c r="Z12" i="38"/>
  <c r="Y11" i="37"/>
  <c r="Z11" i="37"/>
  <c r="W12" i="37"/>
  <c r="Y14" i="35"/>
  <c r="Z14" i="35"/>
  <c r="W15" i="35"/>
  <c r="Y12" i="34"/>
  <c r="Z12" i="34"/>
  <c r="W13" i="34"/>
  <c r="Y11" i="33"/>
  <c r="Z11" i="33"/>
  <c r="W12" i="33"/>
  <c r="W9" i="27"/>
  <c r="Y9" i="27" s="1"/>
  <c r="W7" i="29"/>
  <c r="Y6" i="29"/>
  <c r="Z6" i="29"/>
  <c r="W7" i="26"/>
  <c r="W7" i="30"/>
  <c r="Y6" i="30"/>
  <c r="Z6" i="30"/>
  <c r="W7" i="28"/>
  <c r="Z7" i="28" s="1"/>
  <c r="Y6" i="28"/>
  <c r="AB12" i="25" l="1"/>
  <c r="AA12" i="25"/>
  <c r="Y13" i="25"/>
  <c r="Z8" i="17"/>
  <c r="W9" i="17"/>
  <c r="Y8" i="17"/>
  <c r="Y12" i="23"/>
  <c r="Z12" i="23"/>
  <c r="W13" i="23"/>
  <c r="Y13" i="22"/>
  <c r="W14" i="22"/>
  <c r="Z13" i="22"/>
  <c r="W14" i="21"/>
  <c r="Y13" i="21"/>
  <c r="Z13" i="21"/>
  <c r="Y12" i="19"/>
  <c r="Z12" i="19"/>
  <c r="W13" i="19"/>
  <c r="Y12" i="18"/>
  <c r="W13" i="18"/>
  <c r="Z12" i="18"/>
  <c r="Z13" i="16"/>
  <c r="Y13" i="16"/>
  <c r="W14" i="16"/>
  <c r="Y13" i="15"/>
  <c r="Z13" i="15"/>
  <c r="W14" i="15"/>
  <c r="Y12" i="14"/>
  <c r="Z12" i="14"/>
  <c r="W13" i="14"/>
  <c r="Y14" i="13"/>
  <c r="W15" i="13"/>
  <c r="Z14" i="13"/>
  <c r="Y12" i="12"/>
  <c r="Z12" i="12"/>
  <c r="W13" i="12"/>
  <c r="Y13" i="11"/>
  <c r="W14" i="11"/>
  <c r="Z13" i="11"/>
  <c r="Y13" i="38"/>
  <c r="Z13" i="38"/>
  <c r="W14" i="38"/>
  <c r="Z12" i="37"/>
  <c r="Y12" i="37"/>
  <c r="W13" i="37"/>
  <c r="W16" i="35"/>
  <c r="Y15" i="35"/>
  <c r="Z15" i="35"/>
  <c r="Y13" i="34"/>
  <c r="Z13" i="34"/>
  <c r="W14" i="34"/>
  <c r="Y12" i="33"/>
  <c r="Z12" i="33"/>
  <c r="W13" i="33"/>
  <c r="W8" i="28"/>
  <c r="Z8" i="28" s="1"/>
  <c r="Y7" i="28"/>
  <c r="W8" i="30"/>
  <c r="Y7" i="30"/>
  <c r="Z7" i="30"/>
  <c r="W8" i="29"/>
  <c r="Y7" i="29"/>
  <c r="Z7" i="29"/>
  <c r="W8" i="26"/>
  <c r="W10" i="27"/>
  <c r="Y10" i="27" s="1"/>
  <c r="AB13" i="25" l="1"/>
  <c r="Y14" i="25"/>
  <c r="AA13" i="25"/>
  <c r="Z9" i="17"/>
  <c r="W10" i="17"/>
  <c r="Y9" i="17"/>
  <c r="Y13" i="23"/>
  <c r="W14" i="23"/>
  <c r="Z13" i="23"/>
  <c r="Y14" i="22"/>
  <c r="W15" i="22"/>
  <c r="Z14" i="22"/>
  <c r="Y14" i="21"/>
  <c r="W15" i="21"/>
  <c r="Z14" i="21"/>
  <c r="Y13" i="19"/>
  <c r="Z13" i="19"/>
  <c r="W14" i="19"/>
  <c r="Y13" i="18"/>
  <c r="Z13" i="18"/>
  <c r="W14" i="18"/>
  <c r="Y14" i="16"/>
  <c r="Z14" i="16"/>
  <c r="W15" i="16"/>
  <c r="Y14" i="15"/>
  <c r="Z14" i="15"/>
  <c r="W15" i="15"/>
  <c r="Y13" i="14"/>
  <c r="Z13" i="14"/>
  <c r="W14" i="14"/>
  <c r="W16" i="13"/>
  <c r="Y15" i="13"/>
  <c r="Z15" i="13"/>
  <c r="Y13" i="12"/>
  <c r="W14" i="12"/>
  <c r="Z13" i="12"/>
  <c r="Z14" i="11"/>
  <c r="Y14" i="11"/>
  <c r="W15" i="11"/>
  <c r="W15" i="38"/>
  <c r="Y14" i="38"/>
  <c r="Z14" i="38"/>
  <c r="Y13" i="37"/>
  <c r="W14" i="37"/>
  <c r="Z13" i="37"/>
  <c r="Y16" i="35"/>
  <c r="Z16" i="35"/>
  <c r="W17" i="35"/>
  <c r="Y14" i="34"/>
  <c r="Z14" i="34"/>
  <c r="W15" i="34"/>
  <c r="Y13" i="33"/>
  <c r="W14" i="33"/>
  <c r="Z13" i="33"/>
  <c r="W9" i="26"/>
  <c r="W11" i="27"/>
  <c r="Y11" i="27" s="1"/>
  <c r="W9" i="29"/>
  <c r="Y8" i="29"/>
  <c r="Z8" i="29"/>
  <c r="W9" i="30"/>
  <c r="Y8" i="30"/>
  <c r="Z8" i="30"/>
  <c r="W9" i="28"/>
  <c r="Z9" i="28" s="1"/>
  <c r="Y8" i="28"/>
  <c r="AB14" i="25" l="1"/>
  <c r="Y15" i="25"/>
  <c r="AA14" i="25"/>
  <c r="W11" i="17"/>
  <c r="Z10" i="17"/>
  <c r="Y10" i="17"/>
  <c r="Z14" i="23"/>
  <c r="Y14" i="23"/>
  <c r="W15" i="23"/>
  <c r="W16" i="22"/>
  <c r="Y15" i="22"/>
  <c r="Z15" i="22"/>
  <c r="Y15" i="21"/>
  <c r="Z15" i="21"/>
  <c r="W16" i="21"/>
  <c r="Y14" i="19"/>
  <c r="W15" i="19"/>
  <c r="Z14" i="19"/>
  <c r="Y14" i="18"/>
  <c r="W15" i="18"/>
  <c r="Z14" i="18"/>
  <c r="Y15" i="16"/>
  <c r="Z15" i="16"/>
  <c r="W16" i="16"/>
  <c r="Y15" i="15"/>
  <c r="Z15" i="15"/>
  <c r="W16" i="15"/>
  <c r="Y14" i="14"/>
  <c r="W15" i="14"/>
  <c r="Z14" i="14"/>
  <c r="Y16" i="13"/>
  <c r="Z16" i="13"/>
  <c r="W17" i="13"/>
  <c r="Y14" i="12"/>
  <c r="Z14" i="12"/>
  <c r="W15" i="12"/>
  <c r="Y15" i="11"/>
  <c r="Z15" i="11"/>
  <c r="W16" i="11"/>
  <c r="Y15" i="38"/>
  <c r="W16" i="38"/>
  <c r="Z15" i="38"/>
  <c r="Y14" i="37"/>
  <c r="Z14" i="37"/>
  <c r="W15" i="37"/>
  <c r="Y17" i="35"/>
  <c r="Z17" i="35"/>
  <c r="W18" i="35"/>
  <c r="Y15" i="34"/>
  <c r="Z15" i="34"/>
  <c r="W16" i="34"/>
  <c r="Y14" i="33"/>
  <c r="Z14" i="33"/>
  <c r="W15" i="33"/>
  <c r="W10" i="28"/>
  <c r="Z10" i="28" s="1"/>
  <c r="Y9" i="28"/>
  <c r="W10" i="30"/>
  <c r="Y9" i="30"/>
  <c r="Z9" i="30"/>
  <c r="W10" i="29"/>
  <c r="Y9" i="29"/>
  <c r="Z9" i="29"/>
  <c r="W12" i="27"/>
  <c r="Y12" i="27" s="1"/>
  <c r="W10" i="26"/>
  <c r="AB15" i="25" l="1"/>
  <c r="Y16" i="25"/>
  <c r="AA15" i="25"/>
  <c r="Z11" i="17"/>
  <c r="Y11" i="17"/>
  <c r="W12" i="17"/>
  <c r="Y15" i="23"/>
  <c r="Z15" i="23"/>
  <c r="W16" i="23"/>
  <c r="Y16" i="22"/>
  <c r="W17" i="22"/>
  <c r="Z16" i="22"/>
  <c r="Z16" i="21"/>
  <c r="Y16" i="21"/>
  <c r="W17" i="21"/>
  <c r="W16" i="19"/>
  <c r="Y15" i="19"/>
  <c r="Z15" i="19"/>
  <c r="Y15" i="18"/>
  <c r="W16" i="18"/>
  <c r="Z15" i="18"/>
  <c r="Y16" i="16"/>
  <c r="Z16" i="16"/>
  <c r="W17" i="16"/>
  <c r="Z16" i="15"/>
  <c r="Y16" i="15"/>
  <c r="W17" i="15"/>
  <c r="W16" i="14"/>
  <c r="Y15" i="14"/>
  <c r="Z15" i="14"/>
  <c r="Y17" i="13"/>
  <c r="Z17" i="13"/>
  <c r="W18" i="13"/>
  <c r="Y15" i="12"/>
  <c r="W16" i="12"/>
  <c r="Z15" i="12"/>
  <c r="Y16" i="11"/>
  <c r="W17" i="11"/>
  <c r="Z16" i="11"/>
  <c r="Y16" i="38"/>
  <c r="W17" i="38"/>
  <c r="Z16" i="38"/>
  <c r="Z15" i="37"/>
  <c r="Y15" i="37"/>
  <c r="W16" i="37"/>
  <c r="Y18" i="35"/>
  <c r="W19" i="35"/>
  <c r="Z18" i="35"/>
  <c r="Y16" i="34"/>
  <c r="Z16" i="34"/>
  <c r="W17" i="34"/>
  <c r="Y15" i="33"/>
  <c r="W16" i="33"/>
  <c r="Z15" i="33"/>
  <c r="W11" i="26"/>
  <c r="W13" i="27"/>
  <c r="Y13" i="27" s="1"/>
  <c r="W11" i="29"/>
  <c r="Z10" i="29"/>
  <c r="Y10" i="29"/>
  <c r="W11" i="30"/>
  <c r="Y10" i="30"/>
  <c r="Z10" i="30"/>
  <c r="W11" i="28"/>
  <c r="Z11" i="28" s="1"/>
  <c r="Y10" i="28"/>
  <c r="AB16" i="25" l="1"/>
  <c r="Y17" i="25"/>
  <c r="AA16" i="25"/>
  <c r="Z12" i="17"/>
  <c r="W13" i="17"/>
  <c r="Y12" i="17"/>
  <c r="Y16" i="23"/>
  <c r="Z16" i="23"/>
  <c r="W17" i="23"/>
  <c r="Y17" i="22"/>
  <c r="W18" i="22"/>
  <c r="Z17" i="22"/>
  <c r="W18" i="21"/>
  <c r="Y17" i="21"/>
  <c r="Z17" i="21"/>
  <c r="Y16" i="19"/>
  <c r="Z16" i="19"/>
  <c r="W17" i="19"/>
  <c r="Y16" i="18"/>
  <c r="W17" i="18"/>
  <c r="Z16" i="18"/>
  <c r="Z17" i="16"/>
  <c r="Y17" i="16"/>
  <c r="W18" i="16"/>
  <c r="Y17" i="15"/>
  <c r="W18" i="15"/>
  <c r="Z17" i="15"/>
  <c r="Y16" i="14"/>
  <c r="Z16" i="14"/>
  <c r="W17" i="14"/>
  <c r="Y18" i="13"/>
  <c r="Z18" i="13"/>
  <c r="W19" i="13"/>
  <c r="Y16" i="12"/>
  <c r="Z16" i="12"/>
  <c r="W17" i="12"/>
  <c r="Y17" i="11"/>
  <c r="Z17" i="11"/>
  <c r="W18" i="11"/>
  <c r="Y17" i="38"/>
  <c r="W18" i="38"/>
  <c r="Z17" i="38"/>
  <c r="Z16" i="37"/>
  <c r="Y16" i="37"/>
  <c r="W17" i="37"/>
  <c r="W20" i="35"/>
  <c r="Y19" i="35"/>
  <c r="Z19" i="35"/>
  <c r="Y17" i="34"/>
  <c r="Z17" i="34"/>
  <c r="W18" i="34"/>
  <c r="Y16" i="33"/>
  <c r="Z16" i="33"/>
  <c r="W17" i="33"/>
  <c r="W12" i="28"/>
  <c r="Z12" i="28" s="1"/>
  <c r="Y11" i="28"/>
  <c r="W12" i="30"/>
  <c r="Y11" i="30"/>
  <c r="Z11" i="30"/>
  <c r="W12" i="29"/>
  <c r="Y11" i="29"/>
  <c r="Z11" i="29"/>
  <c r="W14" i="27"/>
  <c r="Y14" i="27" s="1"/>
  <c r="W12" i="26"/>
  <c r="AB17" i="25" l="1"/>
  <c r="Y18" i="25"/>
  <c r="AA17" i="25"/>
  <c r="Z13" i="17"/>
  <c r="Y13" i="17"/>
  <c r="W14" i="17"/>
  <c r="Y17" i="23"/>
  <c r="Z17" i="23"/>
  <c r="W18" i="23"/>
  <c r="Y18" i="22"/>
  <c r="W19" i="22"/>
  <c r="Z18" i="22"/>
  <c r="Y18" i="21"/>
  <c r="Z18" i="21"/>
  <c r="W19" i="21"/>
  <c r="Y17" i="19"/>
  <c r="Z17" i="19"/>
  <c r="W18" i="19"/>
  <c r="Y17" i="18"/>
  <c r="Z17" i="18"/>
  <c r="W18" i="18"/>
  <c r="Y18" i="16"/>
  <c r="W19" i="16"/>
  <c r="Z18" i="16"/>
  <c r="Y18" i="15"/>
  <c r="W19" i="15"/>
  <c r="Z18" i="15"/>
  <c r="Y17" i="14"/>
  <c r="Z17" i="14"/>
  <c r="W18" i="14"/>
  <c r="W20" i="13"/>
  <c r="Y19" i="13"/>
  <c r="Z19" i="13"/>
  <c r="Y17" i="12"/>
  <c r="Z17" i="12"/>
  <c r="W18" i="12"/>
  <c r="Z18" i="11"/>
  <c r="Y18" i="11"/>
  <c r="W19" i="11"/>
  <c r="W19" i="38"/>
  <c r="Y18" i="38"/>
  <c r="Z18" i="38"/>
  <c r="Y17" i="37"/>
  <c r="W18" i="37"/>
  <c r="Z17" i="37"/>
  <c r="Y20" i="35"/>
  <c r="Z20" i="35"/>
  <c r="W21" i="35"/>
  <c r="Y18" i="34"/>
  <c r="W19" i="34"/>
  <c r="Z18" i="34"/>
  <c r="Y17" i="33"/>
  <c r="Z17" i="33"/>
  <c r="W18" i="33"/>
  <c r="W15" i="27"/>
  <c r="Y15" i="27" s="1"/>
  <c r="W13" i="29"/>
  <c r="Z12" i="29"/>
  <c r="Y12" i="29"/>
  <c r="W13" i="26"/>
  <c r="W13" i="30"/>
  <c r="Z12" i="30"/>
  <c r="Y12" i="30"/>
  <c r="W13" i="28"/>
  <c r="Z13" i="28" s="1"/>
  <c r="Y12" i="28"/>
  <c r="AB18" i="25" l="1"/>
  <c r="Y19" i="25"/>
  <c r="AA18" i="25"/>
  <c r="Z14" i="17"/>
  <c r="Y14" i="17"/>
  <c r="W15" i="17"/>
  <c r="Z18" i="23"/>
  <c r="Y18" i="23"/>
  <c r="W19" i="23"/>
  <c r="W20" i="22"/>
  <c r="Y19" i="22"/>
  <c r="Z19" i="22"/>
  <c r="Y19" i="21"/>
  <c r="Z19" i="21"/>
  <c r="W20" i="21"/>
  <c r="Y18" i="19"/>
  <c r="W19" i="19"/>
  <c r="Z18" i="19"/>
  <c r="Y18" i="18"/>
  <c r="Z18" i="18"/>
  <c r="W19" i="18"/>
  <c r="Y19" i="16"/>
  <c r="W20" i="16"/>
  <c r="Z19" i="16"/>
  <c r="Y19" i="15"/>
  <c r="W20" i="15"/>
  <c r="Z19" i="15"/>
  <c r="Y18" i="14"/>
  <c r="Z18" i="14"/>
  <c r="W19" i="14"/>
  <c r="Y20" i="13"/>
  <c r="Z20" i="13"/>
  <c r="W21" i="13"/>
  <c r="Y18" i="12"/>
  <c r="Z18" i="12"/>
  <c r="W19" i="12"/>
  <c r="Y19" i="11"/>
  <c r="Z19" i="11"/>
  <c r="W20" i="11"/>
  <c r="Y19" i="38"/>
  <c r="W20" i="38"/>
  <c r="Z19" i="38"/>
  <c r="Y18" i="37"/>
  <c r="W19" i="37"/>
  <c r="Z18" i="37"/>
  <c r="Y21" i="35"/>
  <c r="W22" i="35"/>
  <c r="Z21" i="35"/>
  <c r="Y19" i="34"/>
  <c r="Z19" i="34"/>
  <c r="W20" i="34"/>
  <c r="Y18" i="33"/>
  <c r="W19" i="33"/>
  <c r="Z18" i="33"/>
  <c r="W14" i="26"/>
  <c r="W14" i="28"/>
  <c r="Z14" i="28" s="1"/>
  <c r="Y13" i="28"/>
  <c r="W14" i="30"/>
  <c r="Z13" i="30"/>
  <c r="Y13" i="30"/>
  <c r="W14" i="29"/>
  <c r="Z13" i="29"/>
  <c r="Y13" i="29"/>
  <c r="W16" i="27"/>
  <c r="Y16" i="27" s="1"/>
  <c r="AB19" i="25" l="1"/>
  <c r="AA19" i="25"/>
  <c r="Y20" i="25"/>
  <c r="Z15" i="17"/>
  <c r="W16" i="17"/>
  <c r="Y15" i="17"/>
  <c r="Y19" i="23"/>
  <c r="Z19" i="23"/>
  <c r="W20" i="23"/>
  <c r="Y20" i="22"/>
  <c r="Z20" i="22"/>
  <c r="W21" i="22"/>
  <c r="Z20" i="21"/>
  <c r="Y20" i="21"/>
  <c r="W21" i="21"/>
  <c r="W20" i="19"/>
  <c r="Y19" i="19"/>
  <c r="Z19" i="19"/>
  <c r="Y19" i="18"/>
  <c r="W20" i="18"/>
  <c r="Z19" i="18"/>
  <c r="Y20" i="16"/>
  <c r="Z20" i="16"/>
  <c r="W21" i="16"/>
  <c r="Z20" i="15"/>
  <c r="Y20" i="15"/>
  <c r="W21" i="15"/>
  <c r="W20" i="14"/>
  <c r="Y19" i="14"/>
  <c r="Z19" i="14"/>
  <c r="Y21" i="13"/>
  <c r="Z21" i="13"/>
  <c r="W22" i="13"/>
  <c r="Y19" i="12"/>
  <c r="Z19" i="12"/>
  <c r="W20" i="12"/>
  <c r="Y20" i="11"/>
  <c r="Z20" i="11"/>
  <c r="W21" i="11"/>
  <c r="Y20" i="38"/>
  <c r="W21" i="38"/>
  <c r="Z20" i="38"/>
  <c r="Z19" i="37"/>
  <c r="Y19" i="37"/>
  <c r="W20" i="37"/>
  <c r="Y22" i="35"/>
  <c r="W23" i="35"/>
  <c r="Z22" i="35"/>
  <c r="Y20" i="34"/>
  <c r="Z20" i="34"/>
  <c r="W21" i="34"/>
  <c r="Y19" i="33"/>
  <c r="Z19" i="33"/>
  <c r="W20" i="33"/>
  <c r="W17" i="27"/>
  <c r="Y17" i="27" s="1"/>
  <c r="W15" i="29"/>
  <c r="Z14" i="29"/>
  <c r="Y14" i="29"/>
  <c r="W15" i="30"/>
  <c r="Y14" i="30"/>
  <c r="Z14" i="30"/>
  <c r="W15" i="28"/>
  <c r="Z15" i="28" s="1"/>
  <c r="Y14" i="28"/>
  <c r="W15" i="26"/>
  <c r="AB20" i="25" l="1"/>
  <c r="Y21" i="25"/>
  <c r="AA20" i="25"/>
  <c r="W17" i="17"/>
  <c r="Z16" i="17"/>
  <c r="Y16" i="17"/>
  <c r="Y20" i="23"/>
  <c r="Z20" i="23"/>
  <c r="W21" i="23"/>
  <c r="Y21" i="22"/>
  <c r="W22" i="22"/>
  <c r="Z21" i="22"/>
  <c r="W22" i="21"/>
  <c r="Y21" i="21"/>
  <c r="Z21" i="21"/>
  <c r="Y20" i="19"/>
  <c r="Z20" i="19"/>
  <c r="W21" i="19"/>
  <c r="Y20" i="18"/>
  <c r="W21" i="18"/>
  <c r="Z20" i="18"/>
  <c r="Z21" i="16"/>
  <c r="Y21" i="16"/>
  <c r="W22" i="16"/>
  <c r="Y21" i="15"/>
  <c r="Z21" i="15"/>
  <c r="W22" i="15"/>
  <c r="Y20" i="14"/>
  <c r="Z20" i="14"/>
  <c r="W21" i="14"/>
  <c r="Y22" i="13"/>
  <c r="W23" i="13"/>
  <c r="Z22" i="13"/>
  <c r="Y20" i="12"/>
  <c r="W21" i="12"/>
  <c r="Z20" i="12"/>
  <c r="Y21" i="11"/>
  <c r="W22" i="11"/>
  <c r="Z21" i="11"/>
  <c r="Y21" i="38"/>
  <c r="W22" i="38"/>
  <c r="Z21" i="38"/>
  <c r="Z20" i="37"/>
  <c r="Y20" i="37"/>
  <c r="W21" i="37"/>
  <c r="W24" i="35"/>
  <c r="Y23" i="35"/>
  <c r="Z23" i="35"/>
  <c r="Y21" i="34"/>
  <c r="Z21" i="34"/>
  <c r="W22" i="34"/>
  <c r="Y20" i="33"/>
  <c r="Z20" i="33"/>
  <c r="W21" i="33"/>
  <c r="W16" i="28"/>
  <c r="Z16" i="28" s="1"/>
  <c r="Y15" i="28"/>
  <c r="W16" i="29"/>
  <c r="Z15" i="29"/>
  <c r="Y15" i="29"/>
  <c r="W16" i="26"/>
  <c r="W16" i="30"/>
  <c r="Y15" i="30"/>
  <c r="Z15" i="30"/>
  <c r="W18" i="27"/>
  <c r="Y18" i="27" s="1"/>
  <c r="AB21" i="25" l="1"/>
  <c r="Y22" i="25"/>
  <c r="AA21" i="25"/>
  <c r="W18" i="17"/>
  <c r="Y17" i="17"/>
  <c r="Z17" i="17"/>
  <c r="Y21" i="23"/>
  <c r="Z21" i="23"/>
  <c r="W22" i="23"/>
  <c r="Y22" i="22"/>
  <c r="W23" i="22"/>
  <c r="Z22" i="22"/>
  <c r="Y22" i="21"/>
  <c r="W23" i="21"/>
  <c r="Z22" i="21"/>
  <c r="Y21" i="19"/>
  <c r="W22" i="19"/>
  <c r="Z21" i="19"/>
  <c r="Y21" i="18"/>
  <c r="W22" i="18"/>
  <c r="Z21" i="18"/>
  <c r="Y22" i="16"/>
  <c r="W23" i="16"/>
  <c r="Z22" i="16"/>
  <c r="Y22" i="15"/>
  <c r="Z22" i="15"/>
  <c r="W23" i="15"/>
  <c r="Y21" i="14"/>
  <c r="W22" i="14"/>
  <c r="Z21" i="14"/>
  <c r="W24" i="13"/>
  <c r="Y23" i="13"/>
  <c r="Z23" i="13"/>
  <c r="Y21" i="12"/>
  <c r="W22" i="12"/>
  <c r="Z21" i="12"/>
  <c r="Z22" i="11"/>
  <c r="Y22" i="11"/>
  <c r="W23" i="11"/>
  <c r="W23" i="38"/>
  <c r="Y22" i="38"/>
  <c r="Z22" i="38"/>
  <c r="Y21" i="37"/>
  <c r="Z21" i="37"/>
  <c r="W22" i="37"/>
  <c r="Y24" i="35"/>
  <c r="Z24" i="35"/>
  <c r="W25" i="35"/>
  <c r="Y22" i="34"/>
  <c r="W23" i="34"/>
  <c r="Z22" i="34"/>
  <c r="Y21" i="33"/>
  <c r="W22" i="33"/>
  <c r="Z21" i="33"/>
  <c r="W17" i="30"/>
  <c r="Y16" i="30"/>
  <c r="Z16" i="30"/>
  <c r="W17" i="26"/>
  <c r="W19" i="27"/>
  <c r="Y19" i="27" s="1"/>
  <c r="W17" i="29"/>
  <c r="Y16" i="29"/>
  <c r="Z16" i="29"/>
  <c r="W17" i="28"/>
  <c r="Z17" i="28" s="1"/>
  <c r="Y16" i="28"/>
  <c r="AB22" i="25" l="1"/>
  <c r="Y23" i="25"/>
  <c r="AA22" i="25"/>
  <c r="W19" i="17"/>
  <c r="Y18" i="17"/>
  <c r="Z18" i="17"/>
  <c r="Z22" i="23"/>
  <c r="Y22" i="23"/>
  <c r="W23" i="23"/>
  <c r="W24" i="22"/>
  <c r="Y23" i="22"/>
  <c r="Z23" i="22"/>
  <c r="Y23" i="21"/>
  <c r="W24" i="21"/>
  <c r="Z23" i="21"/>
  <c r="Y22" i="19"/>
  <c r="Z22" i="19"/>
  <c r="W23" i="19"/>
  <c r="Y22" i="18"/>
  <c r="W23" i="18"/>
  <c r="Z22" i="18"/>
  <c r="Y23" i="16"/>
  <c r="W24" i="16"/>
  <c r="Z23" i="16"/>
  <c r="Y23" i="15"/>
  <c r="W24" i="15"/>
  <c r="Z23" i="15"/>
  <c r="Y22" i="14"/>
  <c r="W23" i="14"/>
  <c r="Z22" i="14"/>
  <c r="Y24" i="13"/>
  <c r="Z24" i="13"/>
  <c r="W25" i="13"/>
  <c r="Y22" i="12"/>
  <c r="Z22" i="12"/>
  <c r="W23" i="12"/>
  <c r="Y23" i="11"/>
  <c r="Z23" i="11"/>
  <c r="W24" i="11"/>
  <c r="Y23" i="38"/>
  <c r="W24" i="38"/>
  <c r="Z23" i="38"/>
  <c r="Y22" i="37"/>
  <c r="W23" i="37"/>
  <c r="Z22" i="37"/>
  <c r="Y25" i="35"/>
  <c r="Z25" i="35"/>
  <c r="W26" i="35"/>
  <c r="Y23" i="34"/>
  <c r="Z23" i="34"/>
  <c r="W24" i="34"/>
  <c r="W23" i="33"/>
  <c r="Y22" i="33"/>
  <c r="Z22" i="33"/>
  <c r="W18" i="29"/>
  <c r="Z17" i="29"/>
  <c r="Y17" i="29"/>
  <c r="W18" i="28"/>
  <c r="Z18" i="28" s="1"/>
  <c r="Y17" i="28"/>
  <c r="W20" i="27"/>
  <c r="Y20" i="27" s="1"/>
  <c r="W18" i="26"/>
  <c r="W18" i="30"/>
  <c r="Y17" i="30"/>
  <c r="Z17" i="30"/>
  <c r="AB23" i="25" l="1"/>
  <c r="AA23" i="25"/>
  <c r="Y24" i="25"/>
  <c r="Z19" i="17"/>
  <c r="W20" i="17"/>
  <c r="Y19" i="17"/>
  <c r="Y23" i="23"/>
  <c r="Z23" i="23"/>
  <c r="W24" i="23"/>
  <c r="Y24" i="22"/>
  <c r="W25" i="22"/>
  <c r="Z24" i="22"/>
  <c r="Z24" i="21"/>
  <c r="Y24" i="21"/>
  <c r="W25" i="21"/>
  <c r="W24" i="19"/>
  <c r="Y23" i="19"/>
  <c r="Z23" i="19"/>
  <c r="Y23" i="18"/>
  <c r="Z23" i="18"/>
  <c r="W24" i="18"/>
  <c r="Y24" i="16"/>
  <c r="Z24" i="16"/>
  <c r="W25" i="16"/>
  <c r="Z24" i="15"/>
  <c r="Y24" i="15"/>
  <c r="W25" i="15"/>
  <c r="W24" i="14"/>
  <c r="Y23" i="14"/>
  <c r="Z23" i="14"/>
  <c r="Y25" i="13"/>
  <c r="W26" i="13"/>
  <c r="Z25" i="13"/>
  <c r="Y23" i="12"/>
  <c r="W24" i="12"/>
  <c r="Z23" i="12"/>
  <c r="Y24" i="11"/>
  <c r="W25" i="11"/>
  <c r="Z24" i="11"/>
  <c r="Y24" i="38"/>
  <c r="W25" i="38"/>
  <c r="Z24" i="38"/>
  <c r="Y23" i="37"/>
  <c r="Z23" i="37"/>
  <c r="W24" i="37"/>
  <c r="Y26" i="35"/>
  <c r="Z26" i="35"/>
  <c r="W27" i="35"/>
  <c r="Y24" i="34"/>
  <c r="Z24" i="34"/>
  <c r="W25" i="34"/>
  <c r="Y23" i="33"/>
  <c r="W24" i="33"/>
  <c r="Z23" i="33"/>
  <c r="W19" i="30"/>
  <c r="Y18" i="30"/>
  <c r="Z18" i="30"/>
  <c r="W19" i="26"/>
  <c r="W21" i="27"/>
  <c r="Y21" i="27" s="1"/>
  <c r="W19" i="28"/>
  <c r="Z19" i="28" s="1"/>
  <c r="Y18" i="28"/>
  <c r="W19" i="29"/>
  <c r="Y18" i="29"/>
  <c r="Z18" i="29"/>
  <c r="AB24" i="25" l="1"/>
  <c r="AA24" i="25"/>
  <c r="Y25" i="25"/>
  <c r="Z20" i="17"/>
  <c r="Y20" i="17"/>
  <c r="W21" i="17"/>
  <c r="Y24" i="23"/>
  <c r="W25" i="23"/>
  <c r="Z24" i="23"/>
  <c r="Y25" i="22"/>
  <c r="W26" i="22"/>
  <c r="Z25" i="22"/>
  <c r="W26" i="21"/>
  <c r="Y25" i="21"/>
  <c r="Z25" i="21"/>
  <c r="Y24" i="19"/>
  <c r="Z24" i="19"/>
  <c r="W25" i="19"/>
  <c r="Y24" i="18"/>
  <c r="W25" i="18"/>
  <c r="Z24" i="18"/>
  <c r="Z25" i="16"/>
  <c r="Y25" i="16"/>
  <c r="W26" i="16"/>
  <c r="Y25" i="15"/>
  <c r="W26" i="15"/>
  <c r="Z25" i="15"/>
  <c r="Y24" i="14"/>
  <c r="W25" i="14"/>
  <c r="Z24" i="14"/>
  <c r="Y26" i="13"/>
  <c r="W27" i="13"/>
  <c r="Z26" i="13"/>
  <c r="Y24" i="12"/>
  <c r="Z24" i="12"/>
  <c r="W25" i="12"/>
  <c r="Y25" i="11"/>
  <c r="Z25" i="11"/>
  <c r="W26" i="11"/>
  <c r="Y25" i="38"/>
  <c r="Z25" i="38"/>
  <c r="W26" i="38"/>
  <c r="Z24" i="37"/>
  <c r="Y24" i="37"/>
  <c r="W25" i="37"/>
  <c r="W28" i="35"/>
  <c r="Y27" i="35"/>
  <c r="Z27" i="35"/>
  <c r="Y25" i="34"/>
  <c r="Z25" i="34"/>
  <c r="W26" i="34"/>
  <c r="Y24" i="33"/>
  <c r="W25" i="33"/>
  <c r="Z24" i="33"/>
  <c r="W20" i="28"/>
  <c r="Z20" i="28" s="1"/>
  <c r="Y19" i="28"/>
  <c r="W20" i="26"/>
  <c r="W20" i="29"/>
  <c r="Z19" i="29"/>
  <c r="Y19" i="29"/>
  <c r="W22" i="27"/>
  <c r="Y22" i="27" s="1"/>
  <c r="W20" i="30"/>
  <c r="Y19" i="30"/>
  <c r="Z19" i="30"/>
  <c r="AB25" i="25" l="1"/>
  <c r="AA25" i="25"/>
  <c r="Y26" i="25"/>
  <c r="Z21" i="17"/>
  <c r="Y21" i="17"/>
  <c r="W22" i="17"/>
  <c r="Y25" i="23"/>
  <c r="W26" i="23"/>
  <c r="Z25" i="23"/>
  <c r="Y26" i="22"/>
  <c r="W27" i="22"/>
  <c r="Z26" i="22"/>
  <c r="Y26" i="21"/>
  <c r="W27" i="21"/>
  <c r="Z26" i="21"/>
  <c r="Y25" i="19"/>
  <c r="Z25" i="19"/>
  <c r="W26" i="19"/>
  <c r="Y25" i="18"/>
  <c r="W26" i="18"/>
  <c r="Z25" i="18"/>
  <c r="Y26" i="16"/>
  <c r="W27" i="16"/>
  <c r="Z26" i="16"/>
  <c r="Y26" i="15"/>
  <c r="Z26" i="15"/>
  <c r="W27" i="15"/>
  <c r="Y25" i="14"/>
  <c r="Z25" i="14"/>
  <c r="W26" i="14"/>
  <c r="W28" i="13"/>
  <c r="Y27" i="13"/>
  <c r="Z27" i="13"/>
  <c r="Y25" i="12"/>
  <c r="Z25" i="12"/>
  <c r="W26" i="12"/>
  <c r="Z26" i="11"/>
  <c r="Y26" i="11"/>
  <c r="W27" i="11"/>
  <c r="W27" i="38"/>
  <c r="Y26" i="38"/>
  <c r="Z26" i="38"/>
  <c r="Y25" i="37"/>
  <c r="W26" i="37"/>
  <c r="Z25" i="37"/>
  <c r="Y28" i="35"/>
  <c r="Z28" i="35"/>
  <c r="Y26" i="34"/>
  <c r="W27" i="34"/>
  <c r="Z26" i="34"/>
  <c r="Y25" i="33"/>
  <c r="Z25" i="33"/>
  <c r="W26" i="33"/>
  <c r="W21" i="30"/>
  <c r="Y20" i="30"/>
  <c r="Z20" i="30"/>
  <c r="W23" i="27"/>
  <c r="Y23" i="27" s="1"/>
  <c r="W21" i="29"/>
  <c r="Y20" i="29"/>
  <c r="Z20" i="29"/>
  <c r="W21" i="26"/>
  <c r="W21" i="28"/>
  <c r="Z21" i="28" s="1"/>
  <c r="Y20" i="28"/>
  <c r="AB26" i="25" l="1"/>
  <c r="AA26" i="25"/>
  <c r="Y27" i="25"/>
  <c r="Z22" i="17"/>
  <c r="W23" i="17"/>
  <c r="Y22" i="17"/>
  <c r="Z26" i="23"/>
  <c r="Y26" i="23"/>
  <c r="W27" i="23"/>
  <c r="W28" i="22"/>
  <c r="Y27" i="22"/>
  <c r="Z27" i="22"/>
  <c r="Y27" i="21"/>
  <c r="W28" i="21"/>
  <c r="Z27" i="21"/>
  <c r="Y26" i="19"/>
  <c r="W27" i="19"/>
  <c r="Z26" i="19"/>
  <c r="Y26" i="18"/>
  <c r="W27" i="18"/>
  <c r="Z26" i="18"/>
  <c r="Y27" i="16"/>
  <c r="Z27" i="16"/>
  <c r="W28" i="16"/>
  <c r="Y27" i="15"/>
  <c r="Z27" i="15"/>
  <c r="W28" i="15"/>
  <c r="Y26" i="14"/>
  <c r="W27" i="14"/>
  <c r="Z26" i="14"/>
  <c r="Y28" i="13"/>
  <c r="Z28" i="13"/>
  <c r="W29" i="13"/>
  <c r="Y26" i="12"/>
  <c r="W27" i="12"/>
  <c r="Z26" i="12"/>
  <c r="Y27" i="11"/>
  <c r="Z27" i="11"/>
  <c r="W28" i="11"/>
  <c r="Y27" i="38"/>
  <c r="W28" i="38"/>
  <c r="Z27" i="38"/>
  <c r="Y26" i="37"/>
  <c r="W27" i="37"/>
  <c r="Z26" i="37"/>
  <c r="Y27" i="34"/>
  <c r="W28" i="34"/>
  <c r="Z27" i="34"/>
  <c r="Y26" i="33"/>
  <c r="W27" i="33"/>
  <c r="Z26" i="33"/>
  <c r="W22" i="28"/>
  <c r="Z22" i="28" s="1"/>
  <c r="Y21" i="28"/>
  <c r="W24" i="27"/>
  <c r="Y24" i="27" s="1"/>
  <c r="W22" i="26"/>
  <c r="W22" i="29"/>
  <c r="Y21" i="29"/>
  <c r="Z21" i="29"/>
  <c r="W22" i="30"/>
  <c r="Z21" i="30"/>
  <c r="Y21" i="30"/>
  <c r="AB27" i="25" l="1"/>
  <c r="AA27" i="25"/>
  <c r="AA28" i="25" s="1"/>
  <c r="Z23" i="17"/>
  <c r="Y23" i="17"/>
  <c r="W24" i="17"/>
  <c r="Y27" i="23"/>
  <c r="Z27" i="23"/>
  <c r="W28" i="23"/>
  <c r="Y28" i="22"/>
  <c r="Z28" i="22"/>
  <c r="W29" i="22"/>
  <c r="Z28" i="21"/>
  <c r="Y28" i="21"/>
  <c r="W29" i="21"/>
  <c r="W28" i="19"/>
  <c r="Y27" i="19"/>
  <c r="Z27" i="19"/>
  <c r="Y27" i="18"/>
  <c r="W28" i="18"/>
  <c r="Z27" i="18"/>
  <c r="Y28" i="16"/>
  <c r="Z28" i="16"/>
  <c r="W29" i="16"/>
  <c r="Z28" i="15"/>
  <c r="Y28" i="15"/>
  <c r="W29" i="15"/>
  <c r="W28" i="14"/>
  <c r="Y27" i="14"/>
  <c r="Z27" i="14"/>
  <c r="Y29" i="13"/>
  <c r="W30" i="13"/>
  <c r="Z29" i="13"/>
  <c r="Y27" i="12"/>
  <c r="W28" i="12"/>
  <c r="Z27" i="12"/>
  <c r="Y28" i="11"/>
  <c r="Z28" i="11"/>
  <c r="W29" i="11"/>
  <c r="Y28" i="38"/>
  <c r="Z28" i="38"/>
  <c r="W29" i="38"/>
  <c r="Y27" i="37"/>
  <c r="W28" i="37"/>
  <c r="Z27" i="37"/>
  <c r="Y28" i="34"/>
  <c r="W29" i="34"/>
  <c r="Z28" i="34"/>
  <c r="Y27" i="33"/>
  <c r="Z27" i="33"/>
  <c r="W28" i="33"/>
  <c r="W23" i="30"/>
  <c r="Z22" i="30"/>
  <c r="Y22" i="30"/>
  <c r="W23" i="29"/>
  <c r="Y22" i="29"/>
  <c r="Z22" i="29"/>
  <c r="W23" i="26"/>
  <c r="W25" i="27"/>
  <c r="Y25" i="27" s="1"/>
  <c r="W23" i="28"/>
  <c r="Z23" i="28" s="1"/>
  <c r="Y22" i="28"/>
  <c r="W25" i="17" l="1"/>
  <c r="Z24" i="17"/>
  <c r="Y24" i="17"/>
  <c r="Y28" i="23"/>
  <c r="Z28" i="23"/>
  <c r="W29" i="23"/>
  <c r="Y29" i="22"/>
  <c r="W30" i="22"/>
  <c r="Z29" i="22"/>
  <c r="W30" i="21"/>
  <c r="Y29" i="21"/>
  <c r="Z29" i="21"/>
  <c r="Y28" i="19"/>
  <c r="Z28" i="19"/>
  <c r="W29" i="19"/>
  <c r="Y28" i="18"/>
  <c r="Z28" i="18"/>
  <c r="W29" i="18"/>
  <c r="Z29" i="16"/>
  <c r="Y29" i="16"/>
  <c r="W30" i="16"/>
  <c r="Y29" i="15"/>
  <c r="W30" i="15"/>
  <c r="Z29" i="15"/>
  <c r="Y28" i="14"/>
  <c r="Z28" i="14"/>
  <c r="W29" i="14"/>
  <c r="Y30" i="13"/>
  <c r="Z30" i="13"/>
  <c r="W31" i="13"/>
  <c r="Y28" i="12"/>
  <c r="W29" i="12"/>
  <c r="Z28" i="12"/>
  <c r="Y29" i="11"/>
  <c r="W30" i="11"/>
  <c r="Z29" i="11"/>
  <c r="Z29" i="38"/>
  <c r="Y29" i="38"/>
  <c r="W30" i="38"/>
  <c r="Z28" i="37"/>
  <c r="Y28" i="37"/>
  <c r="Y29" i="34"/>
  <c r="Z29" i="34"/>
  <c r="W30" i="34"/>
  <c r="Y28" i="33"/>
  <c r="W29" i="33"/>
  <c r="Z28" i="33"/>
  <c r="W24" i="29"/>
  <c r="Y23" i="29"/>
  <c r="Z23" i="29"/>
  <c r="W24" i="28"/>
  <c r="Z24" i="28" s="1"/>
  <c r="Y23" i="28"/>
  <c r="W26" i="27"/>
  <c r="Y26" i="27" s="1"/>
  <c r="W24" i="26"/>
  <c r="W24" i="30"/>
  <c r="Z23" i="30"/>
  <c r="Y23" i="30"/>
  <c r="W26" i="17" l="1"/>
  <c r="Z25" i="17"/>
  <c r="Y25" i="17"/>
  <c r="Y29" i="23"/>
  <c r="Z29" i="23"/>
  <c r="W30" i="23"/>
  <c r="Y30" i="22"/>
  <c r="W31" i="22"/>
  <c r="Z30" i="22"/>
  <c r="Y30" i="21"/>
  <c r="Z30" i="21"/>
  <c r="W31" i="21"/>
  <c r="Y29" i="19"/>
  <c r="Z29" i="19"/>
  <c r="W30" i="19"/>
  <c r="Y29" i="18"/>
  <c r="Z29" i="18"/>
  <c r="W30" i="18"/>
  <c r="Y30" i="16"/>
  <c r="W31" i="16"/>
  <c r="Z30" i="16"/>
  <c r="Y30" i="15"/>
  <c r="W31" i="15"/>
  <c r="Z30" i="15"/>
  <c r="Y29" i="14"/>
  <c r="W30" i="14"/>
  <c r="Z29" i="14"/>
  <c r="W32" i="13"/>
  <c r="Y31" i="13"/>
  <c r="Z31" i="13"/>
  <c r="Y29" i="12"/>
  <c r="W30" i="12"/>
  <c r="Z29" i="12"/>
  <c r="Z30" i="11"/>
  <c r="Y30" i="11"/>
  <c r="Y30" i="38"/>
  <c r="Z30" i="38"/>
  <c r="Y30" i="34"/>
  <c r="W31" i="34"/>
  <c r="Z30" i="34"/>
  <c r="Y29" i="33"/>
  <c r="W30" i="33"/>
  <c r="Z29" i="33"/>
  <c r="W27" i="27"/>
  <c r="Y27" i="27" s="1"/>
  <c r="W25" i="26"/>
  <c r="W25" i="30"/>
  <c r="Y24" i="30"/>
  <c r="Z24" i="30"/>
  <c r="W25" i="28"/>
  <c r="Z25" i="28" s="1"/>
  <c r="Y24" i="28"/>
  <c r="W25" i="29"/>
  <c r="Y24" i="29"/>
  <c r="Z24" i="29"/>
  <c r="Z26" i="17" l="1"/>
  <c r="Y26" i="17"/>
  <c r="W27" i="17"/>
  <c r="W31" i="23"/>
  <c r="Z30" i="23"/>
  <c r="Y30" i="23"/>
  <c r="W32" i="22"/>
  <c r="Y31" i="22"/>
  <c r="Z31" i="22"/>
  <c r="Y31" i="21"/>
  <c r="Z31" i="21"/>
  <c r="W32" i="21"/>
  <c r="Y30" i="19"/>
  <c r="Z30" i="19"/>
  <c r="W31" i="19"/>
  <c r="Y30" i="18"/>
  <c r="Z30" i="18"/>
  <c r="W31" i="18"/>
  <c r="Y31" i="16"/>
  <c r="Z31" i="16"/>
  <c r="W32" i="16"/>
  <c r="Y31" i="15"/>
  <c r="Z31" i="15"/>
  <c r="W32" i="15"/>
  <c r="Y30" i="14"/>
  <c r="W31" i="14"/>
  <c r="Z30" i="14"/>
  <c r="Y32" i="13"/>
  <c r="Z32" i="13"/>
  <c r="Y30" i="12"/>
  <c r="Z30" i="12"/>
  <c r="Y31" i="34"/>
  <c r="Z31" i="34"/>
  <c r="W32" i="34"/>
  <c r="Y30" i="33"/>
  <c r="Z30" i="33"/>
  <c r="W31" i="33"/>
  <c r="W26" i="26"/>
  <c r="W26" i="28"/>
  <c r="Z26" i="28" s="1"/>
  <c r="Y25" i="28"/>
  <c r="W26" i="29"/>
  <c r="Y25" i="29"/>
  <c r="Z25" i="29"/>
  <c r="W26" i="30"/>
  <c r="Y25" i="30"/>
  <c r="Z25" i="30"/>
  <c r="W28" i="27"/>
  <c r="Y28" i="27" s="1"/>
  <c r="Z27" i="17" l="1"/>
  <c r="W28" i="17"/>
  <c r="Y27" i="17"/>
  <c r="Y31" i="23"/>
  <c r="Z31" i="23"/>
  <c r="W32" i="23"/>
  <c r="Y32" i="22"/>
  <c r="Y33" i="22" s="1"/>
  <c r="Z32" i="22"/>
  <c r="Z33" i="22" s="1"/>
  <c r="Y32" i="21"/>
  <c r="Z32" i="21"/>
  <c r="Y31" i="19"/>
  <c r="Z31" i="19"/>
  <c r="Y31" i="18"/>
  <c r="Y32" i="18" s="1"/>
  <c r="Z31" i="18"/>
  <c r="Z32" i="18" s="1"/>
  <c r="Y32" i="16"/>
  <c r="Z32" i="16"/>
  <c r="Z32" i="15"/>
  <c r="Y32" i="15"/>
  <c r="W33" i="15"/>
  <c r="W32" i="14"/>
  <c r="Y31" i="14"/>
  <c r="Z31" i="14"/>
  <c r="Y32" i="34"/>
  <c r="Y33" i="34" s="1"/>
  <c r="Z32" i="34"/>
  <c r="Z33" i="34" s="1"/>
  <c r="Y31" i="33"/>
  <c r="Z31" i="33"/>
  <c r="W32" i="33"/>
  <c r="W27" i="29"/>
  <c r="Y26" i="29"/>
  <c r="Z26" i="29"/>
  <c r="W29" i="27"/>
  <c r="Y29" i="27" s="1"/>
  <c r="W27" i="30"/>
  <c r="Y26" i="30"/>
  <c r="Z26" i="30"/>
  <c r="W27" i="28"/>
  <c r="Z27" i="28" s="1"/>
  <c r="Y26" i="28"/>
  <c r="W27" i="26"/>
  <c r="Z28" i="17" l="1"/>
  <c r="Y28" i="17"/>
  <c r="W29" i="17"/>
  <c r="Y32" i="23"/>
  <c r="Z32" i="23"/>
  <c r="Y33" i="15"/>
  <c r="Y34" i="15" s="1"/>
  <c r="Z33" i="15"/>
  <c r="Z34" i="15" s="1"/>
  <c r="Y32" i="14"/>
  <c r="Z32" i="14"/>
  <c r="Y32" i="33"/>
  <c r="Y33" i="33" s="1"/>
  <c r="Z32" i="33"/>
  <c r="Z33" i="33" s="1"/>
  <c r="W28" i="28"/>
  <c r="Z28" i="28" s="1"/>
  <c r="Y27" i="28"/>
  <c r="W28" i="30"/>
  <c r="Y27" i="30"/>
  <c r="Z27" i="30"/>
  <c r="W28" i="26"/>
  <c r="W30" i="27"/>
  <c r="Y30" i="27" s="1"/>
  <c r="W28" i="29"/>
  <c r="Y27" i="29"/>
  <c r="Z27" i="29"/>
  <c r="Z29" i="17" l="1"/>
  <c r="Y29" i="17"/>
  <c r="W30" i="17"/>
  <c r="W29" i="29"/>
  <c r="Y28" i="29"/>
  <c r="Z28" i="29"/>
  <c r="W29" i="26"/>
  <c r="W31" i="27"/>
  <c r="Y31" i="27" s="1"/>
  <c r="W29" i="30"/>
  <c r="Z28" i="30"/>
  <c r="Y28" i="30"/>
  <c r="W29" i="28"/>
  <c r="Z29" i="28" s="1"/>
  <c r="Y28" i="28"/>
  <c r="W31" i="17" l="1"/>
  <c r="Z30" i="17"/>
  <c r="Y30" i="17"/>
  <c r="W32" i="27"/>
  <c r="Y32" i="27" s="1"/>
  <c r="W30" i="28"/>
  <c r="Z30" i="28" s="1"/>
  <c r="Y29" i="28"/>
  <c r="W30" i="30"/>
  <c r="Y29" i="30"/>
  <c r="Z29" i="30"/>
  <c r="W30" i="26"/>
  <c r="W30" i="29"/>
  <c r="Y29" i="29"/>
  <c r="Z29" i="29"/>
  <c r="Z31" i="17" l="1"/>
  <c r="Y31" i="17"/>
  <c r="W32" i="17"/>
  <c r="Y31" i="26"/>
  <c r="Z31" i="26"/>
  <c r="W31" i="29"/>
  <c r="Z30" i="29"/>
  <c r="Y30" i="29"/>
  <c r="W31" i="30"/>
  <c r="Y30" i="30"/>
  <c r="Z30" i="30"/>
  <c r="W31" i="28"/>
  <c r="Z31" i="28" s="1"/>
  <c r="Y30" i="28"/>
  <c r="W33" i="27"/>
  <c r="Y33" i="27" s="1"/>
  <c r="Z32" i="17" l="1"/>
  <c r="Z33" i="17" s="1"/>
  <c r="Y32" i="17"/>
  <c r="Y33" i="17" s="1"/>
  <c r="W32" i="28"/>
  <c r="Y31" i="28"/>
  <c r="W32" i="30"/>
  <c r="Y31" i="30"/>
  <c r="Z31" i="30"/>
  <c r="W32" i="29"/>
  <c r="Y31" i="29"/>
  <c r="Z31" i="29"/>
  <c r="Y32" i="28" l="1"/>
  <c r="Z32" i="28"/>
  <c r="Z33" i="28" s="1"/>
  <c r="Y32" i="30"/>
  <c r="Y33" i="30" s="1"/>
  <c r="Z32" i="30"/>
  <c r="Z33" i="30" s="1"/>
  <c r="W33" i="29"/>
  <c r="Z32" i="29"/>
  <c r="Y32" i="29"/>
  <c r="Y33" i="28"/>
  <c r="Y33" i="29" l="1"/>
  <c r="Y34" i="29" s="1"/>
  <c r="Z33" i="29"/>
  <c r="Z34" i="29" s="1"/>
  <c r="AB28" i="2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<sst xmlns="http://schemas.openxmlformats.org/spreadsheetml/2006/main" count="13004" uniqueCount="576">
  <si>
    <t>Type</t>
  </si>
  <si>
    <t>VialLotNumber</t>
  </si>
  <si>
    <t>PrescribedActivity</t>
  </si>
  <si>
    <t>InfusedActivity</t>
  </si>
  <si>
    <t>TotalFluidVolume</t>
  </si>
  <si>
    <t>Weight</t>
  </si>
  <si>
    <t>FlowRate</t>
  </si>
  <si>
    <t>Prime</t>
  </si>
  <si>
    <t>Infuse</t>
  </si>
  <si>
    <t>FullInfusion</t>
  </si>
  <si>
    <t>N</t>
  </si>
  <si>
    <t>Y</t>
  </si>
  <si>
    <t>PartialInfusion</t>
  </si>
  <si>
    <t>FDG2024051701</t>
  </si>
  <si>
    <t>FDG2024052401</t>
  </si>
  <si>
    <t>Prime</t>
    <phoneticPr fontId="6" type="noConversion"/>
  </si>
  <si>
    <t>FDG</t>
  </si>
  <si>
    <t>第一针至结束</t>
    <phoneticPr fontId="6" type="noConversion"/>
  </si>
  <si>
    <t>第一针-残留</t>
    <phoneticPr fontId="6" type="noConversion"/>
  </si>
  <si>
    <t>装药至结束</t>
    <phoneticPr fontId="6" type="noConversion"/>
  </si>
  <si>
    <t>装药-残留</t>
    <phoneticPr fontId="6" type="noConversion"/>
  </si>
  <si>
    <t>FDG2024050901</t>
  </si>
  <si>
    <t>FDG2024051001</t>
  </si>
  <si>
    <t>第一针-残留</t>
  </si>
  <si>
    <t>装药-残留</t>
  </si>
  <si>
    <t>FDG2024051101</t>
  </si>
  <si>
    <t>FDG</t>
    <phoneticPr fontId="1" type="noConversion"/>
  </si>
  <si>
    <t>　</t>
    <phoneticPr fontId="1" type="noConversion"/>
  </si>
  <si>
    <t>InfusionTime</t>
    <phoneticPr fontId="6" type="noConversion"/>
  </si>
  <si>
    <t>VialRPType</t>
  </si>
  <si>
    <t>VialActivity小瓶活性</t>
    <phoneticPr fontId="6" type="noConversion"/>
  </si>
  <si>
    <t>VialVolume小瓶体积</t>
    <phoneticPr fontId="6" type="noConversion"/>
  </si>
  <si>
    <t>PrescribedActivity处方活性</t>
    <phoneticPr fontId="6" type="noConversion"/>
  </si>
  <si>
    <t>InfusedActivity输入活性</t>
    <phoneticPr fontId="6" type="noConversion"/>
  </si>
  <si>
    <t>DoseClass剂量类别</t>
    <phoneticPr fontId="6" type="noConversion"/>
  </si>
  <si>
    <t>TotalFluidVolume总液体体积</t>
    <phoneticPr fontId="6" type="noConversion"/>
  </si>
  <si>
    <t>RPVolume重溶后产品体积</t>
    <phoneticPr fontId="6" type="noConversion"/>
  </si>
  <si>
    <t>ErrorDuringInfusion</t>
    <phoneticPr fontId="6" type="noConversion"/>
  </si>
  <si>
    <t>Errordate</t>
    <phoneticPr fontId="6" type="noConversion"/>
  </si>
  <si>
    <t>Time</t>
    <phoneticPr fontId="6" type="noConversion"/>
  </si>
  <si>
    <t>VialActivity</t>
    <phoneticPr fontId="6" type="noConversion"/>
  </si>
  <si>
    <t>VialVolume</t>
    <phoneticPr fontId="6" type="noConversion"/>
  </si>
  <si>
    <t>RPVolume</t>
    <phoneticPr fontId="6" type="noConversion"/>
  </si>
  <si>
    <t>Weight</t>
    <phoneticPr fontId="6" type="noConversion"/>
  </si>
  <si>
    <t>Problem</t>
    <phoneticPr fontId="6" type="noConversion"/>
  </si>
  <si>
    <t>输注完成；手动暂停，检查盐水余量后重新输注。</t>
    <phoneticPr fontId="6" type="noConversion"/>
  </si>
  <si>
    <t>输注失败；输注一半提示气泡，后改位手推，有气泡原因为：预充完后更换盐水，未将连接处空气排出。</t>
    <phoneticPr fontId="6" type="noConversion"/>
  </si>
  <si>
    <t>TEST</t>
    <phoneticPr fontId="6" type="noConversion"/>
  </si>
  <si>
    <t>总耗时</t>
    <phoneticPr fontId="6" type="noConversion"/>
  </si>
  <si>
    <t/>
  </si>
  <si>
    <t>最小值</t>
  </si>
  <si>
    <t>最大值</t>
  </si>
  <si>
    <t>平均值</t>
  </si>
  <si>
    <t>标准差</t>
  </si>
  <si>
    <t>X±S(平均值±标准差）</t>
    <phoneticPr fontId="6" type="noConversion"/>
  </si>
  <si>
    <t>VAR00001</t>
  </si>
  <si>
    <t>2:23:34</t>
  </si>
  <si>
    <t>4:20:07</t>
  </si>
  <si>
    <t>0:30:20</t>
  </si>
  <si>
    <r>
      <t>2:54:16±</t>
    </r>
    <r>
      <rPr>
        <sz val="9"/>
        <color rgb="FF010205"/>
        <rFont val="宋体"/>
        <family val="3"/>
        <charset val="134"/>
      </rPr>
      <t>0:30:20</t>
    </r>
    <phoneticPr fontId="6" type="noConversion"/>
  </si>
  <si>
    <t>有效个案数（成列）</t>
  </si>
  <si>
    <t>起始药量</t>
    <phoneticPr fontId="6" type="noConversion"/>
  </si>
  <si>
    <t>Vial Activity</t>
  </si>
  <si>
    <t>17928.69±1720.89</t>
    <phoneticPr fontId="6" type="noConversion"/>
  </si>
  <si>
    <t>Vial Volume</t>
  </si>
  <si>
    <t>15.97±1.55</t>
    <phoneticPr fontId="6" type="noConversion"/>
  </si>
  <si>
    <t>结束药量</t>
    <phoneticPr fontId="6" type="noConversion"/>
  </si>
  <si>
    <t>VAR00002</t>
  </si>
  <si>
    <t>684.24±609.23</t>
    <phoneticPr fontId="6" type="noConversion"/>
  </si>
  <si>
    <t>平均输注信息</t>
    <phoneticPr fontId="6" type="noConversion"/>
  </si>
  <si>
    <t>变量</t>
  </si>
  <si>
    <t>统计</t>
  </si>
  <si>
    <t>标准误差</t>
  </si>
  <si>
    <t>处方活性</t>
  </si>
  <si>
    <r>
      <t>273.8</t>
    </r>
    <r>
      <rPr>
        <sz val="9"/>
        <color rgb="FF010205"/>
        <rFont val="宋体"/>
        <family val="2"/>
        <charset val="134"/>
      </rPr>
      <t>2</t>
    </r>
    <r>
      <rPr>
        <sz val="9"/>
        <color indexed="60"/>
        <rFont val="MingLiU"/>
        <family val="2"/>
        <charset val="136"/>
      </rPr>
      <t>±50.16</t>
    </r>
    <phoneticPr fontId="6" type="noConversion"/>
  </si>
  <si>
    <t>输注活性</t>
  </si>
  <si>
    <r>
      <t>272.</t>
    </r>
    <r>
      <rPr>
        <sz val="9"/>
        <color rgb="FF010205"/>
        <rFont val="宋体"/>
        <family val="2"/>
        <charset val="134"/>
      </rPr>
      <t>60</t>
    </r>
    <r>
      <rPr>
        <sz val="9"/>
        <color indexed="60"/>
        <rFont val="MingLiU"/>
        <family val="2"/>
        <charset val="136"/>
      </rPr>
      <t>±50.75</t>
    </r>
    <phoneticPr fontId="6" type="noConversion"/>
  </si>
  <si>
    <t>输入液体</t>
  </si>
  <si>
    <r>
      <rPr>
        <sz val="9"/>
        <color rgb="FF010205"/>
        <rFont val="宋体"/>
        <family val="2"/>
        <charset val="134"/>
      </rPr>
      <t>38.24</t>
    </r>
    <r>
      <rPr>
        <sz val="9"/>
        <color indexed="60"/>
        <rFont val="MingLiU"/>
        <family val="2"/>
        <charset val="136"/>
      </rPr>
      <t>±2.5</t>
    </r>
    <phoneticPr fontId="6" type="noConversion"/>
  </si>
  <si>
    <t>重熔后体积</t>
  </si>
  <si>
    <r>
      <rPr>
        <sz val="9"/>
        <color rgb="FF010205"/>
        <rFont val="宋体"/>
        <family val="2"/>
        <charset val="134"/>
      </rPr>
      <t>0.48</t>
    </r>
    <r>
      <rPr>
        <sz val="9"/>
        <color indexed="60"/>
        <rFont val="MingLiU"/>
        <family val="2"/>
        <charset val="136"/>
      </rPr>
      <t>±</t>
    </r>
    <r>
      <rPr>
        <sz val="9"/>
        <color rgb="FF010205"/>
        <rFont val="宋体"/>
        <family val="2"/>
        <charset val="134"/>
      </rPr>
      <t>0.22</t>
    </r>
    <phoneticPr fontId="6" type="noConversion"/>
  </si>
  <si>
    <t>体重</t>
  </si>
  <si>
    <r>
      <t>67.2</t>
    </r>
    <r>
      <rPr>
        <sz val="9"/>
        <color rgb="FF010205"/>
        <rFont val="宋体"/>
        <family val="2"/>
        <charset val="134"/>
      </rPr>
      <t>6</t>
    </r>
    <r>
      <rPr>
        <sz val="9"/>
        <color indexed="60"/>
        <rFont val="MingLiU"/>
        <family val="2"/>
        <charset val="136"/>
      </rPr>
      <t>±12.3</t>
    </r>
    <r>
      <rPr>
        <sz val="9"/>
        <color rgb="FF010205"/>
        <rFont val="宋体"/>
        <family val="2"/>
        <charset val="134"/>
      </rPr>
      <t>2</t>
    </r>
    <phoneticPr fontId="6" type="noConversion"/>
  </si>
  <si>
    <r>
      <t>平均注射间隔</t>
    </r>
    <r>
      <rPr>
        <b/>
        <sz val="11"/>
        <color rgb="FF010205"/>
        <rFont val="宋体"/>
        <family val="1"/>
        <charset val="134"/>
      </rPr>
      <t>/每天</t>
    </r>
    <phoneticPr fontId="6" type="noConversion"/>
  </si>
  <si>
    <t>VAR00004</t>
  </si>
  <si>
    <t>0:04:52</t>
  </si>
  <si>
    <t>0:13:41</t>
  </si>
  <si>
    <t>0:06:23</t>
  </si>
  <si>
    <t>0:02:15</t>
  </si>
  <si>
    <r>
      <t>00:06</t>
    </r>
    <r>
      <rPr>
        <sz val="9"/>
        <color rgb="FF010205"/>
        <rFont val="宋体"/>
        <family val="3"/>
        <charset val="134"/>
      </rPr>
      <t>:23</t>
    </r>
    <r>
      <rPr>
        <sz val="9"/>
        <color indexed="60"/>
        <rFont val="MingLiU"/>
        <family val="3"/>
        <charset val="136"/>
      </rPr>
      <t>±</t>
    </r>
    <r>
      <rPr>
        <sz val="9"/>
        <color rgb="FF010205"/>
        <rFont val="宋体"/>
        <family val="3"/>
        <charset val="134"/>
      </rPr>
      <t>0:02:15</t>
    </r>
    <phoneticPr fontId="6" type="noConversion"/>
  </si>
  <si>
    <r>
      <t>平均注射间隔</t>
    </r>
    <r>
      <rPr>
        <b/>
        <sz val="11"/>
        <color rgb="FF010205"/>
        <rFont val="宋体"/>
        <family val="1"/>
        <charset val="134"/>
      </rPr>
      <t>/</t>
    </r>
    <r>
      <rPr>
        <b/>
        <sz val="11"/>
        <color indexed="60"/>
        <rFont val="PMingLiU"/>
        <family val="1"/>
        <charset val="136"/>
      </rPr>
      <t>每批次</t>
    </r>
    <phoneticPr fontId="6" type="noConversion"/>
  </si>
  <si>
    <t>VAR00003</t>
  </si>
  <si>
    <t>0:02:12</t>
  </si>
  <si>
    <t>0:08:33</t>
  </si>
  <si>
    <t>0:03:38</t>
  </si>
  <si>
    <t>0:01:11</t>
  </si>
  <si>
    <r>
      <t>00:0</t>
    </r>
    <r>
      <rPr>
        <sz val="9"/>
        <color rgb="FF010205"/>
        <rFont val="宋体"/>
        <family val="3"/>
        <charset val="134"/>
      </rPr>
      <t>3:38</t>
    </r>
    <r>
      <rPr>
        <sz val="9"/>
        <color indexed="60"/>
        <rFont val="MingLiU"/>
        <family val="3"/>
        <charset val="136"/>
      </rPr>
      <t>±</t>
    </r>
    <r>
      <rPr>
        <sz val="9"/>
        <color rgb="FF010205"/>
        <rFont val="宋体"/>
        <family val="3"/>
        <charset val="134"/>
      </rPr>
      <t>0:01:11</t>
    </r>
    <phoneticPr fontId="6" type="noConversion"/>
  </si>
  <si>
    <t>平均注射人数</t>
    <phoneticPr fontId="6" type="noConversion"/>
  </si>
  <si>
    <r>
      <rPr>
        <sz val="9"/>
        <color rgb="FF010205"/>
        <rFont val="宋体"/>
        <family val="3"/>
        <charset val="134"/>
      </rPr>
      <t>29.07</t>
    </r>
    <r>
      <rPr>
        <sz val="9"/>
        <color indexed="60"/>
        <rFont val="MingLiU"/>
        <family val="3"/>
        <charset val="136"/>
      </rPr>
      <t>±</t>
    </r>
    <r>
      <rPr>
        <sz val="9"/>
        <color rgb="FF010205"/>
        <rFont val="宋体"/>
        <family val="3"/>
        <charset val="134"/>
      </rPr>
      <t>3.29</t>
    </r>
    <phoneticPr fontId="6" type="noConversion"/>
  </si>
  <si>
    <t>注射进度剩余药量</t>
    <phoneticPr fontId="6" type="noConversion"/>
  </si>
  <si>
    <t>进度</t>
    <phoneticPr fontId="6" type="noConversion"/>
  </si>
  <si>
    <t>剂量</t>
    <phoneticPr fontId="6" type="noConversion"/>
  </si>
  <si>
    <t>11519.04±1485.65</t>
    <phoneticPr fontId="6" type="noConversion"/>
  </si>
  <si>
    <r>
      <t>6587</t>
    </r>
    <r>
      <rPr>
        <sz val="9"/>
        <color rgb="FF993300"/>
        <rFont val="微软雅黑"/>
        <family val="3"/>
        <charset val="134"/>
      </rPr>
      <t>.</t>
    </r>
    <r>
      <rPr>
        <sz val="9"/>
        <color indexed="60"/>
        <rFont val="MingLiU"/>
        <family val="3"/>
        <charset val="136"/>
      </rPr>
      <t>96±1098.00</t>
    </r>
    <phoneticPr fontId="6" type="noConversion"/>
  </si>
  <si>
    <t>3198.86±860.82</t>
    <phoneticPr fontId="6" type="noConversion"/>
  </si>
  <si>
    <r>
      <t>684</t>
    </r>
    <r>
      <rPr>
        <sz val="9"/>
        <color rgb="FF993300"/>
        <rFont val="微软雅黑"/>
        <family val="3"/>
        <charset val="134"/>
      </rPr>
      <t>.</t>
    </r>
    <r>
      <rPr>
        <sz val="9"/>
        <color indexed="60"/>
        <rFont val="MingLiU"/>
        <family val="3"/>
        <charset val="136"/>
      </rPr>
      <t>24±609.23</t>
    </r>
    <phoneticPr fontId="6" type="noConversion"/>
  </si>
  <si>
    <t>进度</t>
  </si>
  <si>
    <t>进度0.0</t>
  </si>
  <si>
    <t>进度0.25</t>
  </si>
  <si>
    <t>进度0.5</t>
  </si>
  <si>
    <t>进度0.75</t>
  </si>
  <si>
    <t>进度1.0</t>
  </si>
  <si>
    <t>分钟</t>
    <phoneticPr fontId="6" type="noConversion"/>
  </si>
  <si>
    <t>注射人数</t>
    <phoneticPr fontId="6" type="noConversion"/>
  </si>
  <si>
    <t>平均药量</t>
    <phoneticPr fontId="6" type="noConversion"/>
  </si>
  <si>
    <t>实际用药</t>
    <phoneticPr fontId="6" type="noConversion"/>
  </si>
  <si>
    <t>注射间隔时间</t>
    <phoneticPr fontId="6" type="noConversion"/>
  </si>
  <si>
    <t>公式预测</t>
    <phoneticPr fontId="6" type="noConversion"/>
  </si>
  <si>
    <t>日期</t>
    <phoneticPr fontId="6" type="noConversion"/>
  </si>
  <si>
    <t>2:54:16</t>
  </si>
  <si>
    <t>间隔时间</t>
    <phoneticPr fontId="6" type="noConversion"/>
  </si>
  <si>
    <t>描述统计</t>
  </si>
  <si>
    <t>Infusion Time</t>
    <phoneticPr fontId="6" type="noConversion"/>
  </si>
  <si>
    <t>Vial Activity</t>
    <phoneticPr fontId="6" type="noConversion"/>
  </si>
  <si>
    <t>Vial Volume</t>
    <phoneticPr fontId="6" type="noConversion"/>
  </si>
  <si>
    <t>平均体重</t>
    <phoneticPr fontId="6" type="noConversion"/>
  </si>
  <si>
    <t>VAR00005</t>
  </si>
  <si>
    <t>Y</t>
    <phoneticPr fontId="1" type="noConversion"/>
  </si>
  <si>
    <t>更换盐水没有排气</t>
    <phoneticPr fontId="1" type="noConversion"/>
  </si>
  <si>
    <t>这天2米故障，最后药不够了？</t>
    <phoneticPr fontId="1" type="noConversion"/>
  </si>
  <si>
    <t>装药时出现问题</t>
    <phoneticPr fontId="1" type="noConversion"/>
  </si>
  <si>
    <t>更换盐水没有插上、盐水上不去</t>
    <phoneticPr fontId="1" type="noConversion"/>
  </si>
  <si>
    <t>误差率</t>
    <phoneticPr fontId="1" type="noConversion"/>
  </si>
  <si>
    <t>508 - 0%</t>
  </si>
  <si>
    <t>508 - 25%</t>
  </si>
  <si>
    <t>508 - 50%</t>
  </si>
  <si>
    <t>508 - 100%</t>
  </si>
  <si>
    <t>509 - 0%</t>
  </si>
  <si>
    <t>509 - 25%</t>
  </si>
  <si>
    <t>509 - 50%</t>
  </si>
  <si>
    <t>509 - 100%</t>
  </si>
  <si>
    <t>510 - 0%</t>
  </si>
  <si>
    <t>510 - 25%</t>
  </si>
  <si>
    <t>510 - 50%</t>
  </si>
  <si>
    <t>510 - 100%</t>
  </si>
  <si>
    <t>511 - 0%</t>
  </si>
  <si>
    <t>511 - 25%</t>
  </si>
  <si>
    <t>511 - 50%</t>
  </si>
  <si>
    <t>511 - 100%</t>
  </si>
  <si>
    <t>513 - 0%</t>
  </si>
  <si>
    <t>513 - 25%</t>
  </si>
  <si>
    <t>513 - 50%</t>
  </si>
  <si>
    <t>513 - 100%</t>
  </si>
  <si>
    <t>514 - 0%</t>
  </si>
  <si>
    <t>514 - 25%</t>
  </si>
  <si>
    <t>514 - 50%</t>
  </si>
  <si>
    <t>514 - 100%</t>
  </si>
  <si>
    <t>515 - 0%</t>
  </si>
  <si>
    <t>515 - 25%</t>
  </si>
  <si>
    <t>515 - 50%</t>
  </si>
  <si>
    <t>515 - 100%</t>
  </si>
  <si>
    <t>516 - 0%</t>
  </si>
  <si>
    <t>516 - 25%</t>
  </si>
  <si>
    <t>516 - 50%</t>
  </si>
  <si>
    <t>516 - 100%</t>
  </si>
  <si>
    <t>517 - 0%</t>
  </si>
  <si>
    <t>517 - 25%</t>
  </si>
  <si>
    <t>517 - 50%</t>
  </si>
  <si>
    <t>517 - 100%</t>
  </si>
  <si>
    <t>520 - 0%</t>
  </si>
  <si>
    <t>520 - 25%</t>
  </si>
  <si>
    <t>520 - 50%</t>
  </si>
  <si>
    <t>520 - 100%</t>
  </si>
  <si>
    <t>521 - 0%</t>
  </si>
  <si>
    <t>521 - 25%</t>
  </si>
  <si>
    <t>521 - 50%</t>
  </si>
  <si>
    <t>521 - 100%</t>
  </si>
  <si>
    <t>522 - 0%</t>
  </si>
  <si>
    <t>522 - 25%</t>
  </si>
  <si>
    <t>522 - 50%</t>
  </si>
  <si>
    <t>522 - 100%</t>
  </si>
  <si>
    <t>523 - 0%</t>
  </si>
  <si>
    <t>523 - 25%</t>
  </si>
  <si>
    <t>523 - 50%</t>
  </si>
  <si>
    <t>523 - 100%</t>
  </si>
  <si>
    <t>524 - 0%</t>
  </si>
  <si>
    <t>524 - 25%</t>
  </si>
  <si>
    <t>524 - 50%</t>
  </si>
  <si>
    <t>524 - 100%</t>
  </si>
  <si>
    <t>527 - 0%</t>
  </si>
  <si>
    <t>527 - 25%</t>
  </si>
  <si>
    <t>527 - 50%</t>
  </si>
  <si>
    <t>527 - 100%</t>
  </si>
  <si>
    <t>528 - 0%</t>
  </si>
  <si>
    <t>528 - 25%</t>
  </si>
  <si>
    <t>528 - 50%</t>
  </si>
  <si>
    <t>528 - 100%</t>
  </si>
  <si>
    <t>529 - 0%</t>
  </si>
  <si>
    <t>529 - 25%</t>
  </si>
  <si>
    <t>529 - 50%</t>
  </si>
  <si>
    <t>529 - 100%</t>
  </si>
  <si>
    <t>530 - 0%</t>
  </si>
  <si>
    <t>530 - 25%</t>
  </si>
  <si>
    <t>530 - 50%</t>
  </si>
  <si>
    <t>530 - 100%</t>
  </si>
  <si>
    <t>531 - 0%</t>
  </si>
  <si>
    <t>531 - 25%</t>
  </si>
  <si>
    <t>531 - 50%</t>
  </si>
  <si>
    <t>531 - 100%</t>
  </si>
  <si>
    <t>603 - 0%</t>
  </si>
  <si>
    <t>603 - 25%</t>
  </si>
  <si>
    <t>603 - 50%</t>
  </si>
  <si>
    <t>603 - 100%</t>
  </si>
  <si>
    <t>604 - 0%</t>
  </si>
  <si>
    <t>604 - 25%</t>
  </si>
  <si>
    <t>604 - 50%</t>
  </si>
  <si>
    <t>604 - 100%</t>
  </si>
  <si>
    <t>605 - 0%</t>
  </si>
  <si>
    <t>605 - 25%</t>
  </si>
  <si>
    <t>605 - 50%</t>
  </si>
  <si>
    <t>605 - 100%</t>
  </si>
  <si>
    <t>606 - 0%</t>
  </si>
  <si>
    <t>606 - 25%</t>
  </si>
  <si>
    <t>606 - 50%</t>
  </si>
  <si>
    <t>606 - 100%</t>
  </si>
  <si>
    <t>607 - 0%</t>
  </si>
  <si>
    <t>607 - 25%</t>
  </si>
  <si>
    <t>607 - 50%</t>
  </si>
  <si>
    <t>607 - 100%</t>
  </si>
  <si>
    <t>611 - 0%</t>
  </si>
  <si>
    <t>611 - 25%</t>
  </si>
  <si>
    <t>611 - 50%</t>
  </si>
  <si>
    <t>611 - 100%</t>
  </si>
  <si>
    <t>612 - 0%</t>
  </si>
  <si>
    <t>612 - 25%</t>
  </si>
  <si>
    <t>612 - 50%</t>
  </si>
  <si>
    <t>612 - 100%</t>
  </si>
  <si>
    <t>613 - 0%</t>
  </si>
  <si>
    <t>613 - 25%</t>
  </si>
  <si>
    <t>613 - 50%</t>
  </si>
  <si>
    <t>613 - 100%</t>
  </si>
  <si>
    <t>614 - 0%</t>
  </si>
  <si>
    <t>614 - 25%</t>
  </si>
  <si>
    <t>614 - 50%</t>
  </si>
  <si>
    <t>614 - 100%</t>
  </si>
  <si>
    <t>509 - 75%</t>
  </si>
  <si>
    <t>510 - 75%</t>
  </si>
  <si>
    <t>511 - 75%</t>
  </si>
  <si>
    <t>513 - 75%</t>
  </si>
  <si>
    <t>514 - 75%</t>
  </si>
  <si>
    <t>515 - 75%</t>
  </si>
  <si>
    <t>516 - 75%</t>
  </si>
  <si>
    <t>517 - 75%</t>
  </si>
  <si>
    <t>520 - 75%</t>
  </si>
  <si>
    <t>521 - 75%</t>
  </si>
  <si>
    <t>522 - 75%</t>
  </si>
  <si>
    <t>523 - 75%</t>
  </si>
  <si>
    <t>524 - 75%</t>
  </si>
  <si>
    <t>527 - 75%</t>
  </si>
  <si>
    <t>528 - 75%</t>
  </si>
  <si>
    <t>529 - 75%</t>
  </si>
  <si>
    <t>530 - 75%</t>
  </si>
  <si>
    <t>531 - 75%</t>
  </si>
  <si>
    <t>603 - 75%</t>
  </si>
  <si>
    <t>604 - 75%</t>
  </si>
  <si>
    <t>605 - 75%</t>
  </si>
  <si>
    <t>606 - 75%</t>
  </si>
  <si>
    <t>607 - 75%</t>
  </si>
  <si>
    <t>611 - 75%</t>
  </si>
  <si>
    <t>612 - 75%</t>
  </si>
  <si>
    <t>613 - 75%</t>
  </si>
  <si>
    <t>614 - 75%</t>
  </si>
  <si>
    <t>508 - 75%</t>
  </si>
  <si>
    <t>Sheet3 - 0%</t>
  </si>
  <si>
    <t>Sheet3 - 25%</t>
    <phoneticPr fontId="1" type="noConversion"/>
  </si>
  <si>
    <t>Sheet3 - 50%</t>
    <phoneticPr fontId="1" type="noConversion"/>
  </si>
  <si>
    <t>Sheet3 - 75%</t>
    <phoneticPr fontId="1" type="noConversion"/>
  </si>
  <si>
    <t>Sheet3 - 100%</t>
    <phoneticPr fontId="1" type="noConversion"/>
  </si>
  <si>
    <t xml:space="preserve"> </t>
    <phoneticPr fontId="1" type="noConversion"/>
  </si>
  <si>
    <t>总耗时-装药</t>
  </si>
  <si>
    <t>总耗时-装药</t>
    <phoneticPr fontId="6" type="noConversion"/>
  </si>
  <si>
    <t>总耗时-第一针</t>
  </si>
  <si>
    <t>总耗时-第一针</t>
    <phoneticPr fontId="1" type="noConversion"/>
  </si>
  <si>
    <t>注射间隔-装药</t>
  </si>
  <si>
    <t>注射间隔-装药</t>
    <phoneticPr fontId="1" type="noConversion"/>
  </si>
  <si>
    <t>注射间隔-第一针</t>
  </si>
  <si>
    <t>注射间隔-第一针</t>
    <phoneticPr fontId="1" type="noConversion"/>
  </si>
  <si>
    <t>分钟-装药</t>
  </si>
  <si>
    <t>分钟-装药</t>
    <phoneticPr fontId="1" type="noConversion"/>
  </si>
  <si>
    <t>分钟第一针</t>
  </si>
  <si>
    <t>分钟第一针</t>
    <phoneticPr fontId="1" type="noConversion"/>
  </si>
  <si>
    <t>公式预测-装药</t>
  </si>
  <si>
    <t>公式预测-装药</t>
    <phoneticPr fontId="6" type="noConversion"/>
  </si>
  <si>
    <t>公式预测-第一针</t>
  </si>
  <si>
    <t>公式预测-第一针</t>
    <phoneticPr fontId="6" type="noConversion"/>
  </si>
  <si>
    <t>误差率-装药</t>
  </si>
  <si>
    <t>误差率-装药</t>
    <phoneticPr fontId="1" type="noConversion"/>
  </si>
  <si>
    <t>误差率-第一针</t>
  </si>
  <si>
    <t>误差率-第一针</t>
    <phoneticPr fontId="1" type="noConversion"/>
  </si>
  <si>
    <t>平均误差</t>
    <phoneticPr fontId="1" type="noConversion"/>
  </si>
  <si>
    <t>注射人数</t>
  </si>
  <si>
    <t>平均药量</t>
  </si>
  <si>
    <t>装药开始</t>
    <phoneticPr fontId="1" type="noConversion"/>
  </si>
  <si>
    <t>第一针开始</t>
    <phoneticPr fontId="1" type="noConversion"/>
  </si>
  <si>
    <t>0:02:19</t>
  </si>
  <si>
    <t>0:03:13</t>
  </si>
  <si>
    <t>0:00:06</t>
  </si>
  <si>
    <t>平均注射耗时/每批次</t>
    <phoneticPr fontId="1" type="noConversion"/>
  </si>
  <si>
    <t>End Vial Activity</t>
    <phoneticPr fontId="1" type="noConversion"/>
  </si>
  <si>
    <t>Vial Volume</t>
    <phoneticPr fontId="1" type="noConversion"/>
  </si>
  <si>
    <r>
      <rPr>
        <b/>
        <sz val="11"/>
        <color rgb="FF993300"/>
        <rFont val="PMingLiU"/>
        <family val="1"/>
        <charset val="136"/>
      </rPr>
      <t>起始药</t>
    </r>
    <r>
      <rPr>
        <b/>
        <sz val="11"/>
        <color indexed="60"/>
        <rFont val="PMingLiU"/>
        <family val="1"/>
        <charset val="136"/>
      </rPr>
      <t>量&amp;残留剂量</t>
    </r>
    <phoneticPr fontId="6" type="noConversion"/>
  </si>
  <si>
    <t>批次</t>
    <phoneticPr fontId="1" type="noConversion"/>
  </si>
  <si>
    <t>每日</t>
    <phoneticPr fontId="1" type="noConversion"/>
  </si>
  <si>
    <r>
      <t>0:03:13±0</t>
    </r>
    <r>
      <rPr>
        <sz val="9"/>
        <color rgb="FF010205"/>
        <rFont val="宋体"/>
        <family val="3"/>
        <charset val="134"/>
      </rPr>
      <t>:00:53</t>
    </r>
    <phoneticPr fontId="1" type="noConversion"/>
  </si>
  <si>
    <t>17683.93±1429.58</t>
    <phoneticPr fontId="1" type="noConversion"/>
  </si>
  <si>
    <t>523.21±298.00</t>
    <phoneticPr fontId="1" type="noConversion"/>
  </si>
  <si>
    <t>z 00:07:16</t>
  </si>
  <si>
    <t>z 00:03:16</t>
  </si>
  <si>
    <t>z 00:03:02</t>
  </si>
  <si>
    <t>z 00:02:58</t>
  </si>
  <si>
    <t>z 00:05:14</t>
  </si>
  <si>
    <t>z 00:03:25</t>
  </si>
  <si>
    <t>z 00:02:59</t>
  </si>
  <si>
    <t>z 00:05:37</t>
  </si>
  <si>
    <t>z 00:03:08</t>
  </si>
  <si>
    <t>z 00:04:23</t>
  </si>
  <si>
    <t>z 00:03:32</t>
  </si>
  <si>
    <t>z 00:02:57</t>
  </si>
  <si>
    <t>z 00:02:55</t>
  </si>
  <si>
    <t>z 00:02:40</t>
  </si>
  <si>
    <t>z 00:04:09</t>
  </si>
  <si>
    <t>z 00:03:18</t>
  </si>
  <si>
    <t>z 00:03:43</t>
  </si>
  <si>
    <t>z 00:03:12</t>
  </si>
  <si>
    <t>z 00:02:35</t>
  </si>
  <si>
    <t>z 00:02:46</t>
  </si>
  <si>
    <t>z 00:02:44</t>
  </si>
  <si>
    <t>z 00:03:07</t>
  </si>
  <si>
    <t>z 00:02:26</t>
  </si>
  <si>
    <t>z 00:04:48</t>
  </si>
  <si>
    <t>z 00:02:43</t>
  </si>
  <si>
    <t>z 00:02:38</t>
  </si>
  <si>
    <t>z 00:04:17</t>
  </si>
  <si>
    <t>z 00:03:19</t>
  </si>
  <si>
    <t>z 00:02:49</t>
  </si>
  <si>
    <t>z 00:03:42</t>
  </si>
  <si>
    <t>z 00:03:10</t>
  </si>
  <si>
    <t>z 00:03:14</t>
  </si>
  <si>
    <t>z 00:03:44</t>
  </si>
  <si>
    <t>z 00:02:47</t>
  </si>
  <si>
    <t>z 00:02:29</t>
  </si>
  <si>
    <t>z 00:02:36</t>
  </si>
  <si>
    <t>z 00:03:20</t>
  </si>
  <si>
    <t>z 00:02:51</t>
  </si>
  <si>
    <t>z 00:02:27</t>
  </si>
  <si>
    <t>z 00:02:22</t>
  </si>
  <si>
    <t>z 00:02:56</t>
  </si>
  <si>
    <t>z 00:03:03</t>
  </si>
  <si>
    <t>z 00:02:28</t>
  </si>
  <si>
    <t>z 00:06:54</t>
  </si>
  <si>
    <t>z 00:02:39</t>
  </si>
  <si>
    <t>z 00:02:48</t>
  </si>
  <si>
    <t>z 00:03:31</t>
  </si>
  <si>
    <t>z 00:03:59</t>
  </si>
  <si>
    <t>z 00:04:42</t>
  </si>
  <si>
    <t>z 00:02:45</t>
  </si>
  <si>
    <t>z 00:02:37</t>
  </si>
  <si>
    <t>z 00:02:31</t>
  </si>
  <si>
    <t>z 00:04:18</t>
  </si>
  <si>
    <t>z 00:03:34</t>
  </si>
  <si>
    <t>z 00:03:40</t>
  </si>
  <si>
    <t>z 00:02:13</t>
  </si>
  <si>
    <t>z 00:02:50</t>
  </si>
  <si>
    <t>z 00:02:25</t>
  </si>
  <si>
    <t>z 00:02:15</t>
  </si>
  <si>
    <t>z 00:02:42</t>
  </si>
  <si>
    <t>z 00:03:00</t>
  </si>
  <si>
    <t>z 00:03:38</t>
  </si>
  <si>
    <t>z 00:03:29</t>
  </si>
  <si>
    <t>z 00:03:01</t>
  </si>
  <si>
    <t>z 00:02:52</t>
  </si>
  <si>
    <t>z 00:02:30</t>
  </si>
  <si>
    <t>z 00:02:17</t>
  </si>
  <si>
    <t>z 00:18:27</t>
  </si>
  <si>
    <t>z 00:04:21</t>
  </si>
  <si>
    <t>z 00:03:23</t>
  </si>
  <si>
    <t>z 00:03:39</t>
  </si>
  <si>
    <t>z 00:02:53</t>
  </si>
  <si>
    <t>z 00:03:48</t>
  </si>
  <si>
    <t>z 00:02:34</t>
  </si>
  <si>
    <t>z 00:03:06</t>
  </si>
  <si>
    <t>z 00:02:24</t>
  </si>
  <si>
    <t>z 00:02:32</t>
  </si>
  <si>
    <t>z 00:06:32</t>
  </si>
  <si>
    <t>z 00:03:13</t>
  </si>
  <si>
    <t>z 00:04:14</t>
  </si>
  <si>
    <t>z 00:04:04</t>
  </si>
  <si>
    <t>z 00:04:03</t>
  </si>
  <si>
    <t>z 00:04:35</t>
  </si>
  <si>
    <t>z 00:04:34</t>
  </si>
  <si>
    <t>z 00:02:33</t>
  </si>
  <si>
    <t>z 00:04:06</t>
  </si>
  <si>
    <t>z 00:03:09</t>
  </si>
  <si>
    <t>z 00:02:16</t>
  </si>
  <si>
    <t>z 00:04:41</t>
  </si>
  <si>
    <t>z 00:19:48</t>
  </si>
  <si>
    <t>z 00:11:54</t>
  </si>
  <si>
    <t>z 00:03:47</t>
  </si>
  <si>
    <t>z 00:10:23</t>
  </si>
  <si>
    <t>z 00:02:41</t>
  </si>
  <si>
    <t>z 00:04:20</t>
  </si>
  <si>
    <t>z 00:32:47</t>
  </si>
  <si>
    <t>z 00:03:21</t>
  </si>
  <si>
    <t>z 00:03:36</t>
  </si>
  <si>
    <t>z 00:05:00</t>
  </si>
  <si>
    <t>z 00:25:16</t>
  </si>
  <si>
    <t>z 00:22:43</t>
  </si>
  <si>
    <t>z 00:03:30</t>
  </si>
  <si>
    <t>z 00:26:01</t>
  </si>
  <si>
    <t>z 00:36:24</t>
  </si>
  <si>
    <t>z 00:02:54</t>
  </si>
  <si>
    <t>z 00:29:41</t>
  </si>
  <si>
    <t>z 00:14:14</t>
  </si>
  <si>
    <t>z 00:32:59</t>
  </si>
  <si>
    <t>z 00:02:18</t>
  </si>
  <si>
    <t>z 00:22:17</t>
  </si>
  <si>
    <t>z 00:26:08</t>
  </si>
  <si>
    <t>z 00:11:03</t>
  </si>
  <si>
    <t>z 00:05:17</t>
  </si>
  <si>
    <t>z 00:06:00</t>
  </si>
  <si>
    <t>z 00:15:14</t>
  </si>
  <si>
    <t>z 00:20:19</t>
  </si>
  <si>
    <t>z 00:02:14</t>
  </si>
  <si>
    <t>z 00:34:15</t>
  </si>
  <si>
    <t>z 00:32:26</t>
  </si>
  <si>
    <t>z 00:22:09</t>
  </si>
  <si>
    <t>z 00:04:07</t>
  </si>
  <si>
    <t>z 00:03:33</t>
  </si>
  <si>
    <t>z 00:03:41</t>
  </si>
  <si>
    <t>z 00:12:11</t>
  </si>
  <si>
    <t>z 00:03:05</t>
  </si>
  <si>
    <t>z 00:14:35</t>
  </si>
  <si>
    <t>z 00:04:45</t>
  </si>
  <si>
    <t>z 00:34:57</t>
  </si>
  <si>
    <t>z 00:02:21</t>
  </si>
  <si>
    <t>z 00:19:22</t>
  </si>
  <si>
    <t>z 00:13:42</t>
  </si>
  <si>
    <t>z 00:03:55</t>
  </si>
  <si>
    <t>z 00:27:13</t>
  </si>
  <si>
    <t>z 00:19:06</t>
  </si>
  <si>
    <t>z 00:05:35</t>
  </si>
  <si>
    <t>z 00:18:47</t>
  </si>
  <si>
    <t>z 00:34:03</t>
  </si>
  <si>
    <t>z 00:03:27</t>
  </si>
  <si>
    <t>z 00:44:36</t>
  </si>
  <si>
    <t>z 00:03:56</t>
  </si>
  <si>
    <t>z 00:03:58</t>
  </si>
  <si>
    <t>z 00:04:08</t>
  </si>
  <si>
    <t>z 00:18:11</t>
  </si>
  <si>
    <t>z 00:04:29</t>
  </si>
  <si>
    <t>z 00:04:01</t>
  </si>
  <si>
    <t>z 00:29:04</t>
  </si>
  <si>
    <t>z 00:29:10</t>
  </si>
  <si>
    <t>z 00:02:12</t>
  </si>
  <si>
    <t>z 00:19:38</t>
  </si>
  <si>
    <t>z 00:31:18</t>
  </si>
  <si>
    <t>z 00:23:36</t>
  </si>
  <si>
    <t>z 00:12:21</t>
  </si>
  <si>
    <t>z 00:15:27</t>
  </si>
  <si>
    <t>z 00:07:40</t>
  </si>
  <si>
    <t>z 00:24:56</t>
  </si>
  <si>
    <t>z 00:03:04</t>
  </si>
  <si>
    <t>z 00:15:48</t>
  </si>
  <si>
    <t>z 00:03:45</t>
  </si>
  <si>
    <t>z 00:10:20</t>
  </si>
  <si>
    <t>z 00:27:48</t>
  </si>
  <si>
    <t>z 00:41:37</t>
  </si>
  <si>
    <t>z 00:04:13</t>
  </si>
  <si>
    <t>z 00:03:22</t>
  </si>
  <si>
    <t>z 00:04:58</t>
  </si>
  <si>
    <t>z 00:31:11</t>
  </si>
  <si>
    <t>z 00:22:22</t>
  </si>
  <si>
    <t>z 00:03:24</t>
  </si>
  <si>
    <t>z 00:29:16</t>
  </si>
  <si>
    <t>z 00:03:11</t>
  </si>
  <si>
    <t>z 00:03:26</t>
  </si>
  <si>
    <t>z 00:17:21</t>
  </si>
  <si>
    <t>z 00:30:44</t>
  </si>
  <si>
    <t>z 00:14:40</t>
  </si>
  <si>
    <t>z 00:21:53</t>
  </si>
  <si>
    <t>z 00:10:37</t>
  </si>
  <si>
    <t>z 00:03:49</t>
  </si>
  <si>
    <t>z 00:02:19</t>
  </si>
  <si>
    <t>z 00:21:27</t>
  </si>
  <si>
    <t>z 00:14:43</t>
  </si>
  <si>
    <t>z 00:12:26</t>
  </si>
  <si>
    <t>z 00:18:52</t>
  </si>
  <si>
    <t>z 00:02:23</t>
  </si>
  <si>
    <t>z 00:10:53</t>
  </si>
  <si>
    <t>z 00:02:20</t>
  </si>
  <si>
    <t>z 00:42:48</t>
  </si>
  <si>
    <t>z 00:02:04</t>
  </si>
  <si>
    <t>z 00:26:09</t>
  </si>
  <si>
    <t>z 00:03:50</t>
  </si>
  <si>
    <t>z 00:22:35</t>
  </si>
  <si>
    <t>z 00:33:15</t>
  </si>
  <si>
    <t>z 00:02:10</t>
  </si>
  <si>
    <t>z 00:04:00</t>
  </si>
  <si>
    <t>z 00:03:17</t>
  </si>
  <si>
    <t>z 00:03:28</t>
  </si>
  <si>
    <t>z 00:30:41</t>
  </si>
  <si>
    <t>z 00:23:20</t>
  </si>
  <si>
    <t>z 00:31:17</t>
  </si>
  <si>
    <t>z 00:24:01</t>
  </si>
  <si>
    <t>z 00:36:20</t>
  </si>
  <si>
    <t>z 00:28:25</t>
  </si>
  <si>
    <t>z 00:20:43</t>
  </si>
  <si>
    <t>z 00:23:57</t>
  </si>
  <si>
    <t>z 00:52:12</t>
  </si>
  <si>
    <t>z 00:30:53</t>
  </si>
  <si>
    <t>z 00:07:34</t>
  </si>
  <si>
    <t>z 00:04:55</t>
  </si>
  <si>
    <t>z 00:27:25</t>
  </si>
  <si>
    <t>z 00:02:11</t>
  </si>
  <si>
    <t>z 00:04:12</t>
  </si>
  <si>
    <t>z 00:19:50</t>
  </si>
  <si>
    <t>z 00:08:42</t>
  </si>
  <si>
    <t>z 00:27:57</t>
  </si>
  <si>
    <t>z 00:25:08</t>
  </si>
  <si>
    <t>z 00:03:15</t>
  </si>
  <si>
    <t>z 00:06:15</t>
  </si>
  <si>
    <t>z 00:03:54</t>
  </si>
  <si>
    <t>z 00:02:08</t>
  </si>
  <si>
    <t>z 00:06:23</t>
  </si>
  <si>
    <t>z 00:28:18</t>
  </si>
  <si>
    <t>z 00:24:00</t>
  </si>
  <si>
    <t>z 00:25:41</t>
  </si>
  <si>
    <t>z 00:25:48</t>
  </si>
  <si>
    <t>z 00:31:53</t>
  </si>
  <si>
    <t>z 00:17:07</t>
  </si>
  <si>
    <t>z 00:15:39</t>
  </si>
  <si>
    <t>z 00:36:25</t>
  </si>
  <si>
    <t>z 01:06:20</t>
  </si>
  <si>
    <t>z 00:23:35</t>
  </si>
  <si>
    <t>z 00:34:40</t>
  </si>
  <si>
    <t>z 00:03:53</t>
  </si>
  <si>
    <t>总736-24（N-1）</t>
    <phoneticPr fontId="1" type="noConversion"/>
  </si>
  <si>
    <t>总删掉107</t>
    <phoneticPr fontId="1" type="noConversion"/>
  </si>
  <si>
    <t>共736</t>
    <phoneticPr fontId="1" type="noConversion"/>
  </si>
  <si>
    <t>上有712</t>
    <phoneticPr fontId="1" type="noConversion"/>
  </si>
  <si>
    <t>剩629</t>
    <phoneticPr fontId="1" type="noConversion"/>
  </si>
  <si>
    <t>共629</t>
    <phoneticPr fontId="1" type="noConversion"/>
  </si>
  <si>
    <t>平均注射耗时/每人次</t>
    <phoneticPr fontId="1" type="noConversion"/>
  </si>
  <si>
    <t>方差</t>
  </si>
  <si>
    <t xml:space="preserve">规定的剂量 </t>
  </si>
  <si>
    <t xml:space="preserve">实际剂量 </t>
  </si>
  <si>
    <t xml:space="preserve">计算处方剂量 </t>
  </si>
  <si>
    <t xml:space="preserve">误差百分比 </t>
  </si>
  <si>
    <t>平方误差</t>
  </si>
  <si>
    <t>误差</t>
    <phoneticPr fontId="1" type="noConversion"/>
  </si>
  <si>
    <t>B</t>
    <phoneticPr fontId="1" type="noConversion"/>
  </si>
  <si>
    <t>A</t>
    <phoneticPr fontId="1" type="noConversion"/>
  </si>
  <si>
    <t>日期</t>
    <phoneticPr fontId="1" type="noConversion"/>
  </si>
  <si>
    <t>abs</t>
    <phoneticPr fontId="1" type="noConversion"/>
  </si>
  <si>
    <t>New-预测装药1</t>
    <phoneticPr fontId="1" type="noConversion"/>
  </si>
  <si>
    <t>New-预测装药2$$</t>
    <phoneticPr fontId="1" type="noConversion"/>
  </si>
  <si>
    <t>预测1比装药</t>
    <phoneticPr fontId="1" type="noConversion"/>
  </si>
  <si>
    <t>预测1比第一针</t>
    <phoneticPr fontId="1" type="noConversion"/>
  </si>
  <si>
    <t>预测2$$比装药</t>
    <phoneticPr fontId="1" type="noConversion"/>
  </si>
  <si>
    <t>预测2$$比第一针</t>
    <phoneticPr fontId="1" type="noConversion"/>
  </si>
  <si>
    <t>真实用药量</t>
    <phoneticPr fontId="1" type="noConversion"/>
  </si>
  <si>
    <t>公式预估用药量</t>
    <phoneticPr fontId="1" type="noConversion"/>
  </si>
  <si>
    <t>绝对值偏差率</t>
    <phoneticPr fontId="1" type="noConversion"/>
  </si>
  <si>
    <t>理想用药量</t>
    <phoneticPr fontId="1" type="noConversion"/>
  </si>
  <si>
    <t>时间</t>
    <phoneticPr fontId="6" type="noConversion"/>
  </si>
  <si>
    <t>残留率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</si>
</sst>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3" formatCode="_(* #,##0.00_);_(* \(#,##0.00\);_(* &quot;-&quot;??_);_(@_)"/>
    <numFmt numFmtId="176" formatCode="[$-F400]h:mm:ss\ AM/PM"/>
    <numFmt numFmtId="177" formatCode="[$-F800]dddd\,\ mmmm\ dd\,\ yyyy"/>
    <numFmt numFmtId="178" formatCode="0.00_);[Red]\(0.00\)"/>
    <numFmt numFmtId="179" formatCode="###0"/>
    <numFmt numFmtId="180" formatCode="###0.00"/>
    <numFmt numFmtId="181" formatCode="###0.0000"/>
    <numFmt numFmtId="182" formatCode="###0.00000"/>
    <numFmt numFmtId="183" formatCode="0.00_ "/>
    <numFmt numFmtId="184" formatCode="yyyy/m/d\ h:mm;@"/>
    <numFmt numFmtId="185" formatCode="###0.000"/>
  </numFmts>
  <fonts count="3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rgb="FF9C0006"/>
      <name val="宋体"/>
      <family val="2"/>
      <charset val="134"/>
      <scheme val="minor"/>
    </font>
    <font>
      <sz val="12"/>
      <color rgb="FF9C5700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9C5700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000000"/>
      <name val="宋体"/>
      <family val="4"/>
      <charset val="134"/>
      <scheme val="minor"/>
    </font>
    <font>
      <sz val="10"/>
      <name val="Arial"/>
      <family val="2"/>
    </font>
    <font>
      <b/>
      <sz val="11"/>
      <color indexed="60"/>
      <name val="PMingLiU"/>
      <family val="1"/>
      <charset val="136"/>
    </font>
    <font>
      <sz val="9"/>
      <color indexed="62"/>
      <name val="MingLiU"/>
      <family val="3"/>
      <charset val="136"/>
    </font>
    <font>
      <sz val="9"/>
      <color indexed="60"/>
      <name val="MingLiU"/>
      <family val="2"/>
      <charset val="136"/>
    </font>
    <font>
      <sz val="9"/>
      <color indexed="60"/>
      <name val="MingLiU"/>
      <family val="3"/>
      <charset val="136"/>
    </font>
    <font>
      <sz val="9"/>
      <color rgb="FF010205"/>
      <name val="宋体"/>
      <family val="3"/>
      <charset val="134"/>
    </font>
    <font>
      <sz val="9"/>
      <color rgb="FF010205"/>
      <name val="宋体"/>
      <family val="2"/>
      <charset val="134"/>
    </font>
    <font>
      <sz val="9"/>
      <color indexed="60"/>
      <name val="MingLiU"/>
      <family val="2"/>
      <charset val="134"/>
    </font>
    <font>
      <b/>
      <sz val="11"/>
      <color rgb="FF010205"/>
      <name val="宋体"/>
      <family val="1"/>
      <charset val="134"/>
    </font>
    <font>
      <sz val="9"/>
      <color rgb="FF993300"/>
      <name val="微软雅黑"/>
      <family val="3"/>
      <charset val="134"/>
    </font>
    <font>
      <b/>
      <sz val="11"/>
      <color theme="1"/>
      <name val="宋体"/>
      <family val="4"/>
      <charset val="134"/>
      <scheme val="minor"/>
    </font>
    <font>
      <sz val="11"/>
      <color theme="1"/>
      <name val="Apple Color Emoji"/>
      <family val="2"/>
    </font>
    <font>
      <sz val="11"/>
      <color theme="1"/>
      <name val="SimSun"/>
      <family val="3"/>
      <charset val="134"/>
    </font>
    <font>
      <sz val="11"/>
      <color theme="1"/>
      <name val="宋体"/>
      <family val="2"/>
      <scheme val="minor"/>
    </font>
    <font>
      <sz val="11"/>
      <color rgb="FF000000"/>
      <name val="宋体"/>
      <family val="3"/>
      <charset val="134"/>
      <scheme val="minor"/>
    </font>
    <font>
      <sz val="11"/>
      <color rgb="FF010205"/>
      <name val="MingLiU"/>
      <family val="1"/>
      <charset val="136"/>
    </font>
    <font>
      <sz val="12"/>
      <color theme="1"/>
      <name val="Times New Roman"/>
      <family val="1"/>
    </font>
    <font>
      <sz val="9"/>
      <color rgb="FF264A60"/>
      <name val="MingLiU"/>
      <family val="1"/>
      <charset val="136"/>
    </font>
    <font>
      <sz val="9"/>
      <color rgb="FF010205"/>
      <name val="MingLiU"/>
      <family val="1"/>
      <charset val="136"/>
    </font>
    <font>
      <b/>
      <sz val="11"/>
      <color rgb="FF993300"/>
      <name val="PMingLiU"/>
      <family val="1"/>
      <charset val="136"/>
    </font>
    <font>
      <sz val="10"/>
      <color rgb="FF993300"/>
      <name val="MingLiU"/>
      <family val="1"/>
      <charset val="136"/>
    </font>
    <font>
      <sz val="11"/>
      <color rgb="FF000000"/>
      <name val="等线"/>
      <family val="4"/>
      <charset val="134"/>
    </font>
    <font>
      <sz val="11"/>
      <color rgb="FF9C0006"/>
      <name val="宋体"/>
      <family val="3"/>
      <charset val="134"/>
      <scheme val="minor"/>
    </font>
    <font>
      <sz val="11"/>
      <color rgb="FF9C570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11"/>
      <name val="宋体"/>
      <family val="3"/>
      <charset val="134"/>
      <scheme val="major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indexed="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C7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rgb="FFC6EFCE"/>
        <bgColor rgb="FFFFFFFF"/>
      </patternFill>
    </fill>
  </fills>
  <borders count="19">
    <border>
      <left/>
      <right/>
      <top/>
      <bottom/>
      <diagonal/>
    </border>
    <border>
      <left/>
      <right/>
      <top/>
      <bottom style="thin">
        <color indexed="61"/>
      </bottom>
      <diagonal/>
    </border>
    <border>
      <left/>
      <right style="thin">
        <color indexed="63"/>
      </right>
      <top/>
      <bottom style="thin">
        <color indexed="61"/>
      </bottom>
      <diagonal/>
    </border>
    <border>
      <left style="thin">
        <color indexed="63"/>
      </left>
      <right style="thin">
        <color indexed="63"/>
      </right>
      <top/>
      <bottom style="thin">
        <color indexed="61"/>
      </bottom>
      <diagonal/>
    </border>
    <border>
      <left style="thin">
        <color indexed="63"/>
      </left>
      <right/>
      <top/>
      <bottom style="thin">
        <color indexed="61"/>
      </bottom>
      <diagonal/>
    </border>
    <border>
      <left style="thin">
        <color indexed="63"/>
      </left>
      <right/>
      <top style="thin">
        <color indexed="61"/>
      </top>
      <bottom style="thin">
        <color indexed="22"/>
      </bottom>
      <diagonal/>
    </border>
    <border>
      <left/>
      <right/>
      <top style="thin">
        <color indexed="61"/>
      </top>
      <bottom style="thin">
        <color indexed="22"/>
      </bottom>
      <diagonal/>
    </border>
    <border>
      <left/>
      <right style="thin">
        <color indexed="63"/>
      </right>
      <top style="thin">
        <color indexed="61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1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61"/>
      </bottom>
      <diagonal/>
    </border>
    <border>
      <left/>
      <right style="thin">
        <color indexed="63"/>
      </right>
      <top style="thin">
        <color indexed="22"/>
      </top>
      <bottom style="thin">
        <color indexed="61"/>
      </bottom>
      <diagonal/>
    </border>
    <border>
      <left style="thin">
        <color indexed="63"/>
      </left>
      <right style="thin">
        <color indexed="63"/>
      </right>
      <top style="thin">
        <color indexed="22"/>
      </top>
      <bottom style="thin">
        <color indexed="61"/>
      </bottom>
      <diagonal/>
    </border>
    <border>
      <left style="thin">
        <color indexed="63"/>
      </left>
      <right/>
      <top style="thin">
        <color indexed="22"/>
      </top>
      <bottom style="thin">
        <color indexed="61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63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/>
      <top style="thin">
        <color indexed="22"/>
      </top>
      <bottom style="thin">
        <color indexed="22"/>
      </bottom>
      <diagonal/>
    </border>
    <border>
      <left style="thin">
        <color indexed="63"/>
      </left>
      <right/>
      <top/>
      <bottom/>
      <diagonal/>
    </border>
    <border>
      <left/>
      <right style="thin">
        <color indexed="63"/>
      </right>
      <top/>
      <bottom/>
      <diagonal/>
    </border>
  </borders>
  <cellStyleXfs count="17">
    <xf numFmtId="0" fontId="0" fillId="0" borderId="0"/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43" fontId="4" fillId="0" borderId="0" applyFont="0" applyFill="0" applyBorder="0" applyAlignment="0" applyProtection="0">
      <alignment vertical="center"/>
    </xf>
    <xf numFmtId="43" fontId="23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0" fillId="0" borderId="0"/>
    <xf numFmtId="9" fontId="23" fillId="0" borderId="0" applyFont="0" applyFill="0" applyBorder="0" applyAlignment="0" applyProtection="0">
      <alignment vertical="center"/>
    </xf>
  </cellStyleXfs>
  <cellXfs count="259">
    <xf numFmtId="0" fontId="0" fillId="0" borderId="0" xfId="0"/>
    <xf numFmtId="176" fontId="0" fillId="0" borderId="0" xfId="0" applyNumberFormat="1"/>
    <xf numFmtId="177" fontId="0" fillId="0" borderId="0" xfId="0" applyNumberFormat="1"/>
    <xf numFmtId="176" fontId="7" fillId="4" borderId="0" xfId="4" applyNumberFormat="1" applyAlignment="1"/>
    <xf numFmtId="0" fontId="5" fillId="3" borderId="0" xfId="3">
      <alignment vertical="center"/>
    </xf>
    <xf numFmtId="177" fontId="5" fillId="3" borderId="0" xfId="3" applyNumberFormat="1">
      <alignment vertical="center"/>
    </xf>
    <xf numFmtId="176" fontId="5" fillId="3" borderId="0" xfId="3" applyNumberFormat="1">
      <alignment vertical="center"/>
    </xf>
    <xf numFmtId="0" fontId="5" fillId="3" borderId="0" xfId="3" applyAlignment="1">
      <alignment horizontal="center" vertical="center"/>
    </xf>
    <xf numFmtId="176" fontId="7" fillId="4" borderId="0" xfId="4" applyNumberFormat="1">
      <alignment vertical="center"/>
    </xf>
    <xf numFmtId="176" fontId="8" fillId="2" borderId="0" xfId="5" applyNumberFormat="1">
      <alignment vertical="center"/>
    </xf>
    <xf numFmtId="12" fontId="0" fillId="0" borderId="0" xfId="0" applyNumberFormat="1"/>
    <xf numFmtId="0" fontId="9" fillId="0" borderId="0" xfId="0" applyFont="1"/>
    <xf numFmtId="177" fontId="5" fillId="3" borderId="0" xfId="3" applyNumberFormat="1" applyAlignment="1">
      <alignment horizontal="center" vertical="center"/>
    </xf>
    <xf numFmtId="176" fontId="5" fillId="3" borderId="0" xfId="3" applyNumberFormat="1" applyAlignment="1">
      <alignment horizontal="center" vertical="center"/>
    </xf>
    <xf numFmtId="0" fontId="2" fillId="3" borderId="0" xfId="1" applyAlignment="1"/>
    <xf numFmtId="177" fontId="2" fillId="3" borderId="0" xfId="1" applyNumberFormat="1" applyAlignment="1"/>
    <xf numFmtId="176" fontId="2" fillId="3" borderId="0" xfId="1" applyNumberFormat="1" applyAlignment="1"/>
    <xf numFmtId="176" fontId="8" fillId="2" borderId="0" xfId="5" applyNumberFormat="1" applyAlignment="1"/>
    <xf numFmtId="176" fontId="5" fillId="3" borderId="0" xfId="3" applyNumberFormat="1" applyAlignment="1"/>
    <xf numFmtId="0" fontId="2" fillId="3" borderId="0" xfId="1" applyAlignment="1">
      <alignment horizontal="center"/>
    </xf>
    <xf numFmtId="0" fontId="0" fillId="0" borderId="0" xfId="0" applyAlignment="1">
      <alignment horizontal="center"/>
    </xf>
    <xf numFmtId="0" fontId="4" fillId="0" borderId="0" xfId="6">
      <alignment vertical="center"/>
    </xf>
    <xf numFmtId="177" fontId="4" fillId="0" borderId="0" xfId="6" applyNumberFormat="1">
      <alignment vertical="center"/>
    </xf>
    <xf numFmtId="176" fontId="4" fillId="0" borderId="0" xfId="6" applyNumberFormat="1">
      <alignment vertical="center"/>
    </xf>
    <xf numFmtId="0" fontId="7" fillId="4" borderId="0" xfId="4" applyAlignment="1">
      <alignment horizontal="center" vertical="center"/>
    </xf>
    <xf numFmtId="0" fontId="4" fillId="0" borderId="0" xfId="6" applyAlignment="1">
      <alignment horizontal="center" vertical="center"/>
    </xf>
    <xf numFmtId="177" fontId="4" fillId="0" borderId="0" xfId="6" applyNumberFormat="1" applyAlignment="1">
      <alignment horizontal="center" vertical="center"/>
    </xf>
    <xf numFmtId="176" fontId="4" fillId="0" borderId="0" xfId="6" applyNumberFormat="1" applyAlignment="1">
      <alignment horizontal="center" vertical="center"/>
    </xf>
    <xf numFmtId="0" fontId="12" fillId="0" borderId="1" xfId="7" applyFont="1" applyBorder="1" applyAlignment="1">
      <alignment horizontal="center" wrapText="1"/>
    </xf>
    <xf numFmtId="0" fontId="12" fillId="0" borderId="2" xfId="7" applyFont="1" applyBorder="1" applyAlignment="1">
      <alignment horizontal="center" wrapText="1"/>
    </xf>
    <xf numFmtId="0" fontId="12" fillId="0" borderId="3" xfId="7" applyFont="1" applyBorder="1" applyAlignment="1">
      <alignment horizontal="center" wrapText="1"/>
    </xf>
    <xf numFmtId="0" fontId="12" fillId="0" borderId="4" xfId="7" applyFont="1" applyBorder="1" applyAlignment="1">
      <alignment horizontal="center" wrapText="1"/>
    </xf>
    <xf numFmtId="178" fontId="13" fillId="5" borderId="5" xfId="8" applyNumberFormat="1" applyFont="1" applyFill="1" applyBorder="1" applyAlignment="1">
      <alignment horizontal="center" vertical="top"/>
    </xf>
    <xf numFmtId="0" fontId="12" fillId="6" borderId="6" xfId="7" applyFont="1" applyFill="1" applyBorder="1" applyAlignment="1">
      <alignment horizontal="center" vertical="top" wrapText="1"/>
    </xf>
    <xf numFmtId="179" fontId="14" fillId="5" borderId="7" xfId="7" applyNumberFormat="1" applyFont="1" applyFill="1" applyBorder="1" applyAlignment="1">
      <alignment horizontal="right" vertical="top"/>
    </xf>
    <xf numFmtId="0" fontId="14" fillId="5" borderId="8" xfId="7" applyFont="1" applyFill="1" applyBorder="1" applyAlignment="1">
      <alignment horizontal="right" vertical="top"/>
    </xf>
    <xf numFmtId="21" fontId="14" fillId="5" borderId="8" xfId="7" applyNumberFormat="1" applyFont="1" applyFill="1" applyBorder="1" applyAlignment="1">
      <alignment horizontal="right" vertical="top"/>
    </xf>
    <xf numFmtId="0" fontId="14" fillId="5" borderId="5" xfId="7" applyFont="1" applyFill="1" applyBorder="1" applyAlignment="1">
      <alignment horizontal="right" vertical="top"/>
    </xf>
    <xf numFmtId="0" fontId="12" fillId="6" borderId="9" xfId="7" applyFont="1" applyFill="1" applyBorder="1" applyAlignment="1">
      <alignment horizontal="center" vertical="top" wrapText="1"/>
    </xf>
    <xf numFmtId="179" fontId="14" fillId="5" borderId="10" xfId="7" applyNumberFormat="1" applyFont="1" applyFill="1" applyBorder="1" applyAlignment="1">
      <alignment horizontal="right" vertical="top"/>
    </xf>
    <xf numFmtId="0" fontId="14" fillId="5" borderId="11" xfId="7" applyFont="1" applyFill="1" applyBorder="1" applyAlignment="1">
      <alignment horizontal="left" vertical="top" wrapText="1"/>
    </xf>
    <xf numFmtId="0" fontId="14" fillId="5" borderId="12" xfId="7" applyFont="1" applyFill="1" applyBorder="1" applyAlignment="1">
      <alignment horizontal="left" vertical="top" wrapText="1"/>
    </xf>
    <xf numFmtId="0" fontId="12" fillId="0" borderId="1" xfId="9" applyFont="1" applyBorder="1" applyAlignment="1">
      <alignment horizontal="center" wrapText="1"/>
    </xf>
    <xf numFmtId="0" fontId="12" fillId="0" borderId="2" xfId="9" applyFont="1" applyBorder="1" applyAlignment="1">
      <alignment horizontal="center" wrapText="1"/>
    </xf>
    <xf numFmtId="0" fontId="12" fillId="0" borderId="3" xfId="9" applyFont="1" applyBorder="1" applyAlignment="1">
      <alignment horizontal="center" wrapText="1"/>
    </xf>
    <xf numFmtId="0" fontId="12" fillId="0" borderId="4" xfId="9" applyFont="1" applyBorder="1" applyAlignment="1">
      <alignment horizontal="center" wrapText="1"/>
    </xf>
    <xf numFmtId="0" fontId="12" fillId="6" borderId="6" xfId="9" applyFont="1" applyFill="1" applyBorder="1" applyAlignment="1">
      <alignment horizontal="center" vertical="top" wrapText="1"/>
    </xf>
    <xf numFmtId="179" fontId="14" fillId="5" borderId="7" xfId="9" applyNumberFormat="1" applyFont="1" applyFill="1" applyBorder="1" applyAlignment="1">
      <alignment horizontal="right" vertical="top"/>
    </xf>
    <xf numFmtId="178" fontId="14" fillId="5" borderId="8" xfId="9" applyNumberFormat="1" applyFont="1" applyFill="1" applyBorder="1" applyAlignment="1">
      <alignment horizontal="right" vertical="top"/>
    </xf>
    <xf numFmtId="178" fontId="14" fillId="5" borderId="5" xfId="9" applyNumberFormat="1" applyFont="1" applyFill="1" applyBorder="1" applyAlignment="1">
      <alignment horizontal="right" vertical="top"/>
    </xf>
    <xf numFmtId="178" fontId="4" fillId="0" borderId="0" xfId="6" applyNumberFormat="1">
      <alignment vertical="center"/>
    </xf>
    <xf numFmtId="178" fontId="15" fillId="5" borderId="8" xfId="9" applyNumberFormat="1" applyFont="1" applyFill="1" applyBorder="1" applyAlignment="1">
      <alignment horizontal="right" vertical="top"/>
    </xf>
    <xf numFmtId="0" fontId="12" fillId="6" borderId="13" xfId="9" applyFont="1" applyFill="1" applyBorder="1" applyAlignment="1">
      <alignment horizontal="center" vertical="top" wrapText="1"/>
    </xf>
    <xf numFmtId="179" fontId="14" fillId="5" borderId="14" xfId="9" applyNumberFormat="1" applyFont="1" applyFill="1" applyBorder="1" applyAlignment="1">
      <alignment horizontal="right" vertical="top"/>
    </xf>
    <xf numFmtId="178" fontId="14" fillId="5" borderId="15" xfId="9" applyNumberFormat="1" applyFont="1" applyFill="1" applyBorder="1" applyAlignment="1">
      <alignment horizontal="right" vertical="top"/>
    </xf>
    <xf numFmtId="178" fontId="14" fillId="5" borderId="16" xfId="9" applyNumberFormat="1" applyFont="1" applyFill="1" applyBorder="1" applyAlignment="1">
      <alignment horizontal="right" vertical="top"/>
    </xf>
    <xf numFmtId="178" fontId="4" fillId="0" borderId="0" xfId="6" applyNumberFormat="1" applyAlignment="1">
      <alignment horizontal="center" vertical="center"/>
    </xf>
    <xf numFmtId="0" fontId="12" fillId="6" borderId="9" xfId="9" applyFont="1" applyFill="1" applyBorder="1" applyAlignment="1">
      <alignment horizontal="center" vertical="top" wrapText="1"/>
    </xf>
    <xf numFmtId="179" fontId="14" fillId="5" borderId="10" xfId="9" applyNumberFormat="1" applyFont="1" applyFill="1" applyBorder="1" applyAlignment="1">
      <alignment horizontal="right" vertical="top"/>
    </xf>
    <xf numFmtId="0" fontId="14" fillId="5" borderId="11" xfId="9" applyFont="1" applyFill="1" applyBorder="1" applyAlignment="1">
      <alignment horizontal="left" vertical="top" wrapText="1"/>
    </xf>
    <xf numFmtId="0" fontId="14" fillId="5" borderId="12" xfId="9" applyFont="1" applyFill="1" applyBorder="1" applyAlignment="1">
      <alignment horizontal="left" vertical="top" wrapText="1"/>
    </xf>
    <xf numFmtId="180" fontId="14" fillId="5" borderId="8" xfId="9" applyNumberFormat="1" applyFont="1" applyFill="1" applyBorder="1" applyAlignment="1">
      <alignment horizontal="right" vertical="top"/>
    </xf>
    <xf numFmtId="0" fontId="10" fillId="0" borderId="0" xfId="10" applyAlignment="1">
      <alignment horizontal="center"/>
    </xf>
    <xf numFmtId="0" fontId="12" fillId="0" borderId="0" xfId="10" applyFont="1" applyAlignment="1">
      <alignment horizontal="center" wrapText="1"/>
    </xf>
    <xf numFmtId="178" fontId="12" fillId="0" borderId="17" xfId="10" applyNumberFormat="1" applyFont="1" applyBorder="1" applyAlignment="1">
      <alignment horizontal="center" wrapText="1"/>
    </xf>
    <xf numFmtId="0" fontId="12" fillId="0" borderId="1" xfId="10" applyFont="1" applyBorder="1" applyAlignment="1">
      <alignment horizontal="center" wrapText="1"/>
    </xf>
    <xf numFmtId="178" fontId="12" fillId="0" borderId="4" xfId="10" applyNumberFormat="1" applyFont="1" applyBorder="1" applyAlignment="1">
      <alignment horizontal="center" wrapText="1"/>
    </xf>
    <xf numFmtId="178" fontId="12" fillId="0" borderId="3" xfId="10" applyNumberFormat="1" applyFont="1" applyBorder="1" applyAlignment="1">
      <alignment horizontal="center" wrapText="1"/>
    </xf>
    <xf numFmtId="0" fontId="12" fillId="6" borderId="6" xfId="10" applyFont="1" applyFill="1" applyBorder="1" applyAlignment="1">
      <alignment horizontal="center" vertical="top" wrapText="1"/>
    </xf>
    <xf numFmtId="179" fontId="14" fillId="5" borderId="6" xfId="10" applyNumberFormat="1" applyFont="1" applyFill="1" applyBorder="1" applyAlignment="1">
      <alignment horizontal="right" vertical="top"/>
    </xf>
    <xf numFmtId="178" fontId="14" fillId="5" borderId="5" xfId="10" applyNumberFormat="1" applyFont="1" applyFill="1" applyBorder="1" applyAlignment="1">
      <alignment horizontal="right" vertical="top"/>
    </xf>
    <xf numFmtId="178" fontId="14" fillId="5" borderId="8" xfId="10" applyNumberFormat="1" applyFont="1" applyFill="1" applyBorder="1" applyAlignment="1">
      <alignment horizontal="right" vertical="top"/>
    </xf>
    <xf numFmtId="0" fontId="12" fillId="6" borderId="13" xfId="10" applyFont="1" applyFill="1" applyBorder="1" applyAlignment="1">
      <alignment horizontal="center" vertical="top" wrapText="1"/>
    </xf>
    <xf numFmtId="179" fontId="14" fillId="5" borderId="13" xfId="10" applyNumberFormat="1" applyFont="1" applyFill="1" applyBorder="1" applyAlignment="1">
      <alignment horizontal="right" vertical="top"/>
    </xf>
    <xf numFmtId="178" fontId="14" fillId="5" borderId="16" xfId="10" applyNumberFormat="1" applyFont="1" applyFill="1" applyBorder="1" applyAlignment="1">
      <alignment horizontal="right" vertical="top"/>
    </xf>
    <xf numFmtId="178" fontId="14" fillId="5" borderId="15" xfId="10" applyNumberFormat="1" applyFont="1" applyFill="1" applyBorder="1" applyAlignment="1">
      <alignment horizontal="right" vertical="top"/>
    </xf>
    <xf numFmtId="178" fontId="17" fillId="5" borderId="5" xfId="8" applyNumberFormat="1" applyFont="1" applyFill="1" applyBorder="1" applyAlignment="1">
      <alignment horizontal="center" vertical="top"/>
    </xf>
    <xf numFmtId="0" fontId="12" fillId="6" borderId="9" xfId="10" applyFont="1" applyFill="1" applyBorder="1" applyAlignment="1">
      <alignment horizontal="center" vertical="top" wrapText="1"/>
    </xf>
    <xf numFmtId="179" fontId="14" fillId="5" borderId="9" xfId="10" applyNumberFormat="1" applyFont="1" applyFill="1" applyBorder="1" applyAlignment="1">
      <alignment horizontal="right" vertical="top"/>
    </xf>
    <xf numFmtId="178" fontId="14" fillId="5" borderId="12" xfId="10" applyNumberFormat="1" applyFont="1" applyFill="1" applyBorder="1" applyAlignment="1">
      <alignment horizontal="left" vertical="top" wrapText="1"/>
    </xf>
    <xf numFmtId="178" fontId="14" fillId="5" borderId="11" xfId="10" applyNumberFormat="1" applyFont="1" applyFill="1" applyBorder="1" applyAlignment="1">
      <alignment horizontal="left" vertical="top" wrapText="1"/>
    </xf>
    <xf numFmtId="0" fontId="10" fillId="0" borderId="0" xfId="10"/>
    <xf numFmtId="0" fontId="12" fillId="0" borderId="1" xfId="8" applyFont="1" applyBorder="1" applyAlignment="1">
      <alignment horizontal="center" wrapText="1"/>
    </xf>
    <xf numFmtId="0" fontId="12" fillId="0" borderId="2" xfId="8" applyFont="1" applyBorder="1" applyAlignment="1">
      <alignment horizontal="center" wrapText="1"/>
    </xf>
    <xf numFmtId="0" fontId="12" fillId="0" borderId="3" xfId="8" applyFont="1" applyBorder="1" applyAlignment="1">
      <alignment horizontal="center" wrapText="1"/>
    </xf>
    <xf numFmtId="0" fontId="12" fillId="0" borderId="4" xfId="8" applyFont="1" applyBorder="1" applyAlignment="1">
      <alignment horizontal="center" wrapText="1"/>
    </xf>
    <xf numFmtId="0" fontId="12" fillId="6" borderId="6" xfId="8" applyFont="1" applyFill="1" applyBorder="1" applyAlignment="1">
      <alignment horizontal="center" vertical="top" wrapText="1"/>
    </xf>
    <xf numFmtId="179" fontId="14" fillId="5" borderId="7" xfId="8" applyNumberFormat="1" applyFont="1" applyFill="1" applyBorder="1" applyAlignment="1">
      <alignment horizontal="right" vertical="top"/>
    </xf>
    <xf numFmtId="0" fontId="14" fillId="5" borderId="8" xfId="8" applyFont="1" applyFill="1" applyBorder="1" applyAlignment="1">
      <alignment horizontal="right" vertical="top"/>
    </xf>
    <xf numFmtId="0" fontId="14" fillId="5" borderId="5" xfId="8" applyFont="1" applyFill="1" applyBorder="1" applyAlignment="1">
      <alignment horizontal="right" vertical="top"/>
    </xf>
    <xf numFmtId="0" fontId="14" fillId="5" borderId="8" xfId="10" applyFont="1" applyFill="1" applyBorder="1" applyAlignment="1">
      <alignment horizontal="center" vertical="top"/>
    </xf>
    <xf numFmtId="0" fontId="12" fillId="6" borderId="9" xfId="8" applyFont="1" applyFill="1" applyBorder="1" applyAlignment="1">
      <alignment horizontal="center" vertical="top" wrapText="1"/>
    </xf>
    <xf numFmtId="179" fontId="14" fillId="5" borderId="10" xfId="8" applyNumberFormat="1" applyFont="1" applyFill="1" applyBorder="1" applyAlignment="1">
      <alignment horizontal="right" vertical="top"/>
    </xf>
    <xf numFmtId="0" fontId="14" fillId="5" borderId="11" xfId="8" applyFont="1" applyFill="1" applyBorder="1" applyAlignment="1">
      <alignment horizontal="left" vertical="top" wrapText="1"/>
    </xf>
    <xf numFmtId="0" fontId="14" fillId="5" borderId="12" xfId="8" applyFont="1" applyFill="1" applyBorder="1" applyAlignment="1">
      <alignment horizontal="left" vertical="top" wrapText="1"/>
    </xf>
    <xf numFmtId="0" fontId="14" fillId="5" borderId="8" xfId="9" applyFont="1" applyFill="1" applyBorder="1" applyAlignment="1">
      <alignment horizontal="right" vertical="top"/>
    </xf>
    <xf numFmtId="0" fontId="14" fillId="5" borderId="5" xfId="9" applyFont="1" applyFill="1" applyBorder="1" applyAlignment="1">
      <alignment horizontal="right" vertical="top"/>
    </xf>
    <xf numFmtId="0" fontId="10" fillId="0" borderId="0" xfId="11"/>
    <xf numFmtId="0" fontId="12" fillId="0" borderId="1" xfId="11" applyFont="1" applyBorder="1" applyAlignment="1">
      <alignment horizontal="center" wrapText="1"/>
    </xf>
    <xf numFmtId="0" fontId="12" fillId="0" borderId="2" xfId="11" applyFont="1" applyBorder="1" applyAlignment="1">
      <alignment horizontal="center" wrapText="1"/>
    </xf>
    <xf numFmtId="0" fontId="12" fillId="0" borderId="3" xfId="11" applyFont="1" applyBorder="1" applyAlignment="1">
      <alignment horizontal="center" wrapText="1"/>
    </xf>
    <xf numFmtId="0" fontId="12" fillId="0" borderId="4" xfId="11" applyFont="1" applyBorder="1" applyAlignment="1">
      <alignment horizontal="center" wrapText="1"/>
    </xf>
    <xf numFmtId="0" fontId="12" fillId="6" borderId="6" xfId="11" applyFont="1" applyFill="1" applyBorder="1" applyAlignment="1">
      <alignment horizontal="center" vertical="top" wrapText="1"/>
    </xf>
    <xf numFmtId="179" fontId="14" fillId="5" borderId="7" xfId="11" applyNumberFormat="1" applyFont="1" applyFill="1" applyBorder="1" applyAlignment="1">
      <alignment horizontal="right" vertical="top"/>
    </xf>
    <xf numFmtId="180" fontId="14" fillId="5" borderId="8" xfId="11" applyNumberFormat="1" applyFont="1" applyFill="1" applyBorder="1" applyAlignment="1">
      <alignment horizontal="right" vertical="top"/>
    </xf>
    <xf numFmtId="178" fontId="14" fillId="5" borderId="8" xfId="11" applyNumberFormat="1" applyFont="1" applyFill="1" applyBorder="1" applyAlignment="1">
      <alignment horizontal="right" vertical="top"/>
    </xf>
    <xf numFmtId="178" fontId="14" fillId="5" borderId="5" xfId="11" applyNumberFormat="1" applyFont="1" applyFill="1" applyBorder="1" applyAlignment="1">
      <alignment horizontal="right" vertical="top"/>
    </xf>
    <xf numFmtId="0" fontId="12" fillId="6" borderId="9" xfId="11" applyFont="1" applyFill="1" applyBorder="1" applyAlignment="1">
      <alignment horizontal="center" vertical="top" wrapText="1"/>
    </xf>
    <xf numFmtId="179" fontId="14" fillId="5" borderId="10" xfId="11" applyNumberFormat="1" applyFont="1" applyFill="1" applyBorder="1" applyAlignment="1">
      <alignment horizontal="right" vertical="top"/>
    </xf>
    <xf numFmtId="0" fontId="14" fillId="5" borderId="11" xfId="11" applyFont="1" applyFill="1" applyBorder="1" applyAlignment="1">
      <alignment horizontal="left" vertical="top" wrapText="1"/>
    </xf>
    <xf numFmtId="0" fontId="14" fillId="5" borderId="12" xfId="11" applyFont="1" applyFill="1" applyBorder="1" applyAlignment="1">
      <alignment horizontal="left" vertical="top" wrapText="1"/>
    </xf>
    <xf numFmtId="9" fontId="12" fillId="6" borderId="6" xfId="7" applyNumberFormat="1" applyFont="1" applyFill="1" applyBorder="1" applyAlignment="1">
      <alignment horizontal="center" vertical="top" wrapText="1"/>
    </xf>
    <xf numFmtId="179" fontId="14" fillId="5" borderId="7" xfId="7" applyNumberFormat="1" applyFont="1" applyFill="1" applyBorder="1" applyAlignment="1">
      <alignment horizontal="center" vertical="top"/>
    </xf>
    <xf numFmtId="178" fontId="14" fillId="5" borderId="8" xfId="7" applyNumberFormat="1" applyFont="1" applyFill="1" applyBorder="1" applyAlignment="1">
      <alignment horizontal="center" vertical="top"/>
    </xf>
    <xf numFmtId="178" fontId="14" fillId="5" borderId="5" xfId="7" applyNumberFormat="1" applyFont="1" applyFill="1" applyBorder="1" applyAlignment="1">
      <alignment horizontal="center" vertical="top"/>
    </xf>
    <xf numFmtId="9" fontId="4" fillId="0" borderId="0" xfId="6" applyNumberFormat="1">
      <alignment vertical="center"/>
    </xf>
    <xf numFmtId="9" fontId="12" fillId="6" borderId="13" xfId="7" applyNumberFormat="1" applyFont="1" applyFill="1" applyBorder="1" applyAlignment="1">
      <alignment horizontal="center" vertical="top" wrapText="1"/>
    </xf>
    <xf numFmtId="179" fontId="14" fillId="5" borderId="14" xfId="7" applyNumberFormat="1" applyFont="1" applyFill="1" applyBorder="1" applyAlignment="1">
      <alignment horizontal="center" vertical="top"/>
    </xf>
    <xf numFmtId="178" fontId="14" fillId="5" borderId="15" xfId="7" applyNumberFormat="1" applyFont="1" applyFill="1" applyBorder="1" applyAlignment="1">
      <alignment horizontal="center" vertical="top"/>
    </xf>
    <xf numFmtId="178" fontId="14" fillId="5" borderId="16" xfId="7" applyNumberFormat="1" applyFont="1" applyFill="1" applyBorder="1" applyAlignment="1">
      <alignment horizontal="center" vertical="top"/>
    </xf>
    <xf numFmtId="10" fontId="4" fillId="0" borderId="0" xfId="6" applyNumberFormat="1">
      <alignment vertical="center"/>
    </xf>
    <xf numFmtId="179" fontId="14" fillId="5" borderId="10" xfId="7" applyNumberFormat="1" applyFont="1" applyFill="1" applyBorder="1" applyAlignment="1">
      <alignment horizontal="center" vertical="top"/>
    </xf>
    <xf numFmtId="0" fontId="14" fillId="5" borderId="11" xfId="7" applyFont="1" applyFill="1" applyBorder="1" applyAlignment="1">
      <alignment horizontal="center" vertical="top" wrapText="1"/>
    </xf>
    <xf numFmtId="0" fontId="14" fillId="5" borderId="12" xfId="7" applyFont="1" applyFill="1" applyBorder="1" applyAlignment="1">
      <alignment horizontal="center" vertical="top" wrapText="1"/>
    </xf>
    <xf numFmtId="178" fontId="0" fillId="0" borderId="0" xfId="12" applyNumberFormat="1" applyFont="1" applyAlignment="1">
      <alignment horizontal="center" vertical="center"/>
    </xf>
    <xf numFmtId="178" fontId="0" fillId="0" borderId="0" xfId="12" applyNumberFormat="1" applyFont="1">
      <alignment vertical="center"/>
    </xf>
    <xf numFmtId="10" fontId="0" fillId="0" borderId="0" xfId="12" applyNumberFormat="1" applyFont="1">
      <alignment vertical="center"/>
    </xf>
    <xf numFmtId="178" fontId="9" fillId="0" borderId="0" xfId="12" applyNumberFormat="1" applyFont="1" applyAlignment="1">
      <alignment horizontal="center" vertical="center"/>
    </xf>
    <xf numFmtId="43" fontId="0" fillId="0" borderId="0" xfId="12" applyFont="1">
      <alignment vertical="center"/>
    </xf>
    <xf numFmtId="0" fontId="20" fillId="0" borderId="0" xfId="6" applyFont="1">
      <alignment vertical="center"/>
    </xf>
    <xf numFmtId="0" fontId="9" fillId="0" borderId="0" xfId="6" applyFont="1">
      <alignment vertical="center"/>
    </xf>
    <xf numFmtId="0" fontId="10" fillId="0" borderId="0" xfId="7"/>
    <xf numFmtId="9" fontId="4" fillId="0" borderId="0" xfId="6" applyNumberFormat="1" applyAlignment="1">
      <alignment horizontal="center" vertical="center"/>
    </xf>
    <xf numFmtId="0" fontId="12" fillId="0" borderId="1" xfId="7" applyFont="1" applyBorder="1" applyAlignment="1">
      <alignment horizontal="left" wrapText="1"/>
    </xf>
    <xf numFmtId="0" fontId="12" fillId="6" borderId="6" xfId="7" applyFont="1" applyFill="1" applyBorder="1" applyAlignment="1">
      <alignment horizontal="left" vertical="top" wrapText="1"/>
    </xf>
    <xf numFmtId="0" fontId="12" fillId="6" borderId="9" xfId="7" applyFont="1" applyFill="1" applyBorder="1" applyAlignment="1">
      <alignment horizontal="left" vertical="top" wrapText="1"/>
    </xf>
    <xf numFmtId="180" fontId="14" fillId="5" borderId="8" xfId="7" applyNumberFormat="1" applyFont="1" applyFill="1" applyBorder="1" applyAlignment="1">
      <alignment horizontal="right" vertical="top"/>
    </xf>
    <xf numFmtId="181" fontId="14" fillId="5" borderId="8" xfId="7" applyNumberFormat="1" applyFont="1" applyFill="1" applyBorder="1" applyAlignment="1">
      <alignment horizontal="right" vertical="top"/>
    </xf>
    <xf numFmtId="182" fontId="14" fillId="5" borderId="5" xfId="7" applyNumberFormat="1" applyFont="1" applyFill="1" applyBorder="1" applyAlignment="1">
      <alignment horizontal="right" vertical="top"/>
    </xf>
    <xf numFmtId="0" fontId="12" fillId="6" borderId="13" xfId="7" applyFont="1" applyFill="1" applyBorder="1" applyAlignment="1">
      <alignment horizontal="left" vertical="top" wrapText="1"/>
    </xf>
    <xf numFmtId="179" fontId="14" fillId="5" borderId="14" xfId="7" applyNumberFormat="1" applyFont="1" applyFill="1" applyBorder="1" applyAlignment="1">
      <alignment horizontal="right" vertical="top"/>
    </xf>
    <xf numFmtId="180" fontId="14" fillId="5" borderId="15" xfId="7" applyNumberFormat="1" applyFont="1" applyFill="1" applyBorder="1" applyAlignment="1">
      <alignment horizontal="right" vertical="top"/>
    </xf>
    <xf numFmtId="181" fontId="14" fillId="5" borderId="15" xfId="7" applyNumberFormat="1" applyFont="1" applyFill="1" applyBorder="1" applyAlignment="1">
      <alignment horizontal="right" vertical="top"/>
    </xf>
    <xf numFmtId="182" fontId="14" fillId="5" borderId="16" xfId="7" applyNumberFormat="1" applyFont="1" applyFill="1" applyBorder="1" applyAlignment="1">
      <alignment horizontal="right" vertical="top"/>
    </xf>
    <xf numFmtId="22" fontId="4" fillId="0" borderId="0" xfId="6" applyNumberFormat="1" applyAlignment="1">
      <alignment horizontal="center" vertical="center"/>
    </xf>
    <xf numFmtId="183" fontId="4" fillId="0" borderId="0" xfId="6" applyNumberFormat="1">
      <alignment vertical="center"/>
    </xf>
    <xf numFmtId="22" fontId="5" fillId="3" borderId="0" xfId="3" applyNumberFormat="1" applyAlignment="1">
      <alignment horizontal="center" vertical="center"/>
    </xf>
    <xf numFmtId="0" fontId="10" fillId="0" borderId="0" xfId="9"/>
    <xf numFmtId="0" fontId="12" fillId="0" borderId="1" xfId="9" applyFont="1" applyBorder="1" applyAlignment="1">
      <alignment horizontal="left" wrapText="1"/>
    </xf>
    <xf numFmtId="0" fontId="12" fillId="6" borderId="6" xfId="9" applyFont="1" applyFill="1" applyBorder="1" applyAlignment="1">
      <alignment horizontal="left" vertical="top" wrapText="1"/>
    </xf>
    <xf numFmtId="0" fontId="12" fillId="6" borderId="13" xfId="9" applyFont="1" applyFill="1" applyBorder="1" applyAlignment="1">
      <alignment horizontal="left" vertical="top" wrapText="1"/>
    </xf>
    <xf numFmtId="0" fontId="12" fillId="6" borderId="9" xfId="9" applyFont="1" applyFill="1" applyBorder="1" applyAlignment="1">
      <alignment horizontal="left" vertical="top" wrapText="1"/>
    </xf>
    <xf numFmtId="22" fontId="4" fillId="0" borderId="0" xfId="6" applyNumberFormat="1">
      <alignment vertical="center"/>
    </xf>
    <xf numFmtId="0" fontId="12" fillId="0" borderId="0" xfId="10" applyFont="1" applyAlignment="1">
      <alignment wrapText="1"/>
    </xf>
    <xf numFmtId="0" fontId="12" fillId="6" borderId="6" xfId="10" applyFont="1" applyFill="1" applyBorder="1" applyAlignment="1">
      <alignment horizontal="left" vertical="top" wrapText="1"/>
    </xf>
    <xf numFmtId="0" fontId="12" fillId="6" borderId="13" xfId="10" applyFont="1" applyFill="1" applyBorder="1" applyAlignment="1">
      <alignment horizontal="left" vertical="top" wrapText="1"/>
    </xf>
    <xf numFmtId="0" fontId="12" fillId="6" borderId="9" xfId="10" applyFont="1" applyFill="1" applyBorder="1" applyAlignment="1">
      <alignment horizontal="left" vertical="top" wrapText="1"/>
    </xf>
    <xf numFmtId="0" fontId="10" fillId="0" borderId="0" xfId="8"/>
    <xf numFmtId="0" fontId="12" fillId="0" borderId="1" xfId="8" applyFont="1" applyBorder="1" applyAlignment="1">
      <alignment horizontal="left" wrapText="1"/>
    </xf>
    <xf numFmtId="0" fontId="12" fillId="6" borderId="6" xfId="8" applyFont="1" applyFill="1" applyBorder="1" applyAlignment="1">
      <alignment horizontal="left" vertical="top" wrapText="1"/>
    </xf>
    <xf numFmtId="0" fontId="12" fillId="6" borderId="9" xfId="8" applyFont="1" applyFill="1" applyBorder="1" applyAlignment="1">
      <alignment horizontal="left" vertical="top" wrapText="1"/>
    </xf>
    <xf numFmtId="21" fontId="4" fillId="0" borderId="0" xfId="6" applyNumberFormat="1" applyAlignment="1">
      <alignment horizontal="center" vertical="center"/>
    </xf>
    <xf numFmtId="180" fontId="14" fillId="5" borderId="8" xfId="8" applyNumberFormat="1" applyFont="1" applyFill="1" applyBorder="1" applyAlignment="1">
      <alignment horizontal="right" vertical="top"/>
    </xf>
    <xf numFmtId="181" fontId="14" fillId="5" borderId="8" xfId="8" applyNumberFormat="1" applyFont="1" applyFill="1" applyBorder="1" applyAlignment="1">
      <alignment horizontal="right" vertical="top"/>
    </xf>
    <xf numFmtId="182" fontId="14" fillId="5" borderId="5" xfId="8" applyNumberFormat="1" applyFont="1" applyFill="1" applyBorder="1" applyAlignment="1">
      <alignment horizontal="right" vertical="top"/>
    </xf>
    <xf numFmtId="0" fontId="3" fillId="4" borderId="0" xfId="2" applyAlignment="1"/>
    <xf numFmtId="0" fontId="21" fillId="0" borderId="0" xfId="6" applyFont="1">
      <alignment vertical="center"/>
    </xf>
    <xf numFmtId="0" fontId="22" fillId="0" borderId="0" xfId="0" applyFont="1"/>
    <xf numFmtId="31" fontId="22" fillId="0" borderId="0" xfId="0" applyNumberFormat="1" applyFont="1"/>
    <xf numFmtId="21" fontId="22" fillId="0" borderId="0" xfId="0" applyNumberFormat="1" applyFont="1"/>
    <xf numFmtId="177" fontId="5" fillId="3" borderId="0" xfId="3" applyNumberFormat="1" applyAlignment="1"/>
    <xf numFmtId="0" fontId="5" fillId="3" borderId="0" xfId="3" applyAlignment="1"/>
    <xf numFmtId="0" fontId="10" fillId="0" borderId="0" xfId="7" applyAlignment="1">
      <alignment horizontal="center"/>
    </xf>
    <xf numFmtId="43" fontId="4" fillId="0" borderId="0" xfId="13" applyFont="1">
      <alignment vertical="center"/>
    </xf>
    <xf numFmtId="43" fontId="4" fillId="0" borderId="0" xfId="6" applyNumberFormat="1">
      <alignment vertical="center"/>
    </xf>
    <xf numFmtId="10" fontId="5" fillId="3" borderId="0" xfId="3" applyNumberFormat="1">
      <alignment vertical="center"/>
    </xf>
    <xf numFmtId="43" fontId="4" fillId="0" borderId="0" xfId="13" applyFont="1" applyAlignment="1">
      <alignment horizontal="center" vertical="center"/>
    </xf>
    <xf numFmtId="43" fontId="0" fillId="0" borderId="0" xfId="13" applyFont="1" applyAlignment="1"/>
    <xf numFmtId="43" fontId="24" fillId="0" borderId="0" xfId="13" applyFont="1" applyAlignment="1"/>
    <xf numFmtId="43" fontId="9" fillId="0" borderId="0" xfId="13" applyFont="1" applyAlignment="1"/>
    <xf numFmtId="0" fontId="4" fillId="0" borderId="0" xfId="13" applyNumberFormat="1" applyFont="1" applyAlignment="1">
      <alignment horizontal="center" vertical="center"/>
    </xf>
    <xf numFmtId="43" fontId="5" fillId="3" borderId="0" xfId="13" applyFont="1" applyFill="1">
      <alignment vertical="center"/>
    </xf>
    <xf numFmtId="43" fontId="5" fillId="3" borderId="0" xfId="13" applyFont="1" applyFill="1" applyAlignment="1"/>
    <xf numFmtId="0" fontId="0" fillId="0" borderId="0" xfId="13" applyNumberFormat="1" applyFont="1">
      <alignment vertical="center"/>
    </xf>
    <xf numFmtId="184" fontId="5" fillId="3" borderId="0" xfId="3" applyNumberFormat="1" applyAlignment="1"/>
    <xf numFmtId="176" fontId="4" fillId="0" borderId="0" xfId="13" applyNumberFormat="1" applyFont="1">
      <alignment vertical="center"/>
    </xf>
    <xf numFmtId="176" fontId="4" fillId="7" borderId="0" xfId="14" applyNumberFormat="1">
      <alignment vertical="center"/>
    </xf>
    <xf numFmtId="0" fontId="12" fillId="0" borderId="0" xfId="9" applyFont="1" applyAlignment="1">
      <alignment horizontal="center" wrapText="1"/>
    </xf>
    <xf numFmtId="0" fontId="12" fillId="0" borderId="17" xfId="9" applyFont="1" applyBorder="1" applyAlignment="1">
      <alignment horizontal="center" wrapText="1"/>
    </xf>
    <xf numFmtId="179" fontId="14" fillId="5" borderId="6" xfId="9" applyNumberFormat="1" applyFont="1" applyFill="1" applyBorder="1" applyAlignment="1">
      <alignment horizontal="right" vertical="top"/>
    </xf>
    <xf numFmtId="179" fontId="14" fillId="5" borderId="9" xfId="9" applyNumberFormat="1" applyFont="1" applyFill="1" applyBorder="1" applyAlignment="1">
      <alignment horizontal="right" vertical="top"/>
    </xf>
    <xf numFmtId="0" fontId="14" fillId="5" borderId="8" xfId="9" applyFont="1" applyFill="1" applyBorder="1" applyAlignment="1">
      <alignment horizontal="center" vertical="top"/>
    </xf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30" fillId="0" borderId="0" xfId="0" applyFont="1"/>
    <xf numFmtId="0" fontId="30" fillId="5" borderId="11" xfId="9" applyFont="1" applyFill="1" applyBorder="1" applyAlignment="1">
      <alignment horizontal="left" vertical="top" wrapText="1"/>
    </xf>
    <xf numFmtId="0" fontId="30" fillId="5" borderId="12" xfId="9" applyFont="1" applyFill="1" applyBorder="1" applyAlignment="1">
      <alignment horizontal="left" vertical="top" wrapText="1"/>
    </xf>
    <xf numFmtId="21" fontId="4" fillId="0" borderId="0" xfId="6" applyNumberFormat="1">
      <alignment vertical="center"/>
    </xf>
    <xf numFmtId="21" fontId="0" fillId="0" borderId="0" xfId="0" applyNumberFormat="1"/>
    <xf numFmtId="21" fontId="28" fillId="0" borderId="0" xfId="0" applyNumberFormat="1" applyFont="1"/>
    <xf numFmtId="21" fontId="14" fillId="5" borderId="5" xfId="9" applyNumberFormat="1" applyFont="1" applyFill="1" applyBorder="1" applyAlignment="1">
      <alignment horizontal="right" vertical="top"/>
    </xf>
    <xf numFmtId="178" fontId="13" fillId="5" borderId="5" xfId="8" applyNumberFormat="1" applyFont="1" applyFill="1" applyBorder="1" applyAlignment="1">
      <alignment vertical="top"/>
    </xf>
    <xf numFmtId="0" fontId="31" fillId="0" borderId="0" xfId="0" applyFont="1"/>
    <xf numFmtId="176" fontId="32" fillId="8" borderId="0" xfId="0" applyNumberFormat="1" applyFont="1" applyFill="1" applyAlignment="1">
      <alignment vertical="center"/>
    </xf>
    <xf numFmtId="176" fontId="33" fillId="9" borderId="0" xfId="0" applyNumberFormat="1" applyFont="1" applyFill="1" applyAlignment="1">
      <alignment vertical="center"/>
    </xf>
    <xf numFmtId="176" fontId="34" fillId="10" borderId="0" xfId="0" applyNumberFormat="1" applyFont="1" applyFill="1" applyAlignment="1">
      <alignment vertical="center"/>
    </xf>
    <xf numFmtId="43" fontId="31" fillId="0" borderId="0" xfId="0" applyNumberFormat="1" applyFont="1" applyAlignment="1">
      <alignment vertical="center"/>
    </xf>
    <xf numFmtId="43" fontId="0" fillId="0" borderId="0" xfId="0" applyNumberFormat="1"/>
    <xf numFmtId="14" fontId="32" fillId="8" borderId="0" xfId="0" applyNumberFormat="1" applyFont="1" applyFill="1" applyAlignment="1">
      <alignment vertical="center"/>
    </xf>
    <xf numFmtId="14" fontId="34" fillId="10" borderId="0" xfId="0" applyNumberFormat="1" applyFont="1" applyFill="1" applyAlignment="1">
      <alignment vertical="center"/>
    </xf>
    <xf numFmtId="14" fontId="33" fillId="9" borderId="0" xfId="0" applyNumberFormat="1" applyFont="1" applyFill="1" applyAlignment="1">
      <alignment vertical="center"/>
    </xf>
    <xf numFmtId="21" fontId="31" fillId="0" borderId="0" xfId="0" applyNumberFormat="1" applyFont="1"/>
    <xf numFmtId="176" fontId="14" fillId="5" borderId="5" xfId="9" applyNumberFormat="1" applyFont="1" applyFill="1" applyBorder="1" applyAlignment="1">
      <alignment horizontal="right" vertical="top"/>
    </xf>
    <xf numFmtId="176" fontId="14" fillId="5" borderId="8" xfId="9" applyNumberFormat="1" applyFont="1" applyFill="1" applyBorder="1" applyAlignment="1">
      <alignment horizontal="right" vertical="top"/>
    </xf>
    <xf numFmtId="0" fontId="10" fillId="0" borderId="0" xfId="15"/>
    <xf numFmtId="0" fontId="12" fillId="0" borderId="1" xfId="15" applyFont="1" applyBorder="1" applyAlignment="1">
      <alignment horizontal="left" wrapText="1"/>
    </xf>
    <xf numFmtId="0" fontId="12" fillId="0" borderId="2" xfId="15" applyFont="1" applyBorder="1" applyAlignment="1">
      <alignment horizontal="center" wrapText="1"/>
    </xf>
    <xf numFmtId="0" fontId="12" fillId="0" borderId="3" xfId="15" applyFont="1" applyBorder="1" applyAlignment="1">
      <alignment horizontal="center" wrapText="1"/>
    </xf>
    <xf numFmtId="0" fontId="12" fillId="0" borderId="4" xfId="15" applyFont="1" applyBorder="1" applyAlignment="1">
      <alignment horizontal="center" wrapText="1"/>
    </xf>
    <xf numFmtId="0" fontId="12" fillId="6" borderId="6" xfId="15" applyFont="1" applyFill="1" applyBorder="1" applyAlignment="1">
      <alignment horizontal="left" vertical="top" wrapText="1"/>
    </xf>
    <xf numFmtId="179" fontId="14" fillId="5" borderId="7" xfId="15" applyNumberFormat="1" applyFont="1" applyFill="1" applyBorder="1" applyAlignment="1">
      <alignment horizontal="right" vertical="top"/>
    </xf>
    <xf numFmtId="180" fontId="14" fillId="5" borderId="8" xfId="15" applyNumberFormat="1" applyFont="1" applyFill="1" applyBorder="1" applyAlignment="1">
      <alignment horizontal="right" vertical="top"/>
    </xf>
    <xf numFmtId="181" fontId="14" fillId="5" borderId="8" xfId="15" applyNumberFormat="1" applyFont="1" applyFill="1" applyBorder="1" applyAlignment="1">
      <alignment horizontal="right" vertical="top"/>
    </xf>
    <xf numFmtId="182" fontId="14" fillId="5" borderId="8" xfId="15" applyNumberFormat="1" applyFont="1" applyFill="1" applyBorder="1" applyAlignment="1">
      <alignment horizontal="right" vertical="top"/>
    </xf>
    <xf numFmtId="185" fontId="14" fillId="5" borderId="5" xfId="15" applyNumberFormat="1" applyFont="1" applyFill="1" applyBorder="1" applyAlignment="1">
      <alignment horizontal="right" vertical="top"/>
    </xf>
    <xf numFmtId="0" fontId="12" fillId="6" borderId="13" xfId="15" applyFont="1" applyFill="1" applyBorder="1" applyAlignment="1">
      <alignment horizontal="left" vertical="top" wrapText="1"/>
    </xf>
    <xf numFmtId="179" fontId="14" fillId="5" borderId="14" xfId="15" applyNumberFormat="1" applyFont="1" applyFill="1" applyBorder="1" applyAlignment="1">
      <alignment horizontal="right" vertical="top"/>
    </xf>
    <xf numFmtId="180" fontId="14" fillId="5" borderId="15" xfId="15" applyNumberFormat="1" applyFont="1" applyFill="1" applyBorder="1" applyAlignment="1">
      <alignment horizontal="right" vertical="top"/>
    </xf>
    <xf numFmtId="181" fontId="14" fillId="5" borderId="15" xfId="15" applyNumberFormat="1" applyFont="1" applyFill="1" applyBorder="1" applyAlignment="1">
      <alignment horizontal="right" vertical="top"/>
    </xf>
    <xf numFmtId="182" fontId="14" fillId="5" borderId="15" xfId="15" applyNumberFormat="1" applyFont="1" applyFill="1" applyBorder="1" applyAlignment="1">
      <alignment horizontal="right" vertical="top"/>
    </xf>
    <xf numFmtId="185" fontId="14" fillId="5" borderId="16" xfId="15" applyNumberFormat="1" applyFont="1" applyFill="1" applyBorder="1" applyAlignment="1">
      <alignment horizontal="right" vertical="top"/>
    </xf>
    <xf numFmtId="0" fontId="12" fillId="6" borderId="9" xfId="15" applyFont="1" applyFill="1" applyBorder="1" applyAlignment="1">
      <alignment horizontal="left" vertical="top" wrapText="1"/>
    </xf>
    <xf numFmtId="179" fontId="14" fillId="5" borderId="10" xfId="15" applyNumberFormat="1" applyFont="1" applyFill="1" applyBorder="1" applyAlignment="1">
      <alignment horizontal="right" vertical="top"/>
    </xf>
    <xf numFmtId="0" fontId="14" fillId="5" borderId="11" xfId="15" applyFont="1" applyFill="1" applyBorder="1" applyAlignment="1">
      <alignment horizontal="left" vertical="top" wrapText="1"/>
    </xf>
    <xf numFmtId="0" fontId="14" fillId="5" borderId="12" xfId="15" applyFont="1" applyFill="1" applyBorder="1" applyAlignment="1">
      <alignment horizontal="left" vertical="top" wrapText="1"/>
    </xf>
    <xf numFmtId="178" fontId="0" fillId="0" borderId="0" xfId="0" applyNumberFormat="1"/>
    <xf numFmtId="10" fontId="0" fillId="0" borderId="0" xfId="16" applyNumberFormat="1" applyFont="1">
      <alignment vertical="center"/>
    </xf>
    <xf numFmtId="10" fontId="0" fillId="0" borderId="0" xfId="16" applyNumberFormat="1" applyFont="1" applyAlignment="1"/>
    <xf numFmtId="10" fontId="5" fillId="3" borderId="0" xfId="3" applyNumberFormat="1" applyAlignment="1"/>
    <xf numFmtId="10" fontId="0" fillId="0" borderId="0" xfId="0" applyNumberFormat="1"/>
    <xf numFmtId="10" fontId="2" fillId="3" borderId="0" xfId="1" applyNumberFormat="1" applyAlignment="1"/>
    <xf numFmtId="10" fontId="4" fillId="0" borderId="0" xfId="16" applyNumberFormat="1" applyFont="1">
      <alignment vertical="center"/>
    </xf>
    <xf numFmtId="176" fontId="35" fillId="0" borderId="0" xfId="7" applyNumberFormat="1" applyFont="1"/>
    <xf numFmtId="9" fontId="4" fillId="0" borderId="0" xfId="16" applyFont="1">
      <alignment vertical="center"/>
    </xf>
    <xf numFmtId="0" fontId="11" fillId="0" borderId="0" xfId="15" applyFont="1" applyAlignment="1">
      <alignment horizontal="center" vertical="center" wrapText="1"/>
    </xf>
    <xf numFmtId="0" fontId="11" fillId="0" borderId="0" xfId="9" applyFont="1" applyAlignment="1">
      <alignment horizontal="center" vertical="center" wrapText="1"/>
    </xf>
    <xf numFmtId="0" fontId="11" fillId="0" borderId="0" xfId="11" applyFont="1" applyAlignment="1">
      <alignment horizontal="center" vertical="center" wrapText="1"/>
    </xf>
    <xf numFmtId="0" fontId="11" fillId="0" borderId="0" xfId="7" applyFont="1" applyAlignment="1">
      <alignment horizontal="center" vertical="center" wrapText="1"/>
    </xf>
    <xf numFmtId="0" fontId="11" fillId="0" borderId="0" xfId="10" applyFont="1" applyAlignment="1">
      <alignment horizontal="center" vertical="center" wrapText="1"/>
    </xf>
    <xf numFmtId="178" fontId="12" fillId="0" borderId="17" xfId="10" applyNumberFormat="1" applyFont="1" applyBorder="1" applyAlignment="1">
      <alignment horizontal="center" wrapText="1"/>
    </xf>
    <xf numFmtId="178" fontId="12" fillId="0" borderId="18" xfId="10" applyNumberFormat="1" applyFont="1" applyBorder="1" applyAlignment="1">
      <alignment horizontal="center" wrapText="1"/>
    </xf>
    <xf numFmtId="0" fontId="11" fillId="0" borderId="0" xfId="8" applyFont="1" applyAlignment="1">
      <alignment horizontal="center" vertical="center" wrapText="1"/>
    </xf>
    <xf numFmtId="43" fontId="0" fillId="0" borderId="0" xfId="12" applyFont="1" applyAlignment="1">
      <alignment horizontal="center" vertical="center"/>
    </xf>
    <xf numFmtId="0" fontId="4" fillId="0" borderId="0" xfId="6" applyAlignment="1">
      <alignment horizontal="center" vertical="center"/>
    </xf>
    <xf numFmtId="0" fontId="12" fillId="0" borderId="0" xfId="9" applyFont="1" applyAlignment="1">
      <alignment horizontal="left" wrapText="1"/>
    </xf>
    <xf numFmtId="0" fontId="12" fillId="0" borderId="1" xfId="9" applyFont="1" applyBorder="1" applyAlignment="1">
      <alignment horizontal="left" wrapText="1"/>
    </xf>
    <xf numFmtId="0" fontId="12" fillId="0" borderId="17" xfId="9" applyFont="1" applyBorder="1" applyAlignment="1">
      <alignment horizontal="center" wrapText="1"/>
    </xf>
  </cellXfs>
  <cellStyles count="17">
    <cellStyle name="20% - 着色 1" xfId="14" builtinId="30"/>
    <cellStyle name="百分比" xfId="16" builtinId="5"/>
    <cellStyle name="差" xfId="1" builtinId="27"/>
    <cellStyle name="差 2" xfId="3" xr:uid="{049C2403-2856-CE41-B968-78567465AC09}"/>
    <cellStyle name="常规" xfId="0" builtinId="0"/>
    <cellStyle name="常规 2" xfId="6" xr:uid="{AB41F394-E985-4641-85AC-6F47390D3F68}"/>
    <cellStyle name="常规_abstract" xfId="9" xr:uid="{72B7B3FF-A649-2E4C-B739-A40D678D0FEB}"/>
    <cellStyle name="常规_Infush" xfId="8" xr:uid="{A8BF04F1-5D8F-3744-8F9E-D16D00B41E8E}"/>
    <cellStyle name="常规_Infush_1" xfId="10" xr:uid="{2BF59CF8-2E3C-4443-BE34-C1477AD0549F}"/>
    <cellStyle name="常规_progress" xfId="7" xr:uid="{F53C558A-B512-9042-95B1-35368C132270}"/>
    <cellStyle name="常规_summary" xfId="15" xr:uid="{A3F04C76-A6F7-472A-9095-76F5FECB4DA8}"/>
    <cellStyle name="常规_汇总" xfId="11" xr:uid="{C08F2F9E-FB18-8849-9EAB-AB02FE6F98D8}"/>
    <cellStyle name="好 2" xfId="5" xr:uid="{723B96A4-0552-1042-9E37-7B2C66AE1348}"/>
    <cellStyle name="千位分隔" xfId="13" builtinId="3"/>
    <cellStyle name="千位分隔 2" xfId="12" xr:uid="{F85B0F3E-A068-714A-A4FA-024027F552F2}"/>
    <cellStyle name="适中" xfId="2" builtinId="28"/>
    <cellStyle name="适中 2" xfId="4" xr:uid="{732D2A93-B787-734D-ADAD-04F8C0D15410}"/>
  </cellStyles>
  <dxfs count="8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mruColors>
      <color rgb="FF99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0" Type="http://schemas.openxmlformats.org/officeDocument/2006/relationships/worksheet" Target="worksheets/sheet20.xml"/><Relationship Id="rId41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828262</xdr:colOff>
      <xdr:row>29</xdr:row>
      <xdr:rowOff>129581</xdr:rowOff>
    </xdr:from>
    <xdr:to>
      <xdr:col>25</xdr:col>
      <xdr:colOff>308828</xdr:colOff>
      <xdr:row>49</xdr:row>
      <xdr:rowOff>13962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2AA1145C-613C-C249-99EC-E358B10D60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674124" y="5209581"/>
          <a:ext cx="7799431" cy="34900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25576-3EAA-D34D-AE7D-9CC7627533AC}">
  <dimension ref="A1"/>
  <sheetViews>
    <sheetView workbookViewId="0">
      <selection sqref="A1:K61"/>
    </sheetView>
  </sheetViews>
  <sheetFormatPr baseColWidth="10" defaultRowHeight="14"/>
  <cols>
    <col min="2" max="2" width="15" bestFit="1" customWidth="1"/>
    <col min="4" max="4" width="13" bestFit="1" customWidth="1"/>
    <col min="5" max="5" width="12" bestFit="1" customWidth="1"/>
    <col min="7" max="8" width="13" bestFit="1" customWidth="1"/>
  </cols>
  <sheetData/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CACCB-2C90-3245-85F0-C051EE9709A6}">
  <sheetPr codeName="Sheet1"/>
  <dimension ref="A1:AB858"/>
  <sheetViews>
    <sheetView topLeftCell="I1" zoomScale="70" zoomScaleNormal="100" workbookViewId="0">
      <pane ySplit="1" topLeftCell="A2" activePane="bottomLeft" state="frozen"/>
      <selection activeCell="U12" sqref="U12"/>
      <selection pane="bottomLeft" activeCell="R34" sqref="R34"/>
    </sheetView>
  </sheetViews>
  <sheetFormatPr baseColWidth="10" defaultColWidth="8.83203125" defaultRowHeight="14"/>
  <cols>
    <col min="1" max="1" width="8.83203125" style="21"/>
    <col min="2" max="2" width="20" style="22" customWidth="1"/>
    <col min="3" max="3" width="14.1640625" style="23" bestFit="1" customWidth="1"/>
    <col min="4" max="4" width="13.5" style="21" customWidth="1"/>
    <col min="5" max="5" width="8.83203125" style="21"/>
    <col min="6" max="7" width="9.1640625" style="21" bestFit="1" customWidth="1"/>
    <col min="8" max="16" width="8.83203125" style="21"/>
    <col min="17" max="17" width="21.1640625" style="25" bestFit="1" customWidth="1"/>
    <col min="18" max="18" width="12" style="25" bestFit="1" customWidth="1"/>
    <col min="19" max="24" width="10.6640625" style="25" customWidth="1"/>
    <col min="25" max="26" width="8.83203125" style="21"/>
    <col min="27" max="27" width="49.5" style="21" customWidth="1"/>
    <col min="28" max="31" width="8.83203125" style="21"/>
    <col min="32" max="32" width="9" style="21" customWidth="1"/>
    <col min="33" max="16384" width="8.83203125" style="21"/>
  </cols>
  <sheetData>
    <row r="1" spans="1:28">
      <c r="A1" s="21" t="s">
        <v>0</v>
      </c>
      <c r="B1" s="22" t="s">
        <v>28</v>
      </c>
      <c r="C1" s="23" t="s">
        <v>28</v>
      </c>
      <c r="D1" s="21" t="s">
        <v>1</v>
      </c>
      <c r="E1" s="21" t="s">
        <v>29</v>
      </c>
      <c r="F1" s="21" t="s">
        <v>30</v>
      </c>
      <c r="G1" s="21" t="s">
        <v>31</v>
      </c>
      <c r="H1" s="21" t="s">
        <v>32</v>
      </c>
      <c r="I1" s="21" t="s">
        <v>33</v>
      </c>
      <c r="J1" s="21" t="s">
        <v>34</v>
      </c>
      <c r="K1" s="21" t="s">
        <v>35</v>
      </c>
      <c r="L1" s="21" t="s">
        <v>36</v>
      </c>
      <c r="M1" s="21" t="s">
        <v>5</v>
      </c>
      <c r="N1" s="21" t="s">
        <v>37</v>
      </c>
      <c r="O1" s="21" t="s">
        <v>6</v>
      </c>
      <c r="Q1" s="24" t="s">
        <v>38</v>
      </c>
      <c r="R1" s="25" t="s">
        <v>39</v>
      </c>
      <c r="S1" s="25" t="s">
        <v>40</v>
      </c>
      <c r="T1" s="25" t="s">
        <v>41</v>
      </c>
      <c r="U1" s="25" t="s">
        <v>2</v>
      </c>
      <c r="V1" s="25" t="s">
        <v>3</v>
      </c>
      <c r="W1" s="25" t="s">
        <v>4</v>
      </c>
      <c r="X1" s="25" t="s">
        <v>42</v>
      </c>
      <c r="Y1" s="25" t="s">
        <v>43</v>
      </c>
      <c r="AA1" s="25" t="s">
        <v>44</v>
      </c>
      <c r="AB1" s="25"/>
    </row>
    <row r="2" spans="1:28">
      <c r="A2" s="4" t="s">
        <v>15</v>
      </c>
      <c r="B2" s="5">
        <v>45420.354247685187</v>
      </c>
      <c r="C2" s="6">
        <v>45420.354247685187</v>
      </c>
      <c r="D2" s="4">
        <v>2024050801</v>
      </c>
      <c r="E2" s="4" t="s">
        <v>16</v>
      </c>
      <c r="F2" s="4">
        <v>17120.939999999999</v>
      </c>
      <c r="G2" s="4">
        <v>17.451260000000001</v>
      </c>
      <c r="H2" s="4"/>
      <c r="I2" s="4"/>
      <c r="J2" s="4"/>
      <c r="K2" s="4"/>
      <c r="L2" s="4"/>
      <c r="M2" s="4"/>
      <c r="N2" s="4"/>
      <c r="O2" s="4"/>
      <c r="Q2" s="26">
        <v>45422.499131944445</v>
      </c>
      <c r="R2" s="27">
        <v>45422.499131944445</v>
      </c>
      <c r="S2" s="25">
        <v>661.48810000000003</v>
      </c>
      <c r="T2" s="25">
        <v>1.7428870000000001</v>
      </c>
      <c r="U2" s="25">
        <v>284.89999999999998</v>
      </c>
      <c r="V2" s="25">
        <v>283.4273</v>
      </c>
      <c r="W2" s="25">
        <v>61.0047</v>
      </c>
      <c r="X2" s="25">
        <v>0.74449220000000005</v>
      </c>
      <c r="Y2" s="21">
        <v>70</v>
      </c>
      <c r="Z2" s="21" t="s">
        <v>11</v>
      </c>
      <c r="AA2" s="21" t="s">
        <v>45</v>
      </c>
    </row>
    <row r="3" spans="1:28">
      <c r="A3" s="21" t="s">
        <v>8</v>
      </c>
      <c r="B3" s="22">
        <v>45420.363020833334</v>
      </c>
      <c r="C3" s="23">
        <v>45420.363020833334</v>
      </c>
      <c r="D3" s="21">
        <v>2024050801</v>
      </c>
      <c r="E3" s="21" t="s">
        <v>16</v>
      </c>
      <c r="F3" s="21">
        <v>15548.73</v>
      </c>
      <c r="G3" s="21">
        <v>17.168800000000001</v>
      </c>
      <c r="H3" s="21">
        <v>260.48</v>
      </c>
      <c r="I3" s="21">
        <v>258.71870000000001</v>
      </c>
      <c r="J3" s="21" t="s">
        <v>9</v>
      </c>
      <c r="K3" s="21">
        <v>38.001190000000001</v>
      </c>
      <c r="L3" s="21">
        <v>0.28405599999999998</v>
      </c>
      <c r="M3" s="21">
        <v>64</v>
      </c>
      <c r="N3" s="21" t="s">
        <v>10</v>
      </c>
      <c r="O3" s="21">
        <v>1</v>
      </c>
      <c r="Q3" s="26">
        <v>45426.372627314813</v>
      </c>
      <c r="R3" s="27">
        <v>45426.372627314813</v>
      </c>
      <c r="S3" s="25">
        <v>12497.06</v>
      </c>
      <c r="T3" s="25">
        <v>15.080579999999999</v>
      </c>
      <c r="U3" s="25">
        <v>313.39</v>
      </c>
      <c r="V3" s="25">
        <v>313.77609999999999</v>
      </c>
      <c r="W3" s="25">
        <v>47.226939999999999</v>
      </c>
      <c r="X3" s="25">
        <v>0.37683329999999998</v>
      </c>
      <c r="Y3" s="21">
        <v>77</v>
      </c>
      <c r="Z3" s="21" t="s">
        <v>11</v>
      </c>
    </row>
    <row r="4" spans="1:28">
      <c r="A4" s="21" t="s">
        <v>8</v>
      </c>
      <c r="B4" s="22">
        <v>45420.368067129632</v>
      </c>
      <c r="C4" s="23">
        <v>45420.368067129632</v>
      </c>
      <c r="D4" s="21">
        <v>2024050801</v>
      </c>
      <c r="E4" s="21" t="s">
        <v>16</v>
      </c>
      <c r="F4" s="21">
        <v>14534.97</v>
      </c>
      <c r="G4" s="21">
        <v>16.80321</v>
      </c>
      <c r="H4" s="21">
        <v>317.45999999999998</v>
      </c>
      <c r="I4" s="21">
        <v>318.1044</v>
      </c>
      <c r="J4" s="21" t="s">
        <v>9</v>
      </c>
      <c r="K4" s="21">
        <v>38.00018</v>
      </c>
      <c r="L4" s="21">
        <v>0.36586429999999998</v>
      </c>
      <c r="M4" s="21">
        <v>78</v>
      </c>
      <c r="N4" s="21" t="s">
        <v>10</v>
      </c>
      <c r="O4" s="21">
        <v>0.5</v>
      </c>
      <c r="Q4" s="26">
        <v>45428.465243055558</v>
      </c>
      <c r="R4" s="27">
        <v>45428.465243055558</v>
      </c>
      <c r="S4" s="25">
        <v>2658.8690000000001</v>
      </c>
      <c r="T4" s="25">
        <v>7.5350130000000002</v>
      </c>
      <c r="U4" s="25">
        <v>256.41000000000003</v>
      </c>
      <c r="V4" s="25">
        <v>250.31139999999999</v>
      </c>
      <c r="W4" s="25">
        <v>28.389309999999998</v>
      </c>
      <c r="X4" s="25">
        <v>0</v>
      </c>
      <c r="Y4" s="21">
        <v>63</v>
      </c>
      <c r="Z4" s="21" t="s">
        <v>11</v>
      </c>
    </row>
    <row r="5" spans="1:28">
      <c r="A5" s="21" t="s">
        <v>8</v>
      </c>
      <c r="B5" s="22">
        <v>45420.371400462966</v>
      </c>
      <c r="C5" s="23">
        <v>45420.371400462966</v>
      </c>
      <c r="D5" s="21">
        <v>2024050801</v>
      </c>
      <c r="E5" s="21" t="s">
        <v>16</v>
      </c>
      <c r="F5" s="21">
        <v>13799.79</v>
      </c>
      <c r="G5" s="21">
        <v>16.444379999999999</v>
      </c>
      <c r="H5" s="21">
        <v>305.25</v>
      </c>
      <c r="I5" s="21">
        <v>302.11590000000001</v>
      </c>
      <c r="J5" s="21" t="s">
        <v>9</v>
      </c>
      <c r="K5" s="21">
        <v>38.001350000000002</v>
      </c>
      <c r="L5" s="21">
        <v>0.3584099</v>
      </c>
      <c r="M5" s="21">
        <v>75</v>
      </c>
      <c r="N5" s="21" t="s">
        <v>10</v>
      </c>
      <c r="O5" s="21">
        <v>1</v>
      </c>
      <c r="Q5" s="26">
        <v>45434.417986111112</v>
      </c>
      <c r="R5" s="27">
        <v>45434.417986111112</v>
      </c>
      <c r="S5" s="25">
        <v>7493.1639999999998</v>
      </c>
      <c r="T5" s="25">
        <v>12.20682</v>
      </c>
      <c r="U5" s="25">
        <v>244.2</v>
      </c>
      <c r="V5" s="25">
        <v>115.16419999999999</v>
      </c>
      <c r="W5" s="25">
        <v>7.1621930000000003</v>
      </c>
      <c r="X5" s="25">
        <v>0</v>
      </c>
      <c r="Y5" s="21">
        <v>60</v>
      </c>
      <c r="Z5" s="21" t="s">
        <v>11</v>
      </c>
      <c r="AA5" s="21" t="s">
        <v>46</v>
      </c>
    </row>
    <row r="6" spans="1:28">
      <c r="A6" s="21" t="s">
        <v>8</v>
      </c>
      <c r="B6" s="22">
        <v>45420.376192129632</v>
      </c>
      <c r="C6" s="23">
        <v>45420.376192129632</v>
      </c>
      <c r="D6" s="21">
        <v>2024050801</v>
      </c>
      <c r="E6" s="21" t="s">
        <v>16</v>
      </c>
      <c r="F6" s="21">
        <v>13014.16</v>
      </c>
      <c r="G6" s="21">
        <v>16.199000000000002</v>
      </c>
      <c r="H6" s="21">
        <v>199.43</v>
      </c>
      <c r="I6" s="21">
        <v>198.96799999999999</v>
      </c>
      <c r="J6" s="21" t="s">
        <v>9</v>
      </c>
      <c r="K6" s="21">
        <v>38.000239999999998</v>
      </c>
      <c r="L6" s="21">
        <v>0.24624499999999999</v>
      </c>
      <c r="M6" s="21">
        <v>49</v>
      </c>
      <c r="N6" s="21" t="s">
        <v>10</v>
      </c>
      <c r="O6" s="21">
        <v>1</v>
      </c>
    </row>
    <row r="7" spans="1:28">
      <c r="A7" s="21" t="s">
        <v>8</v>
      </c>
      <c r="B7" s="22">
        <v>45420.378958333335</v>
      </c>
      <c r="C7" s="23">
        <v>45420.378958333335</v>
      </c>
      <c r="D7" s="21">
        <v>2024050801</v>
      </c>
      <c r="E7" s="21" t="s">
        <v>16</v>
      </c>
      <c r="F7" s="21">
        <v>12397.75</v>
      </c>
      <c r="G7" s="21">
        <v>15.826599999999999</v>
      </c>
      <c r="H7" s="21">
        <v>293.03989999999999</v>
      </c>
      <c r="I7" s="21">
        <v>295.57159999999999</v>
      </c>
      <c r="J7" s="21" t="s">
        <v>9</v>
      </c>
      <c r="K7" s="21">
        <v>38.001269999999998</v>
      </c>
      <c r="L7" s="21">
        <v>0.37543739999999998</v>
      </c>
      <c r="M7" s="21">
        <v>72</v>
      </c>
      <c r="N7" s="21" t="s">
        <v>10</v>
      </c>
      <c r="O7" s="21">
        <v>1</v>
      </c>
    </row>
    <row r="8" spans="1:28">
      <c r="A8" s="21" t="s">
        <v>8</v>
      </c>
      <c r="B8" s="22">
        <v>45420.391770833332</v>
      </c>
      <c r="C8" s="23">
        <v>45420.391770833332</v>
      </c>
      <c r="D8" s="21">
        <v>2024050801</v>
      </c>
      <c r="E8" s="21" t="s">
        <v>16</v>
      </c>
      <c r="F8" s="21">
        <v>10828.83</v>
      </c>
      <c r="G8" s="21">
        <v>15.530670000000001</v>
      </c>
      <c r="H8" s="21">
        <v>207.57</v>
      </c>
      <c r="I8" s="21">
        <v>202.62389999999999</v>
      </c>
      <c r="J8" s="21" t="s">
        <v>9</v>
      </c>
      <c r="K8" s="21">
        <v>38.001100000000001</v>
      </c>
      <c r="L8" s="21">
        <v>0.28903420000000002</v>
      </c>
      <c r="M8" s="21">
        <v>51</v>
      </c>
      <c r="N8" s="21" t="s">
        <v>10</v>
      </c>
      <c r="O8" s="21">
        <v>1</v>
      </c>
    </row>
    <row r="9" spans="1:28">
      <c r="A9" s="21" t="s">
        <v>8</v>
      </c>
      <c r="B9" s="22">
        <v>45420.396307870367</v>
      </c>
      <c r="C9" s="23">
        <v>45420.396307870367</v>
      </c>
      <c r="D9" s="21">
        <v>2024050801</v>
      </c>
      <c r="E9" s="21" t="s">
        <v>16</v>
      </c>
      <c r="F9" s="21">
        <v>10128.59</v>
      </c>
      <c r="G9" s="21">
        <v>15.13837</v>
      </c>
      <c r="H9" s="21">
        <v>268.62</v>
      </c>
      <c r="I9" s="21">
        <v>265.18889999999999</v>
      </c>
      <c r="J9" s="21" t="s">
        <v>9</v>
      </c>
      <c r="K9" s="21">
        <v>38.00121</v>
      </c>
      <c r="L9" s="21">
        <v>0.39455479999999998</v>
      </c>
      <c r="M9" s="21">
        <v>66</v>
      </c>
      <c r="N9" s="21" t="s">
        <v>10</v>
      </c>
      <c r="O9" s="21">
        <v>1</v>
      </c>
    </row>
    <row r="10" spans="1:28">
      <c r="A10" s="21" t="s">
        <v>8</v>
      </c>
      <c r="B10" s="22">
        <v>45420.399560185186</v>
      </c>
      <c r="C10" s="23">
        <v>45420.399560185186</v>
      </c>
      <c r="D10" s="21">
        <v>2024050801</v>
      </c>
      <c r="E10" s="21" t="s">
        <v>16</v>
      </c>
      <c r="F10" s="21">
        <v>9625.89</v>
      </c>
      <c r="G10" s="21">
        <v>14.82053</v>
      </c>
      <c r="H10" s="21">
        <v>211.64</v>
      </c>
      <c r="I10" s="21">
        <v>209.69139999999999</v>
      </c>
      <c r="J10" s="21" t="s">
        <v>9</v>
      </c>
      <c r="K10" s="21">
        <v>38.001220000000004</v>
      </c>
      <c r="L10" s="21">
        <v>0.3211058</v>
      </c>
      <c r="M10" s="21">
        <v>52</v>
      </c>
      <c r="N10" s="21" t="s">
        <v>10</v>
      </c>
      <c r="O10" s="21">
        <v>1</v>
      </c>
    </row>
    <row r="11" spans="1:28">
      <c r="A11" s="21" t="s">
        <v>8</v>
      </c>
      <c r="B11" s="22">
        <v>45420.422326388885</v>
      </c>
      <c r="C11" s="23">
        <v>45420.422326388885</v>
      </c>
      <c r="D11" s="21">
        <v>2024050801</v>
      </c>
      <c r="E11" s="21" t="s">
        <v>16</v>
      </c>
      <c r="F11" s="21">
        <v>7625.8950000000004</v>
      </c>
      <c r="G11" s="21">
        <v>14.440950000000001</v>
      </c>
      <c r="H11" s="21">
        <v>203.5</v>
      </c>
      <c r="I11" s="21">
        <v>201.68860000000001</v>
      </c>
      <c r="J11" s="21" t="s">
        <v>9</v>
      </c>
      <c r="K11" s="21">
        <v>43.253059999999998</v>
      </c>
      <c r="L11" s="21">
        <v>0.37998680000000001</v>
      </c>
      <c r="M11" s="21">
        <v>50</v>
      </c>
      <c r="N11" s="21" t="s">
        <v>10</v>
      </c>
      <c r="O11" s="21">
        <v>1</v>
      </c>
    </row>
    <row r="12" spans="1:28">
      <c r="A12" s="21" t="s">
        <v>8</v>
      </c>
      <c r="B12" s="22">
        <v>45420.424826388888</v>
      </c>
      <c r="C12" s="23">
        <v>45420.424826388888</v>
      </c>
      <c r="D12" s="21">
        <v>2024050801</v>
      </c>
      <c r="E12" s="21" t="s">
        <v>16</v>
      </c>
      <c r="F12" s="21">
        <v>7152.7839999999997</v>
      </c>
      <c r="G12" s="21">
        <v>13.85655</v>
      </c>
      <c r="H12" s="21">
        <v>309.32</v>
      </c>
      <c r="I12" s="21">
        <v>307.5265</v>
      </c>
      <c r="J12" s="21" t="s">
        <v>9</v>
      </c>
      <c r="K12" s="21">
        <v>38.00112</v>
      </c>
      <c r="L12" s="21">
        <v>0.59386430000000001</v>
      </c>
      <c r="M12" s="21">
        <v>76</v>
      </c>
      <c r="N12" s="21" t="s">
        <v>10</v>
      </c>
      <c r="O12" s="21">
        <v>1</v>
      </c>
    </row>
    <row r="13" spans="1:28">
      <c r="A13" s="21" t="s">
        <v>8</v>
      </c>
      <c r="B13" s="22">
        <v>45420.427685185183</v>
      </c>
      <c r="C13" s="23">
        <v>45420.427685185183</v>
      </c>
      <c r="D13" s="21">
        <v>2024050801</v>
      </c>
      <c r="E13" s="21" t="s">
        <v>16</v>
      </c>
      <c r="F13" s="21">
        <v>6748.56</v>
      </c>
      <c r="G13" s="21">
        <v>13.417870000000001</v>
      </c>
      <c r="H13" s="21">
        <v>219.78</v>
      </c>
      <c r="I13" s="21">
        <v>220.41650000000001</v>
      </c>
      <c r="J13" s="21" t="s">
        <v>9</v>
      </c>
      <c r="K13" s="21">
        <v>50.506079999999997</v>
      </c>
      <c r="L13" s="21">
        <v>0.4360424</v>
      </c>
      <c r="M13" s="21">
        <v>54</v>
      </c>
      <c r="N13" s="21" t="s">
        <v>10</v>
      </c>
      <c r="O13" s="21">
        <v>1</v>
      </c>
    </row>
    <row r="14" spans="1:28">
      <c r="A14" s="21" t="s">
        <v>8</v>
      </c>
      <c r="B14" s="22">
        <v>45420.430243055554</v>
      </c>
      <c r="C14" s="23">
        <v>45420.430243055554</v>
      </c>
      <c r="D14" s="21">
        <v>2024050801</v>
      </c>
      <c r="E14" s="21" t="s">
        <v>16</v>
      </c>
      <c r="F14" s="21">
        <v>6365.8230000000003</v>
      </c>
      <c r="G14" s="21">
        <v>12.956160000000001</v>
      </c>
      <c r="H14" s="21">
        <v>227.92</v>
      </c>
      <c r="I14" s="21">
        <v>225.40729999999999</v>
      </c>
      <c r="J14" s="21" t="s">
        <v>9</v>
      </c>
      <c r="K14" s="21">
        <v>38.000230000000002</v>
      </c>
      <c r="L14" s="21">
        <v>0.45654630000000002</v>
      </c>
      <c r="M14" s="21">
        <v>56</v>
      </c>
      <c r="N14" s="21" t="s">
        <v>10</v>
      </c>
      <c r="O14" s="21">
        <v>1</v>
      </c>
      <c r="S14" s="21"/>
      <c r="T14" s="21"/>
      <c r="U14" s="21"/>
    </row>
    <row r="15" spans="1:28">
      <c r="A15" s="21" t="s">
        <v>8</v>
      </c>
      <c r="B15" s="22">
        <v>45420.434120370373</v>
      </c>
      <c r="C15" s="23">
        <v>45420.434120370373</v>
      </c>
      <c r="D15" s="21">
        <v>2024050801</v>
      </c>
      <c r="E15" s="21" t="s">
        <v>16</v>
      </c>
      <c r="F15" s="21">
        <v>5863.8050000000003</v>
      </c>
      <c r="G15" s="21">
        <v>12.3628</v>
      </c>
      <c r="H15" s="21">
        <v>288.97000000000003</v>
      </c>
      <c r="I15" s="21">
        <v>287.71089999999998</v>
      </c>
      <c r="J15" s="21" t="s">
        <v>9</v>
      </c>
      <c r="K15" s="21">
        <v>38.001260000000002</v>
      </c>
      <c r="L15" s="21">
        <v>0.60471569999999997</v>
      </c>
      <c r="M15" s="21">
        <v>71</v>
      </c>
      <c r="N15" s="21" t="s">
        <v>10</v>
      </c>
      <c r="O15" s="21">
        <v>1</v>
      </c>
      <c r="S15" s="21"/>
      <c r="T15" s="21"/>
      <c r="U15" s="21"/>
    </row>
    <row r="16" spans="1:28">
      <c r="A16" s="21" t="s">
        <v>8</v>
      </c>
      <c r="B16" s="22">
        <v>45420.436886574076</v>
      </c>
      <c r="C16" s="23">
        <v>45420.436886574076</v>
      </c>
      <c r="D16" s="21">
        <v>2024050801</v>
      </c>
      <c r="E16" s="21" t="s">
        <v>16</v>
      </c>
      <c r="F16" s="21">
        <v>5270.0379999999996</v>
      </c>
      <c r="G16" s="21">
        <v>11.39284</v>
      </c>
      <c r="H16" s="21">
        <v>447.7</v>
      </c>
      <c r="I16" s="21">
        <v>447.86369999999999</v>
      </c>
      <c r="J16" s="21" t="s">
        <v>9</v>
      </c>
      <c r="K16" s="21">
        <v>38.000129999999999</v>
      </c>
      <c r="L16" s="21">
        <v>0.96557879999999996</v>
      </c>
      <c r="M16" s="21">
        <v>110</v>
      </c>
      <c r="N16" s="21" t="s">
        <v>10</v>
      </c>
      <c r="O16" s="21">
        <v>1</v>
      </c>
      <c r="S16" s="21"/>
      <c r="T16" s="21"/>
      <c r="U16" s="21"/>
    </row>
    <row r="17" spans="1:21">
      <c r="A17" s="21" t="s">
        <v>8</v>
      </c>
      <c r="B17" s="22">
        <v>45420.439479166664</v>
      </c>
      <c r="C17" s="23">
        <v>45420.439479166664</v>
      </c>
      <c r="D17" s="21">
        <v>2024050801</v>
      </c>
      <c r="E17" s="21" t="s">
        <v>16</v>
      </c>
      <c r="F17" s="21">
        <v>4774.0339999999997</v>
      </c>
      <c r="G17" s="21">
        <v>10.56794</v>
      </c>
      <c r="H17" s="21">
        <v>374.43990000000002</v>
      </c>
      <c r="I17" s="21">
        <v>374.56830000000002</v>
      </c>
      <c r="J17" s="21" t="s">
        <v>9</v>
      </c>
      <c r="K17" s="21">
        <v>38.001049999999999</v>
      </c>
      <c r="L17" s="21">
        <v>0.82682979999999995</v>
      </c>
      <c r="M17" s="21">
        <v>92</v>
      </c>
      <c r="N17" s="21" t="s">
        <v>10</v>
      </c>
      <c r="O17" s="21">
        <v>1</v>
      </c>
      <c r="S17" s="21"/>
      <c r="T17" s="21"/>
      <c r="U17" s="21"/>
    </row>
    <row r="18" spans="1:21">
      <c r="A18" s="21" t="s">
        <v>8</v>
      </c>
      <c r="B18" s="22">
        <v>45420.455868055556</v>
      </c>
      <c r="C18" s="23">
        <v>45420.455868055556</v>
      </c>
      <c r="D18" s="21">
        <v>2024050801</v>
      </c>
      <c r="E18" s="21" t="s">
        <v>16</v>
      </c>
      <c r="F18" s="21">
        <v>3865.7020000000002</v>
      </c>
      <c r="G18" s="21">
        <v>9.9327670000000001</v>
      </c>
      <c r="H18" s="21">
        <v>248.27</v>
      </c>
      <c r="I18" s="21">
        <v>247.41929999999999</v>
      </c>
      <c r="J18" s="21" t="s">
        <v>9</v>
      </c>
      <c r="K18" s="21">
        <v>38.000320000000002</v>
      </c>
      <c r="L18" s="21">
        <v>0.63381100000000001</v>
      </c>
      <c r="M18" s="21">
        <v>61</v>
      </c>
      <c r="N18" s="21" t="s">
        <v>10</v>
      </c>
      <c r="O18" s="21">
        <v>1</v>
      </c>
      <c r="S18" s="21"/>
      <c r="T18" s="21"/>
      <c r="U18" s="21"/>
    </row>
    <row r="19" spans="1:21">
      <c r="A19" s="21" t="s">
        <v>8</v>
      </c>
      <c r="B19" s="22">
        <v>45420.458472222221</v>
      </c>
      <c r="C19" s="23">
        <v>45420.458472222221</v>
      </c>
      <c r="D19" s="21">
        <v>2024050801</v>
      </c>
      <c r="E19" s="21" t="s">
        <v>16</v>
      </c>
      <c r="F19" s="21">
        <v>3512.1019999999999</v>
      </c>
      <c r="G19" s="21">
        <v>9.2395300000000002</v>
      </c>
      <c r="H19" s="21">
        <v>268.62</v>
      </c>
      <c r="I19" s="21">
        <v>266.50779999999997</v>
      </c>
      <c r="J19" s="21" t="s">
        <v>9</v>
      </c>
      <c r="K19" s="21">
        <v>38.00103</v>
      </c>
      <c r="L19" s="21">
        <v>0.69911089999999998</v>
      </c>
      <c r="M19" s="21">
        <v>66</v>
      </c>
      <c r="N19" s="21" t="s">
        <v>10</v>
      </c>
      <c r="O19" s="21">
        <v>1</v>
      </c>
      <c r="S19" s="21"/>
      <c r="T19" s="21"/>
      <c r="U19" s="21"/>
    </row>
    <row r="20" spans="1:21">
      <c r="A20" s="21" t="s">
        <v>8</v>
      </c>
      <c r="B20" s="22">
        <v>45420.460798611108</v>
      </c>
      <c r="C20" s="23">
        <v>45420.460798611108</v>
      </c>
      <c r="D20" s="21">
        <v>2024050801</v>
      </c>
      <c r="E20" s="21" t="s">
        <v>16</v>
      </c>
      <c r="F20" s="21">
        <v>3184.1709999999998</v>
      </c>
      <c r="G20" s="21">
        <v>8.5559550000000009</v>
      </c>
      <c r="H20" s="21">
        <v>256.41000000000003</v>
      </c>
      <c r="I20" s="21">
        <v>255.81710000000001</v>
      </c>
      <c r="J20" s="21" t="s">
        <v>9</v>
      </c>
      <c r="K20" s="21">
        <v>38.00112</v>
      </c>
      <c r="L20" s="21">
        <v>0.68557789999999996</v>
      </c>
      <c r="M20" s="21">
        <v>63</v>
      </c>
      <c r="N20" s="21" t="s">
        <v>10</v>
      </c>
      <c r="O20" s="21">
        <v>1</v>
      </c>
      <c r="S20" s="21"/>
      <c r="T20" s="21"/>
      <c r="U20" s="21"/>
    </row>
    <row r="21" spans="1:21">
      <c r="A21" s="21" t="s">
        <v>8</v>
      </c>
      <c r="B21" s="22">
        <v>45420.463229166664</v>
      </c>
      <c r="C21" s="23">
        <v>45420.463229166664</v>
      </c>
      <c r="D21" s="21">
        <v>2024050801</v>
      </c>
      <c r="E21" s="21" t="s">
        <v>16</v>
      </c>
      <c r="F21" s="21">
        <v>2868.9259999999999</v>
      </c>
      <c r="G21" s="21">
        <v>7.882028</v>
      </c>
      <c r="H21" s="21">
        <v>244.2</v>
      </c>
      <c r="I21" s="21">
        <v>246.7818</v>
      </c>
      <c r="J21" s="21" t="s">
        <v>9</v>
      </c>
      <c r="K21" s="21">
        <v>38.001170000000002</v>
      </c>
      <c r="L21" s="21">
        <v>0.67605130000000002</v>
      </c>
      <c r="M21" s="21">
        <v>60</v>
      </c>
      <c r="N21" s="21" t="s">
        <v>10</v>
      </c>
      <c r="O21" s="21">
        <v>1</v>
      </c>
      <c r="S21" s="21"/>
      <c r="T21" s="21"/>
      <c r="U21" s="21"/>
    </row>
    <row r="22" spans="1:21">
      <c r="A22" s="21" t="s">
        <v>8</v>
      </c>
      <c r="B22" s="22">
        <v>45420.478125000001</v>
      </c>
      <c r="C22" s="23">
        <v>45420.478125000001</v>
      </c>
      <c r="D22" s="21">
        <v>2024050801</v>
      </c>
      <c r="E22" s="21" t="s">
        <v>16</v>
      </c>
      <c r="F22" s="21">
        <v>2187.1999999999998</v>
      </c>
      <c r="G22" s="21">
        <v>6.8801949999999996</v>
      </c>
      <c r="H22" s="21">
        <v>317.45999999999998</v>
      </c>
      <c r="I22" s="21">
        <v>318.32839999999999</v>
      </c>
      <c r="J22" s="21" t="s">
        <v>9</v>
      </c>
      <c r="K22" s="21">
        <v>38.000489999999999</v>
      </c>
      <c r="L22" s="21">
        <v>0.99879169999999995</v>
      </c>
      <c r="M22" s="21">
        <v>78</v>
      </c>
      <c r="N22" s="21" t="s">
        <v>10</v>
      </c>
      <c r="O22" s="21">
        <v>1</v>
      </c>
      <c r="S22" s="21"/>
      <c r="T22" s="21"/>
      <c r="U22" s="21"/>
    </row>
    <row r="23" spans="1:21">
      <c r="A23" s="21" t="s">
        <v>8</v>
      </c>
      <c r="B23" s="22">
        <v>45420.480300925927</v>
      </c>
      <c r="C23" s="23">
        <v>45420.480300925927</v>
      </c>
      <c r="D23" s="21">
        <v>2024050801</v>
      </c>
      <c r="E23" s="21" t="s">
        <v>16</v>
      </c>
      <c r="F23" s="21">
        <v>1940.6469999999999</v>
      </c>
      <c r="G23" s="21">
        <v>6.2266409999999999</v>
      </c>
      <c r="H23" s="21">
        <v>207.57</v>
      </c>
      <c r="I23" s="21">
        <v>206.31549999999999</v>
      </c>
      <c r="J23" s="21" t="s">
        <v>9</v>
      </c>
      <c r="K23" s="21">
        <v>43.879849999999998</v>
      </c>
      <c r="L23" s="21">
        <v>0.66004260000000003</v>
      </c>
      <c r="M23" s="21">
        <v>51</v>
      </c>
      <c r="N23" s="21" t="s">
        <v>10</v>
      </c>
      <c r="O23" s="21">
        <v>1</v>
      </c>
      <c r="S23" s="21"/>
      <c r="T23" s="21"/>
      <c r="U23" s="21"/>
    </row>
    <row r="24" spans="1:21">
      <c r="A24" s="21" t="s">
        <v>8</v>
      </c>
      <c r="B24" s="22">
        <v>45420.482395833336</v>
      </c>
      <c r="C24" s="23">
        <v>45420.482395833336</v>
      </c>
      <c r="D24" s="21">
        <v>2024050801</v>
      </c>
      <c r="E24" s="21" t="s">
        <v>16</v>
      </c>
      <c r="F24" s="21">
        <v>1690.0630000000001</v>
      </c>
      <c r="G24" s="21">
        <v>5.5275270000000001</v>
      </c>
      <c r="H24" s="21">
        <v>215.71</v>
      </c>
      <c r="I24" s="21">
        <v>214.74459999999999</v>
      </c>
      <c r="J24" s="21" t="s">
        <v>9</v>
      </c>
      <c r="K24" s="21">
        <v>38.001150000000003</v>
      </c>
      <c r="L24" s="21">
        <v>0.70031460000000001</v>
      </c>
      <c r="M24" s="21">
        <v>53</v>
      </c>
      <c r="N24" s="21" t="s">
        <v>10</v>
      </c>
      <c r="O24" s="21">
        <v>1</v>
      </c>
      <c r="S24" s="21"/>
      <c r="T24" s="21"/>
      <c r="U24" s="21"/>
    </row>
    <row r="25" spans="1:21">
      <c r="A25" s="21" t="s">
        <v>8</v>
      </c>
      <c r="B25" s="22">
        <v>45420.484780092593</v>
      </c>
      <c r="C25" s="23">
        <v>45420.484780092593</v>
      </c>
      <c r="D25" s="21">
        <v>2024050801</v>
      </c>
      <c r="E25" s="21" t="s">
        <v>16</v>
      </c>
      <c r="F25" s="21">
        <v>1437.17</v>
      </c>
      <c r="G25" s="21">
        <v>4.803458</v>
      </c>
      <c r="H25" s="21">
        <v>215.71</v>
      </c>
      <c r="I25" s="21">
        <v>217.0591</v>
      </c>
      <c r="J25" s="21" t="s">
        <v>9</v>
      </c>
      <c r="K25" s="21">
        <v>38.000019999999999</v>
      </c>
      <c r="L25" s="21">
        <v>0.7233636</v>
      </c>
      <c r="M25" s="21">
        <v>53</v>
      </c>
      <c r="N25" s="21" t="s">
        <v>10</v>
      </c>
      <c r="O25" s="21">
        <v>1</v>
      </c>
      <c r="S25" s="21"/>
      <c r="T25" s="21"/>
      <c r="U25" s="21"/>
    </row>
    <row r="26" spans="1:21">
      <c r="A26" s="21" t="s">
        <v>8</v>
      </c>
      <c r="B26" s="22">
        <v>45420.501458333332</v>
      </c>
      <c r="C26" s="23">
        <v>45420.501458333332</v>
      </c>
      <c r="D26" s="21">
        <v>2024050801</v>
      </c>
      <c r="E26" s="21" t="s">
        <v>16</v>
      </c>
      <c r="F26" s="21">
        <v>982.98879999999997</v>
      </c>
      <c r="G26" s="21">
        <v>3.823617</v>
      </c>
      <c r="H26" s="21">
        <v>252.34</v>
      </c>
      <c r="I26" s="21">
        <v>254.00960000000001</v>
      </c>
      <c r="J26" s="21" t="s">
        <v>9</v>
      </c>
      <c r="K26" s="21">
        <v>38.001289999999997</v>
      </c>
      <c r="L26" s="21">
        <v>0.98535349999999999</v>
      </c>
      <c r="M26" s="21">
        <v>62</v>
      </c>
      <c r="N26" s="21" t="s">
        <v>10</v>
      </c>
      <c r="O26" s="21">
        <v>1</v>
      </c>
      <c r="S26" s="21"/>
      <c r="T26" s="21"/>
      <c r="U26" s="21"/>
    </row>
    <row r="27" spans="1:21">
      <c r="A27" s="21" t="s">
        <v>8</v>
      </c>
      <c r="B27" s="22">
        <v>45420.503541666665</v>
      </c>
      <c r="C27" s="23">
        <v>45420.503541666665</v>
      </c>
      <c r="D27" s="21">
        <v>2024050801</v>
      </c>
      <c r="E27" s="21" t="s">
        <v>16</v>
      </c>
      <c r="F27" s="21">
        <v>653.25120000000004</v>
      </c>
      <c r="G27" s="21">
        <v>2.589343</v>
      </c>
      <c r="H27" s="21">
        <v>313.39</v>
      </c>
      <c r="I27" s="21">
        <v>314.03919999999999</v>
      </c>
      <c r="J27" s="21" t="s">
        <v>9</v>
      </c>
      <c r="K27" s="21">
        <v>38.00123</v>
      </c>
      <c r="L27" s="21">
        <v>1.241474</v>
      </c>
      <c r="M27" s="21">
        <v>77</v>
      </c>
      <c r="N27" s="21" t="s">
        <v>10</v>
      </c>
      <c r="O27" s="21">
        <v>1</v>
      </c>
      <c r="S27" s="21"/>
      <c r="T27" s="21"/>
      <c r="U27" s="21"/>
    </row>
    <row r="28" spans="1:21">
      <c r="A28" s="21" t="s">
        <v>8</v>
      </c>
      <c r="B28" s="22">
        <v>45420.506458333337</v>
      </c>
      <c r="C28" s="23">
        <v>45420.506458333337</v>
      </c>
      <c r="D28" s="21">
        <v>2024050801</v>
      </c>
      <c r="E28" s="21" t="s">
        <v>16</v>
      </c>
      <c r="F28" s="21">
        <v>359.34019999999998</v>
      </c>
      <c r="G28" s="21">
        <v>1.46279</v>
      </c>
      <c r="H28" s="21">
        <v>276.75990000000002</v>
      </c>
      <c r="I28" s="21">
        <v>277.77100000000002</v>
      </c>
      <c r="J28" s="21" t="s">
        <v>9</v>
      </c>
      <c r="K28" s="21">
        <v>38.0002</v>
      </c>
      <c r="L28" s="21">
        <v>1.127759</v>
      </c>
      <c r="M28" s="21">
        <v>68</v>
      </c>
      <c r="N28" s="21" t="s">
        <v>10</v>
      </c>
      <c r="O28" s="21">
        <v>1</v>
      </c>
      <c r="S28" s="21"/>
      <c r="T28" s="21"/>
      <c r="U28" s="21"/>
    </row>
    <row r="29" spans="1:21">
      <c r="A29" s="4" t="s">
        <v>7</v>
      </c>
      <c r="B29" s="5">
        <v>45421.346828703703</v>
      </c>
      <c r="C29" s="6">
        <v>45421.346828703703</v>
      </c>
      <c r="D29" s="4" t="s">
        <v>21</v>
      </c>
      <c r="E29" s="4" t="s">
        <v>16</v>
      </c>
      <c r="F29" s="4">
        <v>17613.2</v>
      </c>
      <c r="G29" s="4">
        <v>14.489100000000001</v>
      </c>
      <c r="H29" s="4"/>
      <c r="I29" s="4"/>
      <c r="J29" s="4"/>
      <c r="K29" s="4"/>
      <c r="L29" s="4"/>
      <c r="M29" s="4"/>
      <c r="N29" s="4"/>
      <c r="O29" s="4"/>
      <c r="S29" s="21"/>
      <c r="T29" s="21"/>
      <c r="U29" s="21"/>
    </row>
    <row r="30" spans="1:21">
      <c r="A30" s="21" t="s">
        <v>8</v>
      </c>
      <c r="B30" s="22">
        <v>45421.362569444442</v>
      </c>
      <c r="C30" s="23">
        <v>45421.362569444442</v>
      </c>
      <c r="D30" s="21" t="s">
        <v>21</v>
      </c>
      <c r="E30" s="21" t="s">
        <v>16</v>
      </c>
      <c r="F30" s="21">
        <v>14796.62</v>
      </c>
      <c r="G30" s="21">
        <v>14.051589999999999</v>
      </c>
      <c r="H30" s="21">
        <v>447.7</v>
      </c>
      <c r="I30" s="21">
        <v>439.5265</v>
      </c>
      <c r="J30" s="21" t="s">
        <v>9</v>
      </c>
      <c r="K30" s="21">
        <v>38.001100000000001</v>
      </c>
      <c r="L30" s="21">
        <v>0.41534989999999999</v>
      </c>
      <c r="M30" s="21">
        <v>110</v>
      </c>
      <c r="N30" s="21" t="s">
        <v>10</v>
      </c>
      <c r="O30" s="21">
        <v>1</v>
      </c>
      <c r="S30" s="21"/>
      <c r="T30" s="21"/>
      <c r="U30" s="21"/>
    </row>
    <row r="31" spans="1:21">
      <c r="A31" s="21" t="s">
        <v>8</v>
      </c>
      <c r="B31" s="22">
        <v>45421.364837962959</v>
      </c>
      <c r="C31" s="23">
        <v>45421.364837962959</v>
      </c>
      <c r="D31" s="21" t="s">
        <v>21</v>
      </c>
      <c r="E31" s="21" t="s">
        <v>16</v>
      </c>
      <c r="F31" s="21">
        <v>14229.71</v>
      </c>
      <c r="G31" s="21">
        <v>13.79349</v>
      </c>
      <c r="H31" s="21">
        <v>268.62</v>
      </c>
      <c r="I31" s="21">
        <v>269.51170000000002</v>
      </c>
      <c r="J31" s="21" t="s">
        <v>9</v>
      </c>
      <c r="K31" s="21">
        <v>43.748049999999999</v>
      </c>
      <c r="L31" s="21">
        <v>0.25977099999999997</v>
      </c>
      <c r="M31" s="21">
        <v>66</v>
      </c>
      <c r="N31" s="21" t="s">
        <v>10</v>
      </c>
      <c r="O31" s="21">
        <v>1</v>
      </c>
      <c r="S31" s="21"/>
      <c r="T31" s="21"/>
      <c r="U31" s="21"/>
    </row>
    <row r="32" spans="1:21">
      <c r="A32" s="21" t="s">
        <v>8</v>
      </c>
      <c r="B32" s="22">
        <v>45421.367013888892</v>
      </c>
      <c r="C32" s="23">
        <v>45421.367013888892</v>
      </c>
      <c r="D32" s="21" t="s">
        <v>21</v>
      </c>
      <c r="E32" s="21" t="s">
        <v>16</v>
      </c>
      <c r="F32" s="21">
        <v>13602.29</v>
      </c>
      <c r="G32" s="21">
        <v>13.44885</v>
      </c>
      <c r="H32" s="21">
        <v>325.60000000000002</v>
      </c>
      <c r="I32" s="21">
        <v>357.25940000000003</v>
      </c>
      <c r="J32" s="21" t="s">
        <v>9</v>
      </c>
      <c r="K32" s="21">
        <v>38.000010000000003</v>
      </c>
      <c r="L32" s="21">
        <v>0.35157359999999999</v>
      </c>
      <c r="M32" s="21">
        <v>80</v>
      </c>
      <c r="N32" s="21" t="s">
        <v>10</v>
      </c>
      <c r="O32" s="21">
        <v>1</v>
      </c>
      <c r="S32" s="21"/>
      <c r="T32" s="21"/>
      <c r="U32" s="21"/>
    </row>
    <row r="33" spans="1:21">
      <c r="A33" s="21" t="s">
        <v>8</v>
      </c>
      <c r="B33" s="22">
        <v>45421.369050925925</v>
      </c>
      <c r="C33" s="23">
        <v>45421.369050925925</v>
      </c>
      <c r="D33" s="21" t="s">
        <v>21</v>
      </c>
      <c r="E33" s="21" t="s">
        <v>16</v>
      </c>
      <c r="F33" s="21">
        <v>13099.24</v>
      </c>
      <c r="G33" s="21">
        <v>13.193659999999999</v>
      </c>
      <c r="H33" s="21">
        <v>260.48</v>
      </c>
      <c r="I33" s="21">
        <v>264.39870000000002</v>
      </c>
      <c r="J33" s="21" t="s">
        <v>9</v>
      </c>
      <c r="K33" s="21">
        <v>38.000549999999997</v>
      </c>
      <c r="L33" s="21">
        <v>0.2646773</v>
      </c>
      <c r="M33" s="21">
        <v>64</v>
      </c>
      <c r="N33" s="21" t="s">
        <v>10</v>
      </c>
      <c r="O33" s="21">
        <v>1</v>
      </c>
      <c r="S33" s="21"/>
      <c r="T33" s="21"/>
      <c r="U33" s="21"/>
    </row>
    <row r="34" spans="1:21">
      <c r="A34" s="21" t="s">
        <v>8</v>
      </c>
      <c r="B34" s="22">
        <v>45421.371006944442</v>
      </c>
      <c r="C34" s="23">
        <v>45421.371006944442</v>
      </c>
      <c r="D34" s="21" t="s">
        <v>21</v>
      </c>
      <c r="E34" s="21" t="s">
        <v>16</v>
      </c>
      <c r="F34" s="21">
        <v>12581.97</v>
      </c>
      <c r="G34" s="21">
        <v>12.90014</v>
      </c>
      <c r="H34" s="21">
        <v>293.03989999999999</v>
      </c>
      <c r="I34" s="21">
        <v>289.86419999999998</v>
      </c>
      <c r="J34" s="21" t="s">
        <v>9</v>
      </c>
      <c r="K34" s="21">
        <v>38.000309999999999</v>
      </c>
      <c r="L34" s="21">
        <v>0.29561730000000003</v>
      </c>
      <c r="M34" s="21">
        <v>72</v>
      </c>
      <c r="N34" s="21" t="s">
        <v>10</v>
      </c>
      <c r="O34" s="21">
        <v>1</v>
      </c>
      <c r="S34" s="21"/>
      <c r="T34" s="21"/>
      <c r="U34" s="21"/>
    </row>
    <row r="35" spans="1:21">
      <c r="A35" s="21" t="s">
        <v>8</v>
      </c>
      <c r="B35" s="22">
        <v>45421.372997685183</v>
      </c>
      <c r="C35" s="23">
        <v>45421.372997685183</v>
      </c>
      <c r="D35" s="21" t="s">
        <v>21</v>
      </c>
      <c r="E35" s="21" t="s">
        <v>16</v>
      </c>
      <c r="F35" s="21">
        <v>12131.95</v>
      </c>
      <c r="G35" s="21">
        <v>12.66602</v>
      </c>
      <c r="H35" s="21">
        <v>223.85</v>
      </c>
      <c r="I35" s="21">
        <v>222.1069</v>
      </c>
      <c r="J35" s="21" t="s">
        <v>9</v>
      </c>
      <c r="K35" s="21">
        <v>38.000079999999997</v>
      </c>
      <c r="L35" s="21">
        <v>0.23047110000000001</v>
      </c>
      <c r="M35" s="21">
        <v>55</v>
      </c>
      <c r="N35" s="21" t="s">
        <v>10</v>
      </c>
      <c r="O35" s="21">
        <v>1</v>
      </c>
      <c r="S35" s="21"/>
      <c r="T35" s="21"/>
      <c r="U35" s="21"/>
    </row>
    <row r="36" spans="1:21">
      <c r="A36" s="21" t="s">
        <v>8</v>
      </c>
      <c r="B36" s="22">
        <v>45421.375578703701</v>
      </c>
      <c r="C36" s="23">
        <v>45421.375578703701</v>
      </c>
      <c r="D36" s="21" t="s">
        <v>21</v>
      </c>
      <c r="E36" s="21" t="s">
        <v>16</v>
      </c>
      <c r="F36" s="21">
        <v>11611.92</v>
      </c>
      <c r="G36" s="21">
        <v>12.411049999999999</v>
      </c>
      <c r="H36" s="21">
        <v>244.2</v>
      </c>
      <c r="I36" s="21">
        <v>236.22210000000001</v>
      </c>
      <c r="J36" s="21" t="s">
        <v>9</v>
      </c>
      <c r="K36" s="21">
        <v>38.00121</v>
      </c>
      <c r="L36" s="21">
        <v>0.25112950000000001</v>
      </c>
      <c r="M36" s="21">
        <v>60</v>
      </c>
      <c r="N36" s="21" t="s">
        <v>10</v>
      </c>
      <c r="O36" s="21">
        <v>1</v>
      </c>
      <c r="S36" s="21"/>
      <c r="T36" s="21"/>
      <c r="U36" s="21"/>
    </row>
    <row r="37" spans="1:21">
      <c r="A37" s="21" t="s">
        <v>8</v>
      </c>
      <c r="B37" s="22">
        <v>45421.37740740741</v>
      </c>
      <c r="C37" s="23">
        <v>45421.37740740741</v>
      </c>
      <c r="D37" s="21" t="s">
        <v>21</v>
      </c>
      <c r="E37" s="21" t="s">
        <v>16</v>
      </c>
      <c r="F37" s="21">
        <v>11125.94</v>
      </c>
      <c r="G37" s="21">
        <v>12.091060000000001</v>
      </c>
      <c r="H37" s="21">
        <v>297.11</v>
      </c>
      <c r="I37" s="21">
        <v>297.6619</v>
      </c>
      <c r="J37" s="21" t="s">
        <v>9</v>
      </c>
      <c r="K37" s="21">
        <v>38.001249999999999</v>
      </c>
      <c r="L37" s="21">
        <v>0.32180589999999998</v>
      </c>
      <c r="M37" s="21">
        <v>73</v>
      </c>
      <c r="N37" s="21" t="s">
        <v>10</v>
      </c>
      <c r="O37" s="21">
        <v>1</v>
      </c>
      <c r="S37" s="21"/>
      <c r="T37" s="21"/>
      <c r="U37" s="21"/>
    </row>
    <row r="38" spans="1:21">
      <c r="A38" s="21" t="s">
        <v>8</v>
      </c>
      <c r="B38" s="22">
        <v>45421.379733796297</v>
      </c>
      <c r="C38" s="23">
        <v>45421.379733796297</v>
      </c>
      <c r="D38" s="21" t="s">
        <v>21</v>
      </c>
      <c r="E38" s="21" t="s">
        <v>16</v>
      </c>
      <c r="F38" s="21">
        <v>10578.03</v>
      </c>
      <c r="G38" s="21">
        <v>11.74269</v>
      </c>
      <c r="H38" s="21">
        <v>321.52999999999997</v>
      </c>
      <c r="I38" s="21">
        <v>316.47340000000003</v>
      </c>
      <c r="J38" s="21" t="s">
        <v>9</v>
      </c>
      <c r="K38" s="21">
        <v>38.000369999999997</v>
      </c>
      <c r="L38" s="21">
        <v>0.34957250000000001</v>
      </c>
      <c r="M38" s="21">
        <v>79</v>
      </c>
      <c r="N38" s="21" t="s">
        <v>10</v>
      </c>
      <c r="O38" s="21">
        <v>1</v>
      </c>
      <c r="S38" s="21"/>
      <c r="T38" s="21"/>
      <c r="U38" s="21"/>
    </row>
    <row r="39" spans="1:21">
      <c r="A39" s="21" t="s">
        <v>8</v>
      </c>
      <c r="B39" s="22">
        <v>45421.395208333335</v>
      </c>
      <c r="C39" s="23">
        <v>45421.395208333335</v>
      </c>
      <c r="D39" s="21" t="s">
        <v>21</v>
      </c>
      <c r="E39" s="21" t="s">
        <v>16</v>
      </c>
      <c r="F39" s="21">
        <v>8988.3590000000004</v>
      </c>
      <c r="G39" s="21">
        <v>11.485989999999999</v>
      </c>
      <c r="H39" s="21">
        <v>203.5</v>
      </c>
      <c r="I39" s="21">
        <v>201.09010000000001</v>
      </c>
      <c r="J39" s="21" t="s">
        <v>9</v>
      </c>
      <c r="K39" s="21">
        <v>38.000529999999998</v>
      </c>
      <c r="L39" s="21">
        <v>0.25543700000000003</v>
      </c>
      <c r="M39" s="21">
        <v>50</v>
      </c>
      <c r="N39" s="21" t="s">
        <v>10</v>
      </c>
      <c r="O39" s="21">
        <v>1</v>
      </c>
      <c r="S39" s="21"/>
      <c r="T39" s="21"/>
      <c r="U39" s="21"/>
    </row>
    <row r="40" spans="1:21">
      <c r="A40" s="21" t="s">
        <v>8</v>
      </c>
      <c r="B40" s="22">
        <v>45421.398032407407</v>
      </c>
      <c r="C40" s="23">
        <v>45421.398032407407</v>
      </c>
      <c r="D40" s="21" t="s">
        <v>21</v>
      </c>
      <c r="E40" s="21" t="s">
        <v>16</v>
      </c>
      <c r="F40" s="21">
        <v>8487.6869999999999</v>
      </c>
      <c r="G40" s="21">
        <v>11.127230000000001</v>
      </c>
      <c r="H40" s="21">
        <v>276.75990000000002</v>
      </c>
      <c r="I40" s="21">
        <v>274.47919999999999</v>
      </c>
      <c r="J40" s="21" t="s">
        <v>9</v>
      </c>
      <c r="K40" s="21">
        <v>38.000070000000001</v>
      </c>
      <c r="L40" s="21">
        <v>0.35802450000000002</v>
      </c>
      <c r="M40" s="21">
        <v>68</v>
      </c>
      <c r="N40" s="21" t="s">
        <v>10</v>
      </c>
      <c r="O40" s="21">
        <v>1</v>
      </c>
    </row>
    <row r="41" spans="1:21">
      <c r="A41" s="21" t="s">
        <v>8</v>
      </c>
      <c r="B41" s="22">
        <v>45421.399953703702</v>
      </c>
      <c r="C41" s="23">
        <v>45421.399953703702</v>
      </c>
      <c r="D41" s="21" t="s">
        <v>21</v>
      </c>
      <c r="E41" s="21" t="s">
        <v>16</v>
      </c>
      <c r="F41" s="21">
        <v>8128.3590000000004</v>
      </c>
      <c r="G41" s="21">
        <v>10.844010000000001</v>
      </c>
      <c r="H41" s="21">
        <v>215.71</v>
      </c>
      <c r="I41" s="21">
        <v>210.28989999999999</v>
      </c>
      <c r="J41" s="21" t="s">
        <v>9</v>
      </c>
      <c r="K41" s="21">
        <v>38.000279999999997</v>
      </c>
      <c r="L41" s="21">
        <v>0.27911629999999998</v>
      </c>
      <c r="M41" s="21">
        <v>53</v>
      </c>
      <c r="N41" s="21" t="s">
        <v>10</v>
      </c>
      <c r="O41" s="21">
        <v>1</v>
      </c>
    </row>
    <row r="42" spans="1:21">
      <c r="A42" s="21" t="s">
        <v>8</v>
      </c>
      <c r="B42" s="22">
        <v>45421.40179398148</v>
      </c>
      <c r="C42" s="23">
        <v>45421.40179398148</v>
      </c>
      <c r="D42" s="21" t="s">
        <v>21</v>
      </c>
      <c r="E42" s="21" t="s">
        <v>16</v>
      </c>
      <c r="F42" s="21">
        <v>7562.6850000000004</v>
      </c>
      <c r="G42" s="21">
        <v>10.259639999999999</v>
      </c>
      <c r="H42" s="21">
        <v>447.7</v>
      </c>
      <c r="I42" s="21">
        <v>445.06560000000002</v>
      </c>
      <c r="J42" s="21" t="s">
        <v>9</v>
      </c>
      <c r="K42" s="21">
        <v>38.000630000000001</v>
      </c>
      <c r="L42" s="21">
        <v>0.60189490000000001</v>
      </c>
      <c r="M42" s="21">
        <v>110</v>
      </c>
      <c r="N42" s="21" t="s">
        <v>10</v>
      </c>
      <c r="O42" s="21">
        <v>1</v>
      </c>
    </row>
    <row r="43" spans="1:21">
      <c r="A43" s="21" t="s">
        <v>8</v>
      </c>
      <c r="B43" s="22">
        <v>45421.403749999998</v>
      </c>
      <c r="C43" s="23">
        <v>45421.403749999998</v>
      </c>
      <c r="D43" s="21" t="s">
        <v>21</v>
      </c>
      <c r="E43" s="21" t="s">
        <v>16</v>
      </c>
      <c r="F43" s="21">
        <v>7143.3339999999998</v>
      </c>
      <c r="G43" s="21">
        <v>9.865729</v>
      </c>
      <c r="H43" s="21">
        <v>284.89999999999998</v>
      </c>
      <c r="I43" s="21">
        <v>279.78469999999999</v>
      </c>
      <c r="J43" s="21" t="s">
        <v>9</v>
      </c>
      <c r="K43" s="21">
        <v>38.000480000000003</v>
      </c>
      <c r="L43" s="21">
        <v>0.38449460000000002</v>
      </c>
      <c r="M43" s="21">
        <v>70</v>
      </c>
      <c r="N43" s="21" t="s">
        <v>10</v>
      </c>
      <c r="O43" s="21">
        <v>1</v>
      </c>
    </row>
    <row r="44" spans="1:21">
      <c r="A44" s="21" t="s">
        <v>8</v>
      </c>
      <c r="B44" s="22">
        <v>45421.406504629631</v>
      </c>
      <c r="C44" s="23">
        <v>45421.406504629631</v>
      </c>
      <c r="D44" s="21" t="s">
        <v>21</v>
      </c>
      <c r="E44" s="21" t="s">
        <v>16</v>
      </c>
      <c r="F44" s="21">
        <v>6714.53</v>
      </c>
      <c r="G44" s="21">
        <v>9.5077770000000008</v>
      </c>
      <c r="H44" s="21">
        <v>252.34</v>
      </c>
      <c r="I44" s="21">
        <v>255.37629999999999</v>
      </c>
      <c r="J44" s="21" t="s">
        <v>9</v>
      </c>
      <c r="K44" s="21">
        <v>38.000190000000003</v>
      </c>
      <c r="L44" s="21">
        <v>0.3597245</v>
      </c>
      <c r="M44" s="21">
        <v>62</v>
      </c>
      <c r="N44" s="21" t="s">
        <v>10</v>
      </c>
      <c r="O44" s="21">
        <v>1</v>
      </c>
    </row>
    <row r="45" spans="1:21">
      <c r="A45" s="21" t="s">
        <v>8</v>
      </c>
      <c r="B45" s="22">
        <v>45421.415081018517</v>
      </c>
      <c r="C45" s="23">
        <v>45421.415081018517</v>
      </c>
      <c r="D45" s="21" t="s">
        <v>21</v>
      </c>
      <c r="E45" s="21" t="s">
        <v>16</v>
      </c>
      <c r="F45" s="21">
        <v>5917.4319999999998</v>
      </c>
      <c r="G45" s="21">
        <v>9.0598200000000002</v>
      </c>
      <c r="H45" s="21">
        <v>296</v>
      </c>
      <c r="I45" s="21">
        <v>296.67189999999999</v>
      </c>
      <c r="J45" s="21" t="s">
        <v>9</v>
      </c>
      <c r="K45" s="21">
        <v>38.000399999999999</v>
      </c>
      <c r="L45" s="21">
        <v>0.45196819999999999</v>
      </c>
      <c r="M45" s="21">
        <v>73</v>
      </c>
      <c r="N45" s="21" t="s">
        <v>10</v>
      </c>
      <c r="O45" s="21">
        <v>1</v>
      </c>
      <c r="P45" s="25" t="s">
        <v>47</v>
      </c>
    </row>
    <row r="46" spans="1:21">
      <c r="A46" s="21" t="s">
        <v>8</v>
      </c>
      <c r="B46" s="22">
        <v>45421.422256944446</v>
      </c>
      <c r="C46" s="23">
        <v>45421.422256944446</v>
      </c>
      <c r="D46" s="21" t="s">
        <v>21</v>
      </c>
      <c r="E46" s="21" t="s">
        <v>16</v>
      </c>
      <c r="F46" s="21">
        <v>5286.2529999999997</v>
      </c>
      <c r="G46" s="21">
        <v>8.6393190000000004</v>
      </c>
      <c r="H46" s="21">
        <v>256.41000000000003</v>
      </c>
      <c r="I46" s="21">
        <v>254.96180000000001</v>
      </c>
      <c r="J46" s="21" t="s">
        <v>9</v>
      </c>
      <c r="K46" s="21">
        <v>38.000129999999999</v>
      </c>
      <c r="L46" s="21">
        <v>0.41454400000000002</v>
      </c>
      <c r="M46" s="21">
        <v>63</v>
      </c>
      <c r="N46" s="21" t="s">
        <v>10</v>
      </c>
      <c r="O46" s="21">
        <v>1</v>
      </c>
    </row>
    <row r="47" spans="1:21">
      <c r="A47" s="21" t="s">
        <v>8</v>
      </c>
      <c r="B47" s="22">
        <v>45421.424641203703</v>
      </c>
      <c r="C47" s="23">
        <v>45421.424641203703</v>
      </c>
      <c r="D47" s="21" t="s">
        <v>21</v>
      </c>
      <c r="E47" s="21" t="s">
        <v>16</v>
      </c>
      <c r="F47" s="21">
        <v>4919.8990000000003</v>
      </c>
      <c r="G47" s="21">
        <v>8.2168559999999999</v>
      </c>
      <c r="H47" s="21">
        <v>256.41000000000003</v>
      </c>
      <c r="I47" s="21">
        <v>253.70699999999999</v>
      </c>
      <c r="J47" s="21" t="s">
        <v>9</v>
      </c>
      <c r="K47" s="21">
        <v>38.000529999999998</v>
      </c>
      <c r="L47" s="21">
        <v>0.42157919999999999</v>
      </c>
      <c r="M47" s="21">
        <v>63</v>
      </c>
      <c r="N47" s="21" t="s">
        <v>10</v>
      </c>
      <c r="O47" s="21">
        <v>1</v>
      </c>
    </row>
    <row r="48" spans="1:21">
      <c r="A48" s="21" t="s">
        <v>8</v>
      </c>
      <c r="B48" s="22">
        <v>45421.426932870374</v>
      </c>
      <c r="C48" s="23">
        <v>45421.426932870374</v>
      </c>
      <c r="D48" s="21" t="s">
        <v>21</v>
      </c>
      <c r="E48" s="21" t="s">
        <v>16</v>
      </c>
      <c r="F48" s="21">
        <v>4535.8680000000004</v>
      </c>
      <c r="G48" s="21">
        <v>7.7350310000000002</v>
      </c>
      <c r="H48" s="21">
        <v>284.89999999999998</v>
      </c>
      <c r="I48" s="21">
        <v>286.38850000000002</v>
      </c>
      <c r="J48" s="21" t="s">
        <v>9</v>
      </c>
      <c r="K48" s="21">
        <v>38.000100000000003</v>
      </c>
      <c r="L48" s="21">
        <v>0.48595100000000002</v>
      </c>
      <c r="M48" s="21">
        <v>70</v>
      </c>
      <c r="N48" s="21" t="s">
        <v>10</v>
      </c>
      <c r="O48" s="21">
        <v>1</v>
      </c>
    </row>
    <row r="49" spans="1:15">
      <c r="A49" s="21" t="s">
        <v>8</v>
      </c>
      <c r="B49" s="22">
        <v>45421.430115740739</v>
      </c>
      <c r="C49" s="23">
        <v>45421.430115740739</v>
      </c>
      <c r="D49" s="21" t="s">
        <v>21</v>
      </c>
      <c r="E49" s="21" t="s">
        <v>16</v>
      </c>
      <c r="F49" s="21">
        <v>4105.5720000000001</v>
      </c>
      <c r="G49" s="21">
        <v>7.2061310000000001</v>
      </c>
      <c r="H49" s="21">
        <v>309.32</v>
      </c>
      <c r="I49" s="21">
        <v>309.14</v>
      </c>
      <c r="J49" s="21" t="s">
        <v>9</v>
      </c>
      <c r="K49" s="21">
        <v>38.00112</v>
      </c>
      <c r="L49" s="21">
        <v>0.54086179999999995</v>
      </c>
      <c r="M49" s="21">
        <v>76</v>
      </c>
      <c r="N49" s="21" t="s">
        <v>10</v>
      </c>
      <c r="O49" s="21">
        <v>1</v>
      </c>
    </row>
    <row r="50" spans="1:15">
      <c r="A50" s="21" t="s">
        <v>8</v>
      </c>
      <c r="B50" s="22">
        <v>45421.437673611108</v>
      </c>
      <c r="C50" s="23">
        <v>45421.437673611108</v>
      </c>
      <c r="D50" s="21" t="s">
        <v>21</v>
      </c>
      <c r="E50" s="21" t="s">
        <v>16</v>
      </c>
      <c r="F50" s="21">
        <v>3568.078</v>
      </c>
      <c r="G50" s="21">
        <v>6.708367</v>
      </c>
      <c r="H50" s="21">
        <v>256.41000000000003</v>
      </c>
      <c r="I50" s="21">
        <v>265.7731</v>
      </c>
      <c r="J50" s="21" t="s">
        <v>9</v>
      </c>
      <c r="K50" s="21">
        <v>43.000210000000003</v>
      </c>
      <c r="L50" s="21">
        <v>0.49817479999999997</v>
      </c>
      <c r="M50" s="21">
        <v>63</v>
      </c>
      <c r="N50" s="21" t="s">
        <v>10</v>
      </c>
      <c r="O50" s="21">
        <v>1</v>
      </c>
    </row>
    <row r="51" spans="1:15">
      <c r="A51" s="21" t="s">
        <v>8</v>
      </c>
      <c r="B51" s="22">
        <v>45421.439814814818</v>
      </c>
      <c r="C51" s="23">
        <v>45421.439814814818</v>
      </c>
      <c r="D51" s="21" t="s">
        <v>21</v>
      </c>
      <c r="E51" s="21" t="s">
        <v>16</v>
      </c>
      <c r="F51" s="21">
        <v>3268.9140000000002</v>
      </c>
      <c r="G51" s="21">
        <v>6.2667710000000003</v>
      </c>
      <c r="H51" s="21">
        <v>231.99</v>
      </c>
      <c r="I51" s="21">
        <v>234.12960000000001</v>
      </c>
      <c r="J51" s="21" t="s">
        <v>9</v>
      </c>
      <c r="K51" s="21">
        <v>38.001049999999999</v>
      </c>
      <c r="L51" s="21">
        <v>0.44665709999999997</v>
      </c>
      <c r="M51" s="21">
        <v>57</v>
      </c>
      <c r="N51" s="21" t="s">
        <v>10</v>
      </c>
      <c r="O51" s="21">
        <v>1</v>
      </c>
    </row>
    <row r="52" spans="1:15">
      <c r="A52" s="21" t="s">
        <v>8</v>
      </c>
      <c r="B52" s="22">
        <v>45421.44259259259</v>
      </c>
      <c r="C52" s="23">
        <v>45421.44259259259</v>
      </c>
      <c r="D52" s="21" t="s">
        <v>21</v>
      </c>
      <c r="E52" s="21" t="s">
        <v>16</v>
      </c>
      <c r="F52" s="21">
        <v>2938.9079999999999</v>
      </c>
      <c r="G52" s="21">
        <v>5.7782819999999999</v>
      </c>
      <c r="H52" s="21">
        <v>252.34</v>
      </c>
      <c r="I52" s="21">
        <v>247.0993</v>
      </c>
      <c r="J52" s="21" t="s">
        <v>9</v>
      </c>
      <c r="K52" s="21">
        <v>38</v>
      </c>
      <c r="L52" s="21">
        <v>0.48375950000000001</v>
      </c>
      <c r="M52" s="21">
        <v>62</v>
      </c>
      <c r="N52" s="21" t="s">
        <v>10</v>
      </c>
      <c r="O52" s="21">
        <v>1</v>
      </c>
    </row>
    <row r="53" spans="1:15">
      <c r="A53" s="21" t="s">
        <v>8</v>
      </c>
      <c r="B53" s="22">
        <v>45421.467824074076</v>
      </c>
      <c r="C53" s="23">
        <v>45421.467824074076</v>
      </c>
      <c r="D53" s="21" t="s">
        <v>21</v>
      </c>
      <c r="E53" s="21" t="s">
        <v>16</v>
      </c>
      <c r="F53" s="21">
        <v>2087.4059999999999</v>
      </c>
      <c r="G53" s="21">
        <v>5.1627999999999998</v>
      </c>
      <c r="H53" s="21">
        <v>260.48</v>
      </c>
      <c r="I53" s="21">
        <v>256.3374</v>
      </c>
      <c r="J53" s="21" t="s">
        <v>9</v>
      </c>
      <c r="K53" s="21">
        <v>38.000349999999997</v>
      </c>
      <c r="L53" s="21">
        <v>0.63215980000000005</v>
      </c>
      <c r="M53" s="21">
        <v>64</v>
      </c>
      <c r="N53" s="21" t="s">
        <v>10</v>
      </c>
      <c r="O53" s="21">
        <v>1</v>
      </c>
    </row>
    <row r="54" spans="1:15">
      <c r="A54" s="21" t="s">
        <v>8</v>
      </c>
      <c r="B54" s="22">
        <v>45421.470555555556</v>
      </c>
      <c r="C54" s="23">
        <v>45421.470555555556</v>
      </c>
      <c r="D54" s="21" t="s">
        <v>21</v>
      </c>
      <c r="E54" s="21" t="s">
        <v>16</v>
      </c>
      <c r="F54" s="21">
        <v>1833.9</v>
      </c>
      <c r="G54" s="21">
        <v>4.6498989999999996</v>
      </c>
      <c r="H54" s="21">
        <v>203.5</v>
      </c>
      <c r="I54" s="21">
        <v>201.8296</v>
      </c>
      <c r="J54" s="21" t="s">
        <v>9</v>
      </c>
      <c r="K54" s="21">
        <v>50.653770000000002</v>
      </c>
      <c r="L54" s="21">
        <v>0.51001399999999997</v>
      </c>
      <c r="M54" s="21">
        <v>50</v>
      </c>
      <c r="N54" s="21" t="s">
        <v>10</v>
      </c>
      <c r="O54" s="21">
        <v>1</v>
      </c>
    </row>
    <row r="55" spans="1:15">
      <c r="A55" s="21" t="s">
        <v>8</v>
      </c>
      <c r="B55" s="22">
        <v>45421.472870370373</v>
      </c>
      <c r="C55" s="23">
        <v>45421.472870370373</v>
      </c>
      <c r="D55" s="21" t="s">
        <v>21</v>
      </c>
      <c r="E55" s="21" t="s">
        <v>16</v>
      </c>
      <c r="F55" s="21">
        <v>1545.37</v>
      </c>
      <c r="G55" s="21">
        <v>4.0016939999999996</v>
      </c>
      <c r="H55" s="21">
        <v>252.34</v>
      </c>
      <c r="I55" s="21">
        <v>250.18559999999999</v>
      </c>
      <c r="J55" s="21" t="s">
        <v>9</v>
      </c>
      <c r="K55" s="21">
        <v>38.001260000000002</v>
      </c>
      <c r="L55" s="21">
        <v>0.64590099999999995</v>
      </c>
      <c r="M55" s="21">
        <v>62</v>
      </c>
      <c r="N55" s="21" t="s">
        <v>10</v>
      </c>
      <c r="O55" s="21">
        <v>1</v>
      </c>
    </row>
    <row r="56" spans="1:15">
      <c r="A56" s="21" t="s">
        <v>8</v>
      </c>
      <c r="B56" s="22">
        <v>45421.474953703706</v>
      </c>
      <c r="C56" s="23">
        <v>45421.474953703706</v>
      </c>
      <c r="D56" s="21" t="s">
        <v>21</v>
      </c>
      <c r="E56" s="21" t="s">
        <v>16</v>
      </c>
      <c r="F56" s="21">
        <v>1111.4860000000001</v>
      </c>
      <c r="G56" s="21">
        <v>2.9332210000000001</v>
      </c>
      <c r="H56" s="21">
        <v>402.93</v>
      </c>
      <c r="I56" s="21">
        <v>403.221</v>
      </c>
      <c r="J56" s="21" t="s">
        <v>9</v>
      </c>
      <c r="K56" s="21">
        <v>38.000259999999997</v>
      </c>
      <c r="L56" s="21">
        <v>1.0612919999999999</v>
      </c>
      <c r="M56" s="21">
        <v>99</v>
      </c>
      <c r="N56" s="21" t="s">
        <v>10</v>
      </c>
      <c r="O56" s="21">
        <v>1</v>
      </c>
    </row>
    <row r="57" spans="1:15">
      <c r="A57" s="21" t="s">
        <v>8</v>
      </c>
      <c r="B57" s="22">
        <v>45421.476979166669</v>
      </c>
      <c r="C57" s="23">
        <v>45421.476979166669</v>
      </c>
      <c r="D57" s="21" t="s">
        <v>21</v>
      </c>
      <c r="E57" s="21" t="s">
        <v>16</v>
      </c>
      <c r="F57" s="21">
        <v>766.62199999999996</v>
      </c>
      <c r="G57" s="21">
        <v>2.0607380000000002</v>
      </c>
      <c r="H57" s="21">
        <v>325.60000000000002</v>
      </c>
      <c r="I57" s="21">
        <v>327.45460000000003</v>
      </c>
      <c r="J57" s="21" t="s">
        <v>9</v>
      </c>
      <c r="K57" s="21">
        <v>38.000109999999999</v>
      </c>
      <c r="L57" s="21">
        <v>0.87779879999999999</v>
      </c>
      <c r="M57" s="21">
        <v>80</v>
      </c>
      <c r="N57" s="21" t="s">
        <v>10</v>
      </c>
      <c r="O57" s="21">
        <v>1</v>
      </c>
    </row>
    <row r="58" spans="1:15">
      <c r="A58" s="21" t="s">
        <v>8</v>
      </c>
      <c r="B58" s="22">
        <v>45421.478831018518</v>
      </c>
      <c r="C58" s="23">
        <v>45421.478831018518</v>
      </c>
      <c r="D58" s="21" t="s">
        <v>21</v>
      </c>
      <c r="E58" s="21" t="s">
        <v>16</v>
      </c>
      <c r="F58" s="21">
        <v>417.4939</v>
      </c>
      <c r="G58" s="21">
        <v>1.1413169999999999</v>
      </c>
      <c r="H58" s="21">
        <v>337.81</v>
      </c>
      <c r="I58" s="21">
        <v>337.74889999999999</v>
      </c>
      <c r="J58" s="21" t="s">
        <v>9</v>
      </c>
      <c r="K58" s="21">
        <v>38.000349999999997</v>
      </c>
      <c r="L58" s="21">
        <v>0.92078280000000001</v>
      </c>
      <c r="M58" s="21">
        <v>83</v>
      </c>
      <c r="N58" s="21" t="s">
        <v>10</v>
      </c>
      <c r="O58" s="21">
        <v>1</v>
      </c>
    </row>
    <row r="59" spans="1:15">
      <c r="A59" s="4" t="s">
        <v>7</v>
      </c>
      <c r="B59" s="5">
        <v>45422.358680555553</v>
      </c>
      <c r="C59" s="6">
        <v>45422.358680555553</v>
      </c>
      <c r="D59" s="4" t="s">
        <v>22</v>
      </c>
      <c r="E59" s="4" t="s">
        <v>16</v>
      </c>
      <c r="F59" s="4">
        <v>19682.63</v>
      </c>
      <c r="G59" s="4">
        <v>14.451169999999999</v>
      </c>
      <c r="H59" s="4"/>
      <c r="I59" s="4"/>
      <c r="J59" s="4"/>
      <c r="K59" s="4"/>
      <c r="L59" s="4"/>
      <c r="M59" s="4"/>
      <c r="N59" s="4"/>
      <c r="O59" s="4"/>
    </row>
    <row r="60" spans="1:15">
      <c r="A60" s="21" t="s">
        <v>8</v>
      </c>
      <c r="B60" s="22">
        <v>45422.365798611114</v>
      </c>
      <c r="C60" s="23">
        <v>45422.365798611114</v>
      </c>
      <c r="D60" s="21" t="s">
        <v>22</v>
      </c>
      <c r="E60" s="21" t="s">
        <v>16</v>
      </c>
      <c r="F60" s="21">
        <v>18269.52</v>
      </c>
      <c r="G60" s="21">
        <v>14.31683</v>
      </c>
      <c r="H60" s="21">
        <v>170.94</v>
      </c>
      <c r="I60" s="21">
        <v>164.9057</v>
      </c>
      <c r="J60" s="21" t="s">
        <v>9</v>
      </c>
      <c r="K60" s="21">
        <v>38.000149999999998</v>
      </c>
      <c r="L60" s="21">
        <v>0.12803349999999999</v>
      </c>
      <c r="M60" s="21">
        <v>42</v>
      </c>
      <c r="N60" s="21" t="s">
        <v>10</v>
      </c>
      <c r="O60" s="21">
        <v>1</v>
      </c>
    </row>
    <row r="61" spans="1:15">
      <c r="A61" s="21" t="s">
        <v>8</v>
      </c>
      <c r="B61" s="22">
        <v>45422.367905092593</v>
      </c>
      <c r="C61" s="23">
        <v>45422.367905092593</v>
      </c>
      <c r="D61" s="21" t="s">
        <v>22</v>
      </c>
      <c r="E61" s="21" t="s">
        <v>16</v>
      </c>
      <c r="F61" s="21">
        <v>17628.87</v>
      </c>
      <c r="G61" s="21">
        <v>14.08053</v>
      </c>
      <c r="H61" s="21">
        <v>305.25</v>
      </c>
      <c r="I61" s="21">
        <v>303.3954</v>
      </c>
      <c r="J61" s="21" t="s">
        <v>9</v>
      </c>
      <c r="K61" s="21">
        <v>38.000399999999999</v>
      </c>
      <c r="L61" s="21">
        <v>0.24081449999999999</v>
      </c>
      <c r="M61" s="21">
        <v>75</v>
      </c>
      <c r="N61" s="21" t="s">
        <v>10</v>
      </c>
      <c r="O61" s="21">
        <v>1</v>
      </c>
    </row>
    <row r="62" spans="1:15">
      <c r="A62" s="21" t="s">
        <v>8</v>
      </c>
      <c r="B62" s="22">
        <v>45422.369791666664</v>
      </c>
      <c r="C62" s="23">
        <v>45422.369791666664</v>
      </c>
      <c r="D62" s="21" t="s">
        <v>22</v>
      </c>
      <c r="E62" s="21" t="s">
        <v>16</v>
      </c>
      <c r="F62" s="21">
        <v>17116.18</v>
      </c>
      <c r="G62" s="21">
        <v>13.907640000000001</v>
      </c>
      <c r="H62" s="21">
        <v>219.78</v>
      </c>
      <c r="I62" s="21">
        <v>219.06440000000001</v>
      </c>
      <c r="J62" s="21" t="s">
        <v>9</v>
      </c>
      <c r="K62" s="21">
        <v>38.001289999999997</v>
      </c>
      <c r="L62" s="21">
        <v>0.17660120000000001</v>
      </c>
      <c r="M62" s="21">
        <v>54</v>
      </c>
      <c r="N62" s="21" t="s">
        <v>10</v>
      </c>
      <c r="O62" s="21">
        <v>1</v>
      </c>
    </row>
    <row r="63" spans="1:15">
      <c r="A63" s="21" t="s">
        <v>8</v>
      </c>
      <c r="B63" s="22">
        <v>45422.371631944443</v>
      </c>
      <c r="C63" s="23">
        <v>45422.371631944443</v>
      </c>
      <c r="D63" s="21" t="s">
        <v>22</v>
      </c>
      <c r="E63" s="21" t="s">
        <v>16</v>
      </c>
      <c r="F63" s="21">
        <v>16567.740000000002</v>
      </c>
      <c r="G63" s="21">
        <v>13.68923</v>
      </c>
      <c r="H63" s="21">
        <v>268.62</v>
      </c>
      <c r="I63" s="21">
        <v>265.49810000000002</v>
      </c>
      <c r="J63" s="21" t="s">
        <v>9</v>
      </c>
      <c r="K63" s="21">
        <v>38.00029</v>
      </c>
      <c r="L63" s="21">
        <v>0.21780530000000001</v>
      </c>
      <c r="M63" s="21">
        <v>66</v>
      </c>
      <c r="N63" s="21" t="s">
        <v>10</v>
      </c>
      <c r="O63" s="21">
        <v>1</v>
      </c>
    </row>
    <row r="64" spans="1:15">
      <c r="A64" s="21" t="s">
        <v>8</v>
      </c>
      <c r="B64" s="22">
        <v>45422.373460648145</v>
      </c>
      <c r="C64" s="23">
        <v>45422.373460648145</v>
      </c>
      <c r="D64" s="21" t="s">
        <v>22</v>
      </c>
      <c r="E64" s="21" t="s">
        <v>16</v>
      </c>
      <c r="F64" s="21">
        <v>16035.27</v>
      </c>
      <c r="G64" s="21">
        <v>13.471489999999999</v>
      </c>
      <c r="H64" s="21">
        <v>264.55</v>
      </c>
      <c r="I64" s="21">
        <v>260.91890000000001</v>
      </c>
      <c r="J64" s="21" t="s">
        <v>9</v>
      </c>
      <c r="K64" s="21">
        <v>38.0002</v>
      </c>
      <c r="L64" s="21">
        <v>0.2177328</v>
      </c>
      <c r="M64" s="21">
        <v>65</v>
      </c>
      <c r="N64" s="21" t="s">
        <v>10</v>
      </c>
      <c r="O64" s="21">
        <v>1</v>
      </c>
    </row>
    <row r="65" spans="1:15">
      <c r="A65" s="21" t="s">
        <v>8</v>
      </c>
      <c r="B65" s="22">
        <v>45422.376481481479</v>
      </c>
      <c r="C65" s="23">
        <v>45422.376481481479</v>
      </c>
      <c r="D65" s="21" t="s">
        <v>22</v>
      </c>
      <c r="E65" s="21" t="s">
        <v>16</v>
      </c>
      <c r="F65" s="21">
        <v>15351.39</v>
      </c>
      <c r="G65" s="21">
        <v>13.256220000000001</v>
      </c>
      <c r="H65" s="21">
        <v>248.27</v>
      </c>
      <c r="I65" s="21">
        <v>253.71039999999999</v>
      </c>
      <c r="J65" s="21" t="s">
        <v>9</v>
      </c>
      <c r="K65" s="21">
        <v>38.000059999999998</v>
      </c>
      <c r="L65" s="21">
        <v>0.21764120000000001</v>
      </c>
      <c r="M65" s="21">
        <v>61</v>
      </c>
      <c r="N65" s="21" t="s">
        <v>10</v>
      </c>
      <c r="O65" s="21">
        <v>1</v>
      </c>
    </row>
    <row r="66" spans="1:15">
      <c r="A66" s="21" t="s">
        <v>8</v>
      </c>
      <c r="B66" s="22">
        <v>45422.37871527778</v>
      </c>
      <c r="C66" s="23">
        <v>45422.37871527778</v>
      </c>
      <c r="D66" s="21" t="s">
        <v>22</v>
      </c>
      <c r="E66" s="21" t="s">
        <v>16</v>
      </c>
      <c r="F66" s="21">
        <v>14705.67</v>
      </c>
      <c r="G66" s="21">
        <v>12.95926</v>
      </c>
      <c r="H66" s="21">
        <v>337.81</v>
      </c>
      <c r="I66" s="21">
        <v>334.59390000000002</v>
      </c>
      <c r="J66" s="21" t="s">
        <v>9</v>
      </c>
      <c r="K66" s="21">
        <v>38.000160000000001</v>
      </c>
      <c r="L66" s="21">
        <v>0.29326600000000003</v>
      </c>
      <c r="M66" s="21">
        <v>83</v>
      </c>
      <c r="N66" s="21" t="s">
        <v>10</v>
      </c>
      <c r="O66" s="21">
        <v>1</v>
      </c>
    </row>
    <row r="67" spans="1:15">
      <c r="A67" s="21" t="s">
        <v>8</v>
      </c>
      <c r="B67" s="22">
        <v>45422.392465277779</v>
      </c>
      <c r="C67" s="23">
        <v>45422.392465277779</v>
      </c>
      <c r="D67" s="21" t="s">
        <v>22</v>
      </c>
      <c r="E67" s="21" t="s">
        <v>16</v>
      </c>
      <c r="F67" s="21">
        <v>12715.91</v>
      </c>
      <c r="G67" s="21">
        <v>12.69861</v>
      </c>
      <c r="H67" s="21">
        <v>260.48</v>
      </c>
      <c r="I67" s="21">
        <v>265.56799999999998</v>
      </c>
      <c r="J67" s="21" t="s">
        <v>9</v>
      </c>
      <c r="K67" s="21">
        <v>38.000230000000002</v>
      </c>
      <c r="L67" s="21">
        <v>0.26364189999999998</v>
      </c>
      <c r="M67" s="21">
        <v>64</v>
      </c>
      <c r="N67" s="21" t="s">
        <v>10</v>
      </c>
      <c r="O67" s="21">
        <v>1</v>
      </c>
    </row>
    <row r="68" spans="1:15">
      <c r="A68" s="21" t="s">
        <v>8</v>
      </c>
      <c r="B68" s="22">
        <v>45422.394317129627</v>
      </c>
      <c r="C68" s="23">
        <v>45422.394317129627</v>
      </c>
      <c r="D68" s="21" t="s">
        <v>22</v>
      </c>
      <c r="E68" s="21" t="s">
        <v>16</v>
      </c>
      <c r="F68" s="21">
        <v>12261.33</v>
      </c>
      <c r="G68" s="21">
        <v>12.45262</v>
      </c>
      <c r="H68" s="21">
        <v>248.27</v>
      </c>
      <c r="I68" s="21">
        <v>245.27529999999999</v>
      </c>
      <c r="J68" s="21" t="s">
        <v>9</v>
      </c>
      <c r="K68" s="21">
        <v>38.001269999999998</v>
      </c>
      <c r="L68" s="21">
        <v>0.24761440000000001</v>
      </c>
      <c r="M68" s="21">
        <v>61</v>
      </c>
      <c r="N68" s="21" t="s">
        <v>10</v>
      </c>
      <c r="O68" s="21">
        <v>1</v>
      </c>
    </row>
    <row r="69" spans="1:15">
      <c r="A69" s="21" t="s">
        <v>8</v>
      </c>
      <c r="B69" s="22">
        <v>45422.39675925926</v>
      </c>
      <c r="C69" s="23">
        <v>45422.39675925926</v>
      </c>
      <c r="D69" s="21" t="s">
        <v>22</v>
      </c>
      <c r="E69" s="21" t="s">
        <v>16</v>
      </c>
      <c r="F69" s="21">
        <v>11817.77</v>
      </c>
      <c r="G69" s="21">
        <v>12.27172</v>
      </c>
      <c r="H69" s="21">
        <v>170.94</v>
      </c>
      <c r="I69" s="21">
        <v>172.596</v>
      </c>
      <c r="J69" s="21" t="s">
        <v>9</v>
      </c>
      <c r="K69" s="21">
        <v>38.000230000000002</v>
      </c>
      <c r="L69" s="21">
        <v>0.1778324</v>
      </c>
      <c r="M69" s="21">
        <v>42</v>
      </c>
      <c r="N69" s="21" t="s">
        <v>10</v>
      </c>
      <c r="O69" s="21">
        <v>1</v>
      </c>
    </row>
    <row r="70" spans="1:15">
      <c r="A70" s="21" t="s">
        <v>8</v>
      </c>
      <c r="B70" s="22">
        <v>45422.398842592593</v>
      </c>
      <c r="C70" s="23">
        <v>45422.398842592593</v>
      </c>
      <c r="D70" s="21" t="s">
        <v>22</v>
      </c>
      <c r="E70" s="21" t="s">
        <v>16</v>
      </c>
      <c r="F70" s="21">
        <v>11371.32</v>
      </c>
      <c r="G70" s="21">
        <v>12.035270000000001</v>
      </c>
      <c r="H70" s="21">
        <v>227.92</v>
      </c>
      <c r="I70" s="21">
        <v>230.0676</v>
      </c>
      <c r="J70" s="21" t="s">
        <v>9</v>
      </c>
      <c r="K70" s="21">
        <v>38.000030000000002</v>
      </c>
      <c r="L70" s="21">
        <v>0.24201729999999999</v>
      </c>
      <c r="M70" s="21">
        <v>56</v>
      </c>
      <c r="N70" s="21" t="s">
        <v>10</v>
      </c>
      <c r="O70" s="21">
        <v>1</v>
      </c>
    </row>
    <row r="71" spans="1:15">
      <c r="A71" s="21" t="s">
        <v>8</v>
      </c>
      <c r="B71" s="22">
        <v>45422.412291666667</v>
      </c>
      <c r="C71" s="23">
        <v>45422.412291666667</v>
      </c>
      <c r="D71" s="21" t="s">
        <v>22</v>
      </c>
      <c r="E71" s="21" t="s">
        <v>16</v>
      </c>
      <c r="F71" s="21">
        <v>9745.7340000000004</v>
      </c>
      <c r="G71" s="21">
        <v>11.6557</v>
      </c>
      <c r="H71" s="21">
        <v>325.60000000000002</v>
      </c>
      <c r="I71" s="21">
        <v>320.1798</v>
      </c>
      <c r="J71" s="21" t="s">
        <v>9</v>
      </c>
      <c r="K71" s="21">
        <v>38.000239999999998</v>
      </c>
      <c r="L71" s="21">
        <v>0.38094620000000001</v>
      </c>
      <c r="M71" s="21">
        <v>80</v>
      </c>
      <c r="N71" s="21" t="s">
        <v>10</v>
      </c>
      <c r="O71" s="21">
        <v>1</v>
      </c>
    </row>
    <row r="72" spans="1:15">
      <c r="A72" s="21" t="s">
        <v>8</v>
      </c>
      <c r="B72" s="22">
        <v>45422.414270833331</v>
      </c>
      <c r="C72" s="23">
        <v>45422.414270833331</v>
      </c>
      <c r="D72" s="21" t="s">
        <v>22</v>
      </c>
      <c r="E72" s="21" t="s">
        <v>16</v>
      </c>
      <c r="F72" s="21">
        <v>9241.6419999999998</v>
      </c>
      <c r="G72" s="21">
        <v>11.254759999999999</v>
      </c>
      <c r="H72" s="21">
        <v>329.67</v>
      </c>
      <c r="I72" s="21">
        <v>331.72649999999999</v>
      </c>
      <c r="J72" s="21" t="s">
        <v>9</v>
      </c>
      <c r="K72" s="21">
        <v>38.001220000000004</v>
      </c>
      <c r="L72" s="21">
        <v>0.40186349999999998</v>
      </c>
      <c r="M72" s="21">
        <v>81</v>
      </c>
      <c r="N72" s="21" t="s">
        <v>10</v>
      </c>
      <c r="O72" s="21">
        <v>1</v>
      </c>
    </row>
    <row r="73" spans="1:15">
      <c r="A73" s="21" t="s">
        <v>8</v>
      </c>
      <c r="B73" s="22">
        <v>45422.416180555556</v>
      </c>
      <c r="C73" s="23">
        <v>45422.416180555556</v>
      </c>
      <c r="D73" s="21" t="s">
        <v>22</v>
      </c>
      <c r="E73" s="21" t="s">
        <v>16</v>
      </c>
      <c r="F73" s="21">
        <v>8770.4639999999999</v>
      </c>
      <c r="G73" s="21">
        <v>10.866949999999999</v>
      </c>
      <c r="H73" s="21">
        <v>317.45999999999998</v>
      </c>
      <c r="I73" s="21">
        <v>315.517</v>
      </c>
      <c r="J73" s="21" t="s">
        <v>9</v>
      </c>
      <c r="K73" s="21">
        <v>38.000360000000001</v>
      </c>
      <c r="L73" s="21">
        <v>0.3888527</v>
      </c>
      <c r="M73" s="21">
        <v>78</v>
      </c>
      <c r="N73" s="21" t="s">
        <v>10</v>
      </c>
      <c r="O73" s="21">
        <v>1</v>
      </c>
    </row>
    <row r="74" spans="1:15">
      <c r="A74" s="21" t="s">
        <v>8</v>
      </c>
      <c r="B74" s="22">
        <v>45422.419050925928</v>
      </c>
      <c r="C74" s="23">
        <v>45422.419050925928</v>
      </c>
      <c r="D74" s="21" t="s">
        <v>22</v>
      </c>
      <c r="E74" s="21" t="s">
        <v>16</v>
      </c>
      <c r="F74" s="21">
        <v>8343.1139999999996</v>
      </c>
      <c r="G74" s="21">
        <v>10.612</v>
      </c>
      <c r="H74" s="21">
        <v>203.5</v>
      </c>
      <c r="I74" s="21">
        <v>199.5087</v>
      </c>
      <c r="J74" s="21" t="s">
        <v>9</v>
      </c>
      <c r="K74" s="21">
        <v>38.000149999999998</v>
      </c>
      <c r="L74" s="21">
        <v>0.25227339999999998</v>
      </c>
      <c r="M74" s="21">
        <v>50</v>
      </c>
      <c r="N74" s="21" t="s">
        <v>10</v>
      </c>
      <c r="O74" s="21">
        <v>1</v>
      </c>
    </row>
    <row r="75" spans="1:15">
      <c r="A75" s="21" t="s">
        <v>8</v>
      </c>
      <c r="B75" s="22">
        <v>45422.420902777776</v>
      </c>
      <c r="C75" s="23">
        <v>45422.420902777776</v>
      </c>
      <c r="D75" s="21" t="s">
        <v>22</v>
      </c>
      <c r="E75" s="21" t="s">
        <v>16</v>
      </c>
      <c r="F75" s="21">
        <v>7895.3149999999996</v>
      </c>
      <c r="G75" s="21">
        <v>10.211919999999999</v>
      </c>
      <c r="H75" s="21">
        <v>313.39</v>
      </c>
      <c r="I75" s="21">
        <v>306.04899999999998</v>
      </c>
      <c r="J75" s="21" t="s">
        <v>9</v>
      </c>
      <c r="K75" s="21">
        <v>38.001330000000003</v>
      </c>
      <c r="L75" s="21">
        <v>0.39382539999999999</v>
      </c>
      <c r="M75" s="21">
        <v>77</v>
      </c>
      <c r="N75" s="21" t="s">
        <v>10</v>
      </c>
      <c r="O75" s="21">
        <v>1</v>
      </c>
    </row>
    <row r="76" spans="1:15">
      <c r="A76" s="21" t="s">
        <v>8</v>
      </c>
      <c r="B76" s="22">
        <v>45422.440208333333</v>
      </c>
      <c r="C76" s="23">
        <v>45422.440208333333</v>
      </c>
      <c r="D76" s="21" t="s">
        <v>22</v>
      </c>
      <c r="E76" s="21" t="s">
        <v>16</v>
      </c>
      <c r="F76" s="21">
        <v>6363.6440000000002</v>
      </c>
      <c r="G76" s="21">
        <v>9.8117750000000008</v>
      </c>
      <c r="H76" s="21">
        <v>268.62</v>
      </c>
      <c r="I76" s="21">
        <v>264.68520000000001</v>
      </c>
      <c r="J76" s="21" t="s">
        <v>9</v>
      </c>
      <c r="K76" s="21">
        <v>38.001359999999998</v>
      </c>
      <c r="L76" s="21">
        <v>0.40596460000000001</v>
      </c>
      <c r="M76" s="21">
        <v>66</v>
      </c>
      <c r="N76" s="21" t="s">
        <v>10</v>
      </c>
      <c r="O76" s="21">
        <v>1</v>
      </c>
    </row>
    <row r="77" spans="1:15">
      <c r="A77" s="21" t="s">
        <v>8</v>
      </c>
      <c r="B77" s="22">
        <v>45422.442141203705</v>
      </c>
      <c r="C77" s="23">
        <v>45422.442141203705</v>
      </c>
      <c r="D77" s="21" t="s">
        <v>22</v>
      </c>
      <c r="E77" s="21" t="s">
        <v>16</v>
      </c>
      <c r="F77" s="21">
        <v>5979.9030000000002</v>
      </c>
      <c r="G77" s="21">
        <v>9.3836279999999999</v>
      </c>
      <c r="H77" s="21">
        <v>272.69</v>
      </c>
      <c r="I77" s="21">
        <v>272.60899999999998</v>
      </c>
      <c r="J77" s="21" t="s">
        <v>9</v>
      </c>
      <c r="K77" s="21">
        <v>38.000210000000003</v>
      </c>
      <c r="L77" s="21">
        <v>0.425871</v>
      </c>
      <c r="M77" s="21">
        <v>67</v>
      </c>
      <c r="N77" s="21" t="s">
        <v>10</v>
      </c>
      <c r="O77" s="21">
        <v>1</v>
      </c>
    </row>
    <row r="78" spans="1:15">
      <c r="A78" s="21" t="s">
        <v>8</v>
      </c>
      <c r="B78" s="22">
        <v>45422.444108796299</v>
      </c>
      <c r="C78" s="23">
        <v>45422.444108796299</v>
      </c>
      <c r="D78" s="21" t="s">
        <v>22</v>
      </c>
      <c r="E78" s="21" t="s">
        <v>16</v>
      </c>
      <c r="F78" s="21">
        <v>5587.7030000000004</v>
      </c>
      <c r="G78" s="21">
        <v>8.9255779999999998</v>
      </c>
      <c r="H78" s="21">
        <v>288.97000000000003</v>
      </c>
      <c r="I78" s="21">
        <v>291.06970000000001</v>
      </c>
      <c r="J78" s="21" t="s">
        <v>9</v>
      </c>
      <c r="K78" s="21">
        <v>38.001269999999998</v>
      </c>
      <c r="L78" s="21">
        <v>0.4627348</v>
      </c>
      <c r="M78" s="21">
        <v>71</v>
      </c>
      <c r="N78" s="21" t="s">
        <v>10</v>
      </c>
      <c r="O78" s="21">
        <v>1</v>
      </c>
    </row>
    <row r="79" spans="1:15">
      <c r="A79" s="21" t="s">
        <v>8</v>
      </c>
      <c r="B79" s="22">
        <v>45422.446226851855</v>
      </c>
      <c r="C79" s="23">
        <v>45422.446226851855</v>
      </c>
      <c r="D79" s="21" t="s">
        <v>22</v>
      </c>
      <c r="E79" s="21" t="s">
        <v>16</v>
      </c>
      <c r="F79" s="21">
        <v>5255.3180000000002</v>
      </c>
      <c r="G79" s="21">
        <v>8.5579239999999999</v>
      </c>
      <c r="H79" s="21">
        <v>223.85</v>
      </c>
      <c r="I79" s="21">
        <v>224.8999</v>
      </c>
      <c r="J79" s="21" t="s">
        <v>9</v>
      </c>
      <c r="K79" s="21">
        <v>38.001220000000004</v>
      </c>
      <c r="L79" s="21">
        <v>0.36440400000000001</v>
      </c>
      <c r="M79" s="21">
        <v>55</v>
      </c>
      <c r="N79" s="21" t="s">
        <v>10</v>
      </c>
      <c r="O79" s="21">
        <v>1</v>
      </c>
    </row>
    <row r="80" spans="1:15">
      <c r="A80" s="21" t="s">
        <v>8</v>
      </c>
      <c r="B80" s="22">
        <v>45422.448275462964</v>
      </c>
      <c r="C80" s="23">
        <v>45422.448275462964</v>
      </c>
      <c r="D80" s="21" t="s">
        <v>22</v>
      </c>
      <c r="E80" s="21" t="s">
        <v>16</v>
      </c>
      <c r="F80" s="21">
        <v>4906.8050000000003</v>
      </c>
      <c r="G80" s="21">
        <v>8.1406749999999999</v>
      </c>
      <c r="H80" s="21">
        <v>256.41000000000003</v>
      </c>
      <c r="I80" s="21">
        <v>257.38150000000002</v>
      </c>
      <c r="J80" s="21" t="s">
        <v>9</v>
      </c>
      <c r="K80" s="21">
        <v>38.001220000000004</v>
      </c>
      <c r="L80" s="21">
        <v>0.424956</v>
      </c>
      <c r="M80" s="21">
        <v>63</v>
      </c>
      <c r="N80" s="21" t="s">
        <v>10</v>
      </c>
      <c r="O80" s="21">
        <v>1</v>
      </c>
    </row>
    <row r="81" spans="1:15">
      <c r="A81" s="21" t="s">
        <v>8</v>
      </c>
      <c r="B81" s="22">
        <v>45422.466435185182</v>
      </c>
      <c r="C81" s="23">
        <v>45422.466435185182</v>
      </c>
      <c r="D81" s="21" t="s">
        <v>22</v>
      </c>
      <c r="E81" s="21" t="s">
        <v>16</v>
      </c>
      <c r="F81" s="21">
        <v>3906.7159999999999</v>
      </c>
      <c r="G81" s="21">
        <v>7.6454870000000001</v>
      </c>
      <c r="H81" s="21">
        <v>252.34</v>
      </c>
      <c r="I81" s="21">
        <v>253.29230000000001</v>
      </c>
      <c r="J81" s="21" t="s">
        <v>9</v>
      </c>
      <c r="K81" s="21">
        <v>38.00029</v>
      </c>
      <c r="L81" s="21">
        <v>0.49411890000000003</v>
      </c>
      <c r="M81" s="21">
        <v>62</v>
      </c>
      <c r="N81" s="21" t="s">
        <v>10</v>
      </c>
      <c r="O81" s="21">
        <v>1</v>
      </c>
    </row>
    <row r="82" spans="1:15">
      <c r="A82" s="21" t="s">
        <v>8</v>
      </c>
      <c r="B82" s="22">
        <v>45422.46837962963</v>
      </c>
      <c r="C82" s="23">
        <v>45422.46837962963</v>
      </c>
      <c r="D82" s="21" t="s">
        <v>22</v>
      </c>
      <c r="E82" s="21" t="s">
        <v>16</v>
      </c>
      <c r="F82" s="21">
        <v>3513.7060000000001</v>
      </c>
      <c r="G82" s="21">
        <v>6.9997920000000002</v>
      </c>
      <c r="H82" s="21">
        <v>325.60000000000002</v>
      </c>
      <c r="I82" s="21">
        <v>329.14269999999999</v>
      </c>
      <c r="J82" s="21" t="s">
        <v>9</v>
      </c>
      <c r="K82" s="21">
        <v>38.000369999999997</v>
      </c>
      <c r="L82" s="21">
        <v>0.65369440000000001</v>
      </c>
      <c r="M82" s="21">
        <v>80</v>
      </c>
      <c r="N82" s="21" t="s">
        <v>10</v>
      </c>
      <c r="O82" s="21">
        <v>1</v>
      </c>
    </row>
    <row r="83" spans="1:15">
      <c r="A83" s="21" t="s">
        <v>8</v>
      </c>
      <c r="B83" s="22">
        <v>45422.47078703704</v>
      </c>
      <c r="C83" s="23">
        <v>45422.47078703704</v>
      </c>
      <c r="D83" s="21" t="s">
        <v>22</v>
      </c>
      <c r="E83" s="21" t="s">
        <v>16</v>
      </c>
      <c r="F83" s="21">
        <v>3126.0050000000001</v>
      </c>
      <c r="G83" s="21">
        <v>6.3646289999999999</v>
      </c>
      <c r="H83" s="21">
        <v>313.39</v>
      </c>
      <c r="I83" s="21">
        <v>316.04570000000001</v>
      </c>
      <c r="J83" s="21" t="s">
        <v>9</v>
      </c>
      <c r="K83" s="21">
        <v>38.001280000000001</v>
      </c>
      <c r="L83" s="21">
        <v>0.64162719999999995</v>
      </c>
      <c r="M83" s="21">
        <v>77</v>
      </c>
      <c r="N83" s="21" t="s">
        <v>10</v>
      </c>
      <c r="O83" s="21">
        <v>1</v>
      </c>
    </row>
    <row r="84" spans="1:15">
      <c r="A84" s="21" t="s">
        <v>8</v>
      </c>
      <c r="B84" s="22">
        <v>45422.472939814812</v>
      </c>
      <c r="C84" s="23">
        <v>45422.472939814812</v>
      </c>
      <c r="D84" s="21" t="s">
        <v>22</v>
      </c>
      <c r="E84" s="21" t="s">
        <v>16</v>
      </c>
      <c r="F84" s="21">
        <v>2833.4389999999999</v>
      </c>
      <c r="G84" s="21">
        <v>5.8830280000000004</v>
      </c>
      <c r="H84" s="21">
        <v>231.99</v>
      </c>
      <c r="I84" s="21">
        <v>232.18100000000001</v>
      </c>
      <c r="J84" s="21" t="s">
        <v>9</v>
      </c>
      <c r="K84" s="21">
        <v>38.000109999999999</v>
      </c>
      <c r="L84" s="21">
        <v>0.479825</v>
      </c>
      <c r="M84" s="21">
        <v>57</v>
      </c>
      <c r="N84" s="21" t="s">
        <v>10</v>
      </c>
      <c r="O84" s="21">
        <v>1</v>
      </c>
    </row>
    <row r="85" spans="1:15">
      <c r="A85" s="21" t="s">
        <v>8</v>
      </c>
      <c r="B85" s="22">
        <v>45422.475312499999</v>
      </c>
      <c r="C85" s="23">
        <v>45422.475312499999</v>
      </c>
      <c r="D85" s="21" t="s">
        <v>22</v>
      </c>
      <c r="E85" s="21" t="s">
        <v>16</v>
      </c>
      <c r="F85" s="21">
        <v>2441.52</v>
      </c>
      <c r="G85" s="21">
        <v>5.1798780000000004</v>
      </c>
      <c r="H85" s="21">
        <v>337.81</v>
      </c>
      <c r="I85" s="21">
        <v>337.20479999999998</v>
      </c>
      <c r="J85" s="21" t="s">
        <v>9</v>
      </c>
      <c r="K85" s="21">
        <v>38.000050000000002</v>
      </c>
      <c r="L85" s="21">
        <v>0.71331990000000001</v>
      </c>
      <c r="M85" s="21">
        <v>83</v>
      </c>
      <c r="N85" s="21" t="s">
        <v>10</v>
      </c>
      <c r="O85" s="21">
        <v>1</v>
      </c>
    </row>
    <row r="86" spans="1:15">
      <c r="A86" s="21" t="s">
        <v>8</v>
      </c>
      <c r="B86" s="22">
        <v>45422.477118055554</v>
      </c>
      <c r="C86" s="23">
        <v>45422.477118055554</v>
      </c>
      <c r="D86" s="21" t="s">
        <v>22</v>
      </c>
      <c r="E86" s="21" t="s">
        <v>16</v>
      </c>
      <c r="F86" s="21">
        <v>2160.0740000000001</v>
      </c>
      <c r="G86" s="21">
        <v>4.6591399999999998</v>
      </c>
      <c r="H86" s="21">
        <v>244.2</v>
      </c>
      <c r="I86" s="21">
        <v>242.52189999999999</v>
      </c>
      <c r="J86" s="21" t="s">
        <v>9</v>
      </c>
      <c r="K86" s="21">
        <v>38.000070000000001</v>
      </c>
      <c r="L86" s="21">
        <v>0.52131119999999997</v>
      </c>
      <c r="M86" s="21">
        <v>60</v>
      </c>
      <c r="N86" s="21" t="s">
        <v>10</v>
      </c>
      <c r="O86" s="21">
        <v>1</v>
      </c>
    </row>
    <row r="87" spans="1:15">
      <c r="A87" s="21" t="s">
        <v>8</v>
      </c>
      <c r="B87" s="22">
        <v>45422.47896990741</v>
      </c>
      <c r="C87" s="23">
        <v>45422.47896990741</v>
      </c>
      <c r="D87" s="21" t="s">
        <v>22</v>
      </c>
      <c r="E87" s="21" t="s">
        <v>16</v>
      </c>
      <c r="F87" s="21">
        <v>1898.117</v>
      </c>
      <c r="G87" s="21">
        <v>4.1636569999999997</v>
      </c>
      <c r="H87" s="21">
        <v>223.85</v>
      </c>
      <c r="I87" s="21">
        <v>225.50149999999999</v>
      </c>
      <c r="J87" s="21" t="s">
        <v>9</v>
      </c>
      <c r="K87" s="21">
        <v>38.000010000000003</v>
      </c>
      <c r="L87" s="21">
        <v>0.49289830000000001</v>
      </c>
      <c r="M87" s="21">
        <v>55</v>
      </c>
      <c r="N87" s="21" t="s">
        <v>10</v>
      </c>
      <c r="O87" s="21">
        <v>1</v>
      </c>
    </row>
    <row r="88" spans="1:15">
      <c r="A88" s="21" t="s">
        <v>8</v>
      </c>
      <c r="B88" s="22">
        <v>45422.490856481483</v>
      </c>
      <c r="C88" s="23">
        <v>45422.490856481483</v>
      </c>
      <c r="D88" s="21" t="s">
        <v>22</v>
      </c>
      <c r="E88" s="21" t="s">
        <v>16</v>
      </c>
      <c r="F88" s="21">
        <v>1492.2139999999999</v>
      </c>
      <c r="G88" s="21">
        <v>3.6466150000000002</v>
      </c>
      <c r="H88" s="21">
        <v>215.71</v>
      </c>
      <c r="I88" s="21">
        <v>215.50380000000001</v>
      </c>
      <c r="J88" s="21" t="s">
        <v>9</v>
      </c>
      <c r="K88" s="21">
        <v>38.000030000000002</v>
      </c>
      <c r="L88" s="21">
        <v>0.52487819999999996</v>
      </c>
      <c r="M88" s="21">
        <v>53</v>
      </c>
      <c r="N88" s="21" t="s">
        <v>10</v>
      </c>
      <c r="O88" s="21">
        <v>1</v>
      </c>
    </row>
    <row r="89" spans="1:15">
      <c r="A89" s="21" t="s">
        <v>8</v>
      </c>
      <c r="B89" s="22">
        <v>45422.492592592593</v>
      </c>
      <c r="C89" s="23">
        <v>45422.492592592593</v>
      </c>
      <c r="D89" s="21" t="s">
        <v>22</v>
      </c>
      <c r="E89" s="21" t="s">
        <v>16</v>
      </c>
      <c r="F89" s="21">
        <v>1232.3779999999999</v>
      </c>
      <c r="G89" s="21">
        <v>3.0598930000000002</v>
      </c>
      <c r="H89" s="21">
        <v>236.06</v>
      </c>
      <c r="I89" s="21">
        <v>236.7405</v>
      </c>
      <c r="J89" s="21" t="s">
        <v>9</v>
      </c>
      <c r="K89" s="21">
        <v>38.000419999999998</v>
      </c>
      <c r="L89" s="21">
        <v>0.58581729999999999</v>
      </c>
      <c r="M89" s="21">
        <v>58</v>
      </c>
      <c r="N89" s="21" t="s">
        <v>10</v>
      </c>
      <c r="O89" s="21">
        <v>1</v>
      </c>
    </row>
    <row r="90" spans="1:15">
      <c r="A90" s="21" t="s">
        <v>8</v>
      </c>
      <c r="B90" s="22">
        <v>45422.494340277779</v>
      </c>
      <c r="C90" s="23">
        <v>45422.494340277779</v>
      </c>
      <c r="D90" s="21" t="s">
        <v>22</v>
      </c>
      <c r="E90" s="21" t="s">
        <v>16</v>
      </c>
      <c r="F90" s="21">
        <v>986.93489999999997</v>
      </c>
      <c r="G90" s="21">
        <v>2.4894790000000002</v>
      </c>
      <c r="H90" s="21">
        <v>227.92</v>
      </c>
      <c r="I90" s="21">
        <v>228.44280000000001</v>
      </c>
      <c r="J90" s="21" t="s">
        <v>9</v>
      </c>
      <c r="K90" s="21">
        <v>38.000190000000003</v>
      </c>
      <c r="L90" s="21">
        <v>0.57443149999999998</v>
      </c>
      <c r="M90" s="21">
        <v>56</v>
      </c>
      <c r="N90" s="21" t="s">
        <v>10</v>
      </c>
      <c r="O90" s="21">
        <v>1</v>
      </c>
    </row>
    <row r="91" spans="1:15">
      <c r="A91" s="21" t="s">
        <v>8</v>
      </c>
      <c r="B91" s="22">
        <v>45422.499131944445</v>
      </c>
      <c r="C91" s="23">
        <v>45422.499131944445</v>
      </c>
      <c r="D91" s="21" t="s">
        <v>22</v>
      </c>
      <c r="E91" s="21" t="s">
        <v>16</v>
      </c>
      <c r="F91" s="21">
        <v>661.48810000000003</v>
      </c>
      <c r="G91" s="21">
        <v>1.7428870000000001</v>
      </c>
      <c r="H91" s="21">
        <v>284.89999999999998</v>
      </c>
      <c r="I91" s="21">
        <v>283.4273</v>
      </c>
      <c r="J91" s="21" t="s">
        <v>9</v>
      </c>
      <c r="K91" s="21">
        <v>61.0047</v>
      </c>
      <c r="L91" s="21">
        <v>0.74449220000000005</v>
      </c>
      <c r="M91" s="21">
        <v>70</v>
      </c>
      <c r="N91" s="21" t="s">
        <v>11</v>
      </c>
      <c r="O91" s="21">
        <v>1</v>
      </c>
    </row>
    <row r="92" spans="1:15">
      <c r="A92" s="4" t="s">
        <v>7</v>
      </c>
      <c r="B92" s="5">
        <v>45423.354907407411</v>
      </c>
      <c r="C92" s="6">
        <v>45423.354907407411</v>
      </c>
      <c r="D92" s="4" t="s">
        <v>25</v>
      </c>
      <c r="E92" s="4" t="s">
        <v>16</v>
      </c>
      <c r="F92" s="4">
        <v>15515.02</v>
      </c>
      <c r="G92" s="4">
        <v>14.48908</v>
      </c>
      <c r="H92" s="4"/>
      <c r="I92" s="4"/>
      <c r="J92" s="4"/>
      <c r="K92" s="4"/>
      <c r="L92" s="4"/>
      <c r="M92" s="4"/>
      <c r="N92" s="4"/>
      <c r="O92" s="4"/>
    </row>
    <row r="93" spans="1:15">
      <c r="A93" s="21" t="s">
        <v>8</v>
      </c>
      <c r="B93" s="22">
        <v>45423.356562499997</v>
      </c>
      <c r="C93" s="23">
        <v>45423.356562499997</v>
      </c>
      <c r="D93" s="21" t="s">
        <v>25</v>
      </c>
      <c r="E93" s="21" t="s">
        <v>16</v>
      </c>
      <c r="F93" s="21">
        <v>15033.04</v>
      </c>
      <c r="G93" s="21">
        <v>14.259410000000001</v>
      </c>
      <c r="H93" s="21">
        <v>236.06</v>
      </c>
      <c r="I93" s="21">
        <v>231.37700000000001</v>
      </c>
      <c r="J93" s="21" t="s">
        <v>9</v>
      </c>
      <c r="K93" s="21">
        <v>38.000019999999999</v>
      </c>
      <c r="L93" s="21">
        <v>0.21800240000000001</v>
      </c>
      <c r="M93" s="21">
        <v>58</v>
      </c>
      <c r="N93" s="21" t="s">
        <v>10</v>
      </c>
      <c r="O93" s="21">
        <v>1</v>
      </c>
    </row>
    <row r="94" spans="1:15">
      <c r="A94" s="21" t="s">
        <v>8</v>
      </c>
      <c r="B94" s="22">
        <v>45423.358622685184</v>
      </c>
      <c r="C94" s="23">
        <v>45423.358622685184</v>
      </c>
      <c r="D94" s="21" t="s">
        <v>25</v>
      </c>
      <c r="E94" s="21" t="s">
        <v>16</v>
      </c>
      <c r="F94" s="21">
        <v>14528.32</v>
      </c>
      <c r="G94" s="21">
        <v>14.03984</v>
      </c>
      <c r="H94" s="21">
        <v>223.85</v>
      </c>
      <c r="I94" s="21">
        <v>229.5626</v>
      </c>
      <c r="J94" s="21" t="s">
        <v>9</v>
      </c>
      <c r="K94" s="21">
        <v>38</v>
      </c>
      <c r="L94" s="21">
        <v>0.22054170000000001</v>
      </c>
      <c r="M94" s="21">
        <v>55</v>
      </c>
      <c r="N94" s="21" t="s">
        <v>10</v>
      </c>
      <c r="O94" s="21">
        <v>1</v>
      </c>
    </row>
    <row r="95" spans="1:15">
      <c r="A95" s="21" t="s">
        <v>8</v>
      </c>
      <c r="B95" s="22">
        <v>45423.360451388886</v>
      </c>
      <c r="C95" s="23">
        <v>45423.360451388886</v>
      </c>
      <c r="D95" s="21" t="s">
        <v>25</v>
      </c>
      <c r="E95" s="21" t="s">
        <v>16</v>
      </c>
      <c r="F95" s="21">
        <v>14027.79</v>
      </c>
      <c r="G95" s="21">
        <v>13.78495</v>
      </c>
      <c r="H95" s="21">
        <v>260.48</v>
      </c>
      <c r="I95" s="21">
        <v>269.63060000000002</v>
      </c>
      <c r="J95" s="21" t="s">
        <v>9</v>
      </c>
      <c r="K95" s="21">
        <v>38.000149999999998</v>
      </c>
      <c r="L95" s="21">
        <v>0.26352890000000001</v>
      </c>
      <c r="M95" s="21">
        <v>64</v>
      </c>
      <c r="N95" s="21" t="s">
        <v>10</v>
      </c>
      <c r="O95" s="21">
        <v>1</v>
      </c>
    </row>
    <row r="96" spans="1:15">
      <c r="A96" s="21" t="s">
        <v>8</v>
      </c>
      <c r="B96" s="22">
        <v>45423.362395833334</v>
      </c>
      <c r="C96" s="23">
        <v>45423.362395833334</v>
      </c>
      <c r="D96" s="21" t="s">
        <v>25</v>
      </c>
      <c r="E96" s="21" t="s">
        <v>16</v>
      </c>
      <c r="F96" s="21">
        <v>13540.29</v>
      </c>
      <c r="G96" s="21">
        <v>13.5433</v>
      </c>
      <c r="H96" s="21">
        <v>244.2</v>
      </c>
      <c r="I96" s="21">
        <v>243.16550000000001</v>
      </c>
      <c r="J96" s="21" t="s">
        <v>9</v>
      </c>
      <c r="K96" s="21">
        <v>38.001280000000001</v>
      </c>
      <c r="L96" s="21">
        <v>0.2418286</v>
      </c>
      <c r="M96" s="21">
        <v>60</v>
      </c>
      <c r="N96" s="21" t="s">
        <v>10</v>
      </c>
      <c r="O96" s="21">
        <v>1</v>
      </c>
    </row>
    <row r="97" spans="1:15">
      <c r="A97" s="21" t="s">
        <v>8</v>
      </c>
      <c r="B97" s="22">
        <v>45423.364270833335</v>
      </c>
      <c r="C97" s="23">
        <v>45423.364270833335</v>
      </c>
      <c r="D97" s="21" t="s">
        <v>25</v>
      </c>
      <c r="E97" s="21" t="s">
        <v>16</v>
      </c>
      <c r="F97" s="21">
        <v>13055.51</v>
      </c>
      <c r="G97" s="21">
        <v>13.28302</v>
      </c>
      <c r="H97" s="21">
        <v>260.48</v>
      </c>
      <c r="I97" s="21">
        <v>257.49200000000002</v>
      </c>
      <c r="J97" s="21" t="s">
        <v>9</v>
      </c>
      <c r="K97" s="21">
        <v>38.000109999999999</v>
      </c>
      <c r="L97" s="21">
        <v>0.26048250000000001</v>
      </c>
      <c r="M97" s="21">
        <v>64</v>
      </c>
      <c r="N97" s="21" t="s">
        <v>10</v>
      </c>
      <c r="O97" s="21">
        <v>1</v>
      </c>
    </row>
    <row r="98" spans="1:15">
      <c r="A98" s="21" t="s">
        <v>8</v>
      </c>
      <c r="B98" s="22">
        <v>45423.366539351853</v>
      </c>
      <c r="C98" s="23">
        <v>45423.366539351853</v>
      </c>
      <c r="D98" s="21" t="s">
        <v>25</v>
      </c>
      <c r="E98" s="21" t="s">
        <v>16</v>
      </c>
      <c r="F98" s="21">
        <v>12500.38</v>
      </c>
      <c r="G98" s="21">
        <v>12.98199</v>
      </c>
      <c r="H98" s="21">
        <v>284.89999999999998</v>
      </c>
      <c r="I98" s="21">
        <v>299.15100000000001</v>
      </c>
      <c r="J98" s="21" t="s">
        <v>9</v>
      </c>
      <c r="K98" s="21">
        <v>38.000019999999999</v>
      </c>
      <c r="L98" s="21">
        <v>0.30705579999999999</v>
      </c>
      <c r="M98" s="21">
        <v>70</v>
      </c>
      <c r="N98" s="21" t="s">
        <v>10</v>
      </c>
      <c r="O98" s="21">
        <v>1</v>
      </c>
    </row>
    <row r="99" spans="1:15">
      <c r="A99" s="21" t="s">
        <v>8</v>
      </c>
      <c r="B99" s="22">
        <v>45423.369479166664</v>
      </c>
      <c r="C99" s="23">
        <v>45423.369479166664</v>
      </c>
      <c r="D99" s="21" t="s">
        <v>25</v>
      </c>
      <c r="E99" s="21" t="s">
        <v>16</v>
      </c>
      <c r="F99" s="21">
        <v>11903.98</v>
      </c>
      <c r="G99" s="21">
        <v>12.69763</v>
      </c>
      <c r="H99" s="21">
        <v>268.62</v>
      </c>
      <c r="I99" s="21">
        <v>269.93700000000001</v>
      </c>
      <c r="J99" s="21" t="s">
        <v>9</v>
      </c>
      <c r="K99" s="21">
        <v>38.000030000000002</v>
      </c>
      <c r="L99" s="21">
        <v>0.28645320000000002</v>
      </c>
      <c r="M99" s="21">
        <v>66</v>
      </c>
      <c r="N99" s="21" t="s">
        <v>10</v>
      </c>
      <c r="O99" s="21">
        <v>1</v>
      </c>
    </row>
    <row r="100" spans="1:15">
      <c r="A100" s="21" t="s">
        <v>8</v>
      </c>
      <c r="B100" s="22">
        <v>45423.371469907404</v>
      </c>
      <c r="C100" s="23">
        <v>45423.371469907404</v>
      </c>
      <c r="D100" s="21" t="s">
        <v>25</v>
      </c>
      <c r="E100" s="21" t="s">
        <v>16</v>
      </c>
      <c r="F100" s="21">
        <v>11408.73</v>
      </c>
      <c r="G100" s="21">
        <v>12.39171</v>
      </c>
      <c r="H100" s="21">
        <v>280.83</v>
      </c>
      <c r="I100" s="21">
        <v>290.57499999999999</v>
      </c>
      <c r="J100" s="21" t="s">
        <v>9</v>
      </c>
      <c r="K100" s="21">
        <v>38.00018</v>
      </c>
      <c r="L100" s="21">
        <v>0.3139052</v>
      </c>
      <c r="M100" s="21">
        <v>69</v>
      </c>
      <c r="N100" s="21" t="s">
        <v>10</v>
      </c>
      <c r="O100" s="21">
        <v>1</v>
      </c>
    </row>
    <row r="101" spans="1:15">
      <c r="A101" s="21" t="s">
        <v>8</v>
      </c>
      <c r="B101" s="22">
        <v>45423.373425925929</v>
      </c>
      <c r="C101" s="23">
        <v>45423.373425925929</v>
      </c>
      <c r="D101" s="21" t="s">
        <v>25</v>
      </c>
      <c r="E101" s="21" t="s">
        <v>16</v>
      </c>
      <c r="F101" s="21">
        <v>10864.74</v>
      </c>
      <c r="G101" s="21">
        <v>12.01268</v>
      </c>
      <c r="H101" s="21">
        <v>345.95</v>
      </c>
      <c r="I101" s="21">
        <v>345.75439999999998</v>
      </c>
      <c r="J101" s="21" t="s">
        <v>9</v>
      </c>
      <c r="K101" s="21">
        <v>38.000340000000001</v>
      </c>
      <c r="L101" s="21">
        <v>0.38044620000000001</v>
      </c>
      <c r="M101" s="21">
        <v>85</v>
      </c>
      <c r="N101" s="21" t="s">
        <v>10</v>
      </c>
      <c r="O101" s="21">
        <v>1</v>
      </c>
    </row>
    <row r="102" spans="1:15">
      <c r="A102" s="21" t="s">
        <v>8</v>
      </c>
      <c r="B102" s="22">
        <v>45423.391574074078</v>
      </c>
      <c r="C102" s="23">
        <v>45423.391574074078</v>
      </c>
      <c r="D102" s="21" t="s">
        <v>25</v>
      </c>
      <c r="E102" s="21" t="s">
        <v>16</v>
      </c>
      <c r="F102" s="21">
        <v>8954.8510000000006</v>
      </c>
      <c r="G102" s="21">
        <v>11.679130000000001</v>
      </c>
      <c r="H102" s="21">
        <v>264.55</v>
      </c>
      <c r="I102" s="21">
        <v>261.34840000000003</v>
      </c>
      <c r="J102" s="21" t="s">
        <v>9</v>
      </c>
      <c r="K102" s="21">
        <v>38.000120000000003</v>
      </c>
      <c r="L102" s="21">
        <v>0.33903860000000002</v>
      </c>
      <c r="M102" s="21">
        <v>65</v>
      </c>
      <c r="N102" s="21" t="s">
        <v>10</v>
      </c>
      <c r="O102" s="21">
        <v>1</v>
      </c>
    </row>
    <row r="103" spans="1:15">
      <c r="A103" s="21" t="s">
        <v>8</v>
      </c>
      <c r="B103" s="22">
        <v>45423.39403935185</v>
      </c>
      <c r="C103" s="23">
        <v>45423.39403935185</v>
      </c>
      <c r="D103" s="21" t="s">
        <v>25</v>
      </c>
      <c r="E103" s="21" t="s">
        <v>16</v>
      </c>
      <c r="F103" s="21">
        <v>8415.2199999999993</v>
      </c>
      <c r="G103" s="21">
        <v>11.224209999999999</v>
      </c>
      <c r="H103" s="21">
        <v>341.87990000000002</v>
      </c>
      <c r="I103" s="21">
        <v>339.48680000000002</v>
      </c>
      <c r="J103" s="21" t="s">
        <v>9</v>
      </c>
      <c r="K103" s="21">
        <v>38.001130000000003</v>
      </c>
      <c r="L103" s="21">
        <v>0.4506561</v>
      </c>
      <c r="M103" s="21">
        <v>84</v>
      </c>
      <c r="N103" s="21" t="s">
        <v>10</v>
      </c>
      <c r="O103" s="21">
        <v>1</v>
      </c>
    </row>
    <row r="104" spans="1:15">
      <c r="A104" s="21" t="s">
        <v>8</v>
      </c>
      <c r="B104" s="22">
        <v>45423.396122685182</v>
      </c>
      <c r="C104" s="23">
        <v>45423.396122685182</v>
      </c>
      <c r="D104" s="21" t="s">
        <v>25</v>
      </c>
      <c r="E104" s="21" t="s">
        <v>16</v>
      </c>
      <c r="F104" s="21">
        <v>7994.4459999999999</v>
      </c>
      <c r="G104" s="21">
        <v>10.86581</v>
      </c>
      <c r="H104" s="21">
        <v>264.55</v>
      </c>
      <c r="I104" s="21">
        <v>264.80399999999997</v>
      </c>
      <c r="J104" s="21" t="s">
        <v>9</v>
      </c>
      <c r="K104" s="21">
        <v>38.000050000000002</v>
      </c>
      <c r="L104" s="21">
        <v>0.35810310000000001</v>
      </c>
      <c r="M104" s="21">
        <v>65</v>
      </c>
      <c r="N104" s="21" t="s">
        <v>10</v>
      </c>
      <c r="O104" s="21">
        <v>1</v>
      </c>
    </row>
    <row r="105" spans="1:15">
      <c r="A105" s="21" t="s">
        <v>8</v>
      </c>
      <c r="B105" s="22">
        <v>45423.398182870369</v>
      </c>
      <c r="C105" s="23">
        <v>45423.398182870369</v>
      </c>
      <c r="D105" s="21" t="s">
        <v>25</v>
      </c>
      <c r="E105" s="21" t="s">
        <v>16</v>
      </c>
      <c r="F105" s="21">
        <v>7547.5569999999998</v>
      </c>
      <c r="G105" s="21">
        <v>10.452450000000001</v>
      </c>
      <c r="H105" s="21">
        <v>301.18</v>
      </c>
      <c r="I105" s="21">
        <v>301.79390000000001</v>
      </c>
      <c r="J105" s="21" t="s">
        <v>9</v>
      </c>
      <c r="K105" s="21">
        <v>38.001289999999997</v>
      </c>
      <c r="L105" s="21">
        <v>0.4159911</v>
      </c>
      <c r="M105" s="21">
        <v>74</v>
      </c>
      <c r="N105" s="21" t="s">
        <v>10</v>
      </c>
      <c r="O105" s="21">
        <v>1</v>
      </c>
    </row>
    <row r="106" spans="1:15">
      <c r="A106" s="21" t="s">
        <v>8</v>
      </c>
      <c r="B106" s="22">
        <v>45423.399976851855</v>
      </c>
      <c r="C106" s="23">
        <v>45423.399976851855</v>
      </c>
      <c r="D106" s="21" t="s">
        <v>25</v>
      </c>
      <c r="E106" s="21" t="s">
        <v>16</v>
      </c>
      <c r="F106" s="21">
        <v>7250.4530000000004</v>
      </c>
      <c r="G106" s="21">
        <v>10.20617</v>
      </c>
      <c r="H106" s="21">
        <v>179.08</v>
      </c>
      <c r="I106" s="21">
        <v>176.68709999999999</v>
      </c>
      <c r="J106" s="21" t="s">
        <v>9</v>
      </c>
      <c r="K106" s="21">
        <v>38.000230000000002</v>
      </c>
      <c r="L106" s="21">
        <v>0.24718870000000001</v>
      </c>
      <c r="M106" s="21">
        <v>44</v>
      </c>
      <c r="N106" s="21" t="s">
        <v>10</v>
      </c>
      <c r="O106" s="21">
        <v>1</v>
      </c>
    </row>
    <row r="107" spans="1:15">
      <c r="A107" s="21" t="s">
        <v>8</v>
      </c>
      <c r="B107" s="22">
        <v>45423.40283564815</v>
      </c>
      <c r="C107" s="23">
        <v>45423.40283564815</v>
      </c>
      <c r="D107" s="21" t="s">
        <v>25</v>
      </c>
      <c r="E107" s="21" t="s">
        <v>16</v>
      </c>
      <c r="F107" s="21">
        <v>6793.4989999999998</v>
      </c>
      <c r="G107" s="21">
        <v>9.8148529999999994</v>
      </c>
      <c r="H107" s="21">
        <v>272.69</v>
      </c>
      <c r="I107" s="21">
        <v>270.54000000000002</v>
      </c>
      <c r="J107" s="21" t="s">
        <v>9</v>
      </c>
      <c r="K107" s="21">
        <v>38.000030000000002</v>
      </c>
      <c r="L107" s="21">
        <v>0.38905780000000001</v>
      </c>
      <c r="M107" s="21">
        <v>67</v>
      </c>
      <c r="N107" s="21" t="s">
        <v>10</v>
      </c>
      <c r="O107" s="21">
        <v>1</v>
      </c>
    </row>
    <row r="108" spans="1:15">
      <c r="A108" s="21" t="s">
        <v>8</v>
      </c>
      <c r="B108" s="22">
        <v>45423.404652777775</v>
      </c>
      <c r="C108" s="23">
        <v>45423.404652777775</v>
      </c>
      <c r="D108" s="21" t="s">
        <v>25</v>
      </c>
      <c r="E108" s="21" t="s">
        <v>16</v>
      </c>
      <c r="F108" s="21">
        <v>6474.3959999999997</v>
      </c>
      <c r="G108" s="21">
        <v>9.5107099999999996</v>
      </c>
      <c r="H108" s="21">
        <v>211.64</v>
      </c>
      <c r="I108" s="21">
        <v>204.40110000000001</v>
      </c>
      <c r="J108" s="21" t="s">
        <v>9</v>
      </c>
      <c r="K108" s="21">
        <v>38.000019999999999</v>
      </c>
      <c r="L108" s="21">
        <v>0.29857030000000001</v>
      </c>
      <c r="M108" s="21">
        <v>52</v>
      </c>
      <c r="N108" s="21" t="s">
        <v>10</v>
      </c>
      <c r="O108" s="21">
        <v>1</v>
      </c>
    </row>
    <row r="109" spans="1:15">
      <c r="A109" s="21" t="s">
        <v>8</v>
      </c>
      <c r="B109" s="22">
        <v>45423.406631944446</v>
      </c>
      <c r="C109" s="23">
        <v>45423.406631944446</v>
      </c>
      <c r="D109" s="21" t="s">
        <v>25</v>
      </c>
      <c r="E109" s="21" t="s">
        <v>16</v>
      </c>
      <c r="F109" s="21">
        <v>6191.8540000000003</v>
      </c>
      <c r="G109" s="21">
        <v>9.2608800000000002</v>
      </c>
      <c r="H109" s="21">
        <v>175.01</v>
      </c>
      <c r="I109" s="21">
        <v>174.01920000000001</v>
      </c>
      <c r="J109" s="21" t="s">
        <v>9</v>
      </c>
      <c r="K109" s="21">
        <v>38.001100000000001</v>
      </c>
      <c r="L109" s="21">
        <v>0.25862540000000001</v>
      </c>
      <c r="M109" s="21">
        <v>43</v>
      </c>
      <c r="N109" s="21" t="s">
        <v>10</v>
      </c>
      <c r="O109" s="21">
        <v>1</v>
      </c>
    </row>
    <row r="110" spans="1:15">
      <c r="A110" s="21" t="s">
        <v>8</v>
      </c>
      <c r="B110" s="22">
        <v>45423.40861111111</v>
      </c>
      <c r="C110" s="23">
        <v>45423.40861111111</v>
      </c>
      <c r="D110" s="21" t="s">
        <v>25</v>
      </c>
      <c r="E110" s="21" t="s">
        <v>16</v>
      </c>
      <c r="F110" s="21">
        <v>5756.4809999999998</v>
      </c>
      <c r="G110" s="21">
        <v>8.7651780000000006</v>
      </c>
      <c r="H110" s="21">
        <v>325.60000000000002</v>
      </c>
      <c r="I110" s="21">
        <v>325.18810000000002</v>
      </c>
      <c r="J110" s="21" t="s">
        <v>9</v>
      </c>
      <c r="K110" s="21">
        <v>38.001179999999998</v>
      </c>
      <c r="L110" s="21">
        <v>0.49347059999999998</v>
      </c>
      <c r="M110" s="21">
        <v>80</v>
      </c>
      <c r="N110" s="21" t="s">
        <v>10</v>
      </c>
      <c r="O110" s="21">
        <v>1</v>
      </c>
    </row>
    <row r="111" spans="1:15">
      <c r="A111" s="21" t="s">
        <v>8</v>
      </c>
      <c r="B111" s="22">
        <v>45423.423807870371</v>
      </c>
      <c r="C111" s="23">
        <v>45423.423807870371</v>
      </c>
      <c r="D111" s="21" t="s">
        <v>25</v>
      </c>
      <c r="E111" s="21" t="s">
        <v>16</v>
      </c>
      <c r="F111" s="21">
        <v>4659.7569999999996</v>
      </c>
      <c r="G111" s="21">
        <v>8.1469470000000008</v>
      </c>
      <c r="H111" s="21">
        <v>354.09</v>
      </c>
      <c r="I111" s="21">
        <v>356.00760000000002</v>
      </c>
      <c r="J111" s="21" t="s">
        <v>9</v>
      </c>
      <c r="K111" s="21">
        <v>38.000390000000003</v>
      </c>
      <c r="L111" s="21">
        <v>0.62052419999999997</v>
      </c>
      <c r="M111" s="21">
        <v>87</v>
      </c>
      <c r="N111" s="21" t="s">
        <v>10</v>
      </c>
      <c r="O111" s="21">
        <v>1</v>
      </c>
    </row>
    <row r="112" spans="1:15">
      <c r="A112" s="21" t="s">
        <v>8</v>
      </c>
      <c r="B112" s="22">
        <v>45423.425856481481</v>
      </c>
      <c r="C112" s="23">
        <v>45423.425856481481</v>
      </c>
      <c r="D112" s="21" t="s">
        <v>25</v>
      </c>
      <c r="E112" s="21" t="s">
        <v>16</v>
      </c>
      <c r="F112" s="21">
        <v>4317.8779999999997</v>
      </c>
      <c r="G112" s="21">
        <v>7.6912000000000003</v>
      </c>
      <c r="H112" s="21">
        <v>256.41000000000003</v>
      </c>
      <c r="I112" s="21">
        <v>253.77369999999999</v>
      </c>
      <c r="J112" s="21" t="s">
        <v>9</v>
      </c>
      <c r="K112" s="21">
        <v>38.000279999999997</v>
      </c>
      <c r="L112" s="21">
        <v>0.44986209999999999</v>
      </c>
      <c r="M112" s="21">
        <v>63</v>
      </c>
      <c r="N112" s="21" t="s">
        <v>10</v>
      </c>
      <c r="O112" s="21">
        <v>1</v>
      </c>
    </row>
    <row r="113" spans="1:15">
      <c r="A113" s="21" t="s">
        <v>8</v>
      </c>
      <c r="B113" s="22">
        <v>45423.427870370368</v>
      </c>
      <c r="C113" s="23">
        <v>45423.427870370368</v>
      </c>
      <c r="D113" s="21" t="s">
        <v>25</v>
      </c>
      <c r="E113" s="21" t="s">
        <v>16</v>
      </c>
      <c r="F113" s="21">
        <v>3976.7089999999998</v>
      </c>
      <c r="G113" s="21">
        <v>7.215198</v>
      </c>
      <c r="H113" s="21">
        <v>268.62</v>
      </c>
      <c r="I113" s="21">
        <v>268.69099999999997</v>
      </c>
      <c r="J113" s="21" t="s">
        <v>9</v>
      </c>
      <c r="K113" s="21">
        <v>38.000329999999998</v>
      </c>
      <c r="L113" s="21">
        <v>0.48498859999999999</v>
      </c>
      <c r="M113" s="21">
        <v>66</v>
      </c>
      <c r="N113" s="21" t="s">
        <v>10</v>
      </c>
      <c r="O113" s="21">
        <v>1</v>
      </c>
    </row>
    <row r="114" spans="1:15">
      <c r="A114" s="21" t="s">
        <v>8</v>
      </c>
      <c r="B114" s="22">
        <v>45423.429652777777</v>
      </c>
      <c r="C114" s="23">
        <v>45423.429652777777</v>
      </c>
      <c r="D114" s="21" t="s">
        <v>25</v>
      </c>
      <c r="E114" s="21" t="s">
        <v>16</v>
      </c>
      <c r="F114" s="21">
        <v>3630.1669999999999</v>
      </c>
      <c r="G114" s="21">
        <v>6.6940910000000002</v>
      </c>
      <c r="H114" s="21">
        <v>284.89999999999998</v>
      </c>
      <c r="I114" s="21">
        <v>283.80790000000002</v>
      </c>
      <c r="J114" s="21" t="s">
        <v>9</v>
      </c>
      <c r="K114" s="21">
        <v>38.00132</v>
      </c>
      <c r="L114" s="21">
        <v>0.52153159999999998</v>
      </c>
      <c r="M114" s="21">
        <v>70</v>
      </c>
      <c r="N114" s="21" t="s">
        <v>10</v>
      </c>
      <c r="O114" s="21">
        <v>1</v>
      </c>
    </row>
    <row r="115" spans="1:15">
      <c r="A115" s="21" t="s">
        <v>8</v>
      </c>
      <c r="B115" s="22">
        <v>45423.431759259256</v>
      </c>
      <c r="C115" s="23">
        <v>45423.431759259256</v>
      </c>
      <c r="D115" s="21" t="s">
        <v>25</v>
      </c>
      <c r="E115" s="21" t="s">
        <v>16</v>
      </c>
      <c r="F115" s="21">
        <v>3331.808</v>
      </c>
      <c r="G115" s="21">
        <v>6.2620990000000001</v>
      </c>
      <c r="H115" s="21">
        <v>231.99</v>
      </c>
      <c r="I115" s="21">
        <v>225.3038</v>
      </c>
      <c r="J115" s="21" t="s">
        <v>9</v>
      </c>
      <c r="K115" s="21">
        <v>38.000169999999997</v>
      </c>
      <c r="L115" s="21">
        <v>0.42121189999999997</v>
      </c>
      <c r="M115" s="21">
        <v>57</v>
      </c>
      <c r="N115" s="21" t="s">
        <v>10</v>
      </c>
      <c r="O115" s="21">
        <v>1</v>
      </c>
    </row>
    <row r="116" spans="1:15">
      <c r="A116" s="21" t="s">
        <v>8</v>
      </c>
      <c r="B116" s="22">
        <v>45423.434004629627</v>
      </c>
      <c r="C116" s="23">
        <v>45423.434004629627</v>
      </c>
      <c r="D116" s="21" t="s">
        <v>25</v>
      </c>
      <c r="E116" s="21" t="s">
        <v>16</v>
      </c>
      <c r="F116" s="21">
        <v>3031.86</v>
      </c>
      <c r="G116" s="21">
        <v>5.8165319999999996</v>
      </c>
      <c r="H116" s="21">
        <v>236.06</v>
      </c>
      <c r="I116" s="21">
        <v>234.56229999999999</v>
      </c>
      <c r="J116" s="21" t="s">
        <v>9</v>
      </c>
      <c r="K116" s="21">
        <v>38.001359999999998</v>
      </c>
      <c r="L116" s="21">
        <v>0.4478143</v>
      </c>
      <c r="M116" s="21">
        <v>58</v>
      </c>
      <c r="N116" s="21" t="s">
        <v>10</v>
      </c>
      <c r="O116" s="21">
        <v>1</v>
      </c>
    </row>
    <row r="117" spans="1:15">
      <c r="A117" s="21" t="s">
        <v>8</v>
      </c>
      <c r="B117" s="22">
        <v>45423.435763888891</v>
      </c>
      <c r="C117" s="23">
        <v>45423.435763888891</v>
      </c>
      <c r="D117" s="21" t="s">
        <v>25</v>
      </c>
      <c r="E117" s="21" t="s">
        <v>16</v>
      </c>
      <c r="F117" s="21">
        <v>2673.645</v>
      </c>
      <c r="G117" s="21">
        <v>5.2114940000000001</v>
      </c>
      <c r="H117" s="21">
        <v>313.39</v>
      </c>
      <c r="I117" s="21">
        <v>313.67360000000002</v>
      </c>
      <c r="J117" s="21" t="s">
        <v>9</v>
      </c>
      <c r="K117" s="21">
        <v>38.001109999999997</v>
      </c>
      <c r="L117" s="21">
        <v>0.60956279999999996</v>
      </c>
      <c r="M117" s="21">
        <v>77</v>
      </c>
      <c r="N117" s="21" t="s">
        <v>10</v>
      </c>
      <c r="O117" s="21">
        <v>1</v>
      </c>
    </row>
    <row r="118" spans="1:15">
      <c r="A118" s="21" t="s">
        <v>8</v>
      </c>
      <c r="B118" s="22">
        <v>45423.449537037035</v>
      </c>
      <c r="C118" s="23">
        <v>45423.449537037035</v>
      </c>
      <c r="D118" s="21" t="s">
        <v>25</v>
      </c>
      <c r="E118" s="21" t="s">
        <v>16</v>
      </c>
      <c r="F118" s="21">
        <v>2094.6280000000002</v>
      </c>
      <c r="G118" s="21">
        <v>4.6282389999999998</v>
      </c>
      <c r="H118" s="21">
        <v>264.55</v>
      </c>
      <c r="I118" s="21">
        <v>262.70170000000002</v>
      </c>
      <c r="J118" s="21" t="s">
        <v>9</v>
      </c>
      <c r="K118" s="21">
        <v>38.000329999999998</v>
      </c>
      <c r="L118" s="21">
        <v>0.57857099999999995</v>
      </c>
      <c r="M118" s="21">
        <v>65</v>
      </c>
      <c r="N118" s="21" t="s">
        <v>10</v>
      </c>
      <c r="O118" s="21">
        <v>1</v>
      </c>
    </row>
    <row r="119" spans="1:15">
      <c r="A119" s="21" t="s">
        <v>8</v>
      </c>
      <c r="B119" s="22">
        <v>45423.451388888891</v>
      </c>
      <c r="C119" s="23">
        <v>45423.451388888891</v>
      </c>
      <c r="D119" s="21" t="s">
        <v>25</v>
      </c>
      <c r="E119" s="21" t="s">
        <v>16</v>
      </c>
      <c r="F119" s="21">
        <v>1777.575</v>
      </c>
      <c r="G119" s="21">
        <v>3.9939809999999998</v>
      </c>
      <c r="H119" s="21">
        <v>284.89999999999998</v>
      </c>
      <c r="I119" s="21">
        <v>284.71230000000003</v>
      </c>
      <c r="J119" s="21" t="s">
        <v>9</v>
      </c>
      <c r="K119" s="21">
        <v>38.001289999999997</v>
      </c>
      <c r="L119" s="21">
        <v>0.63785119999999995</v>
      </c>
      <c r="M119" s="21">
        <v>70</v>
      </c>
      <c r="N119" s="21" t="s">
        <v>10</v>
      </c>
      <c r="O119" s="21">
        <v>1</v>
      </c>
    </row>
    <row r="120" spans="1:15">
      <c r="A120" s="21" t="s">
        <v>8</v>
      </c>
      <c r="B120" s="22">
        <v>45423.453310185185</v>
      </c>
      <c r="C120" s="23">
        <v>45423.453310185185</v>
      </c>
      <c r="D120" s="21" t="s">
        <v>25</v>
      </c>
      <c r="E120" s="21" t="s">
        <v>16</v>
      </c>
      <c r="F120" s="21">
        <v>1500.8130000000001</v>
      </c>
      <c r="G120" s="21">
        <v>3.4319389999999999</v>
      </c>
      <c r="H120" s="21">
        <v>248.27</v>
      </c>
      <c r="I120" s="21">
        <v>249.0624</v>
      </c>
      <c r="J120" s="21" t="s">
        <v>9</v>
      </c>
      <c r="K120" s="21">
        <v>38.001350000000002</v>
      </c>
      <c r="L120" s="21">
        <v>0.56764630000000005</v>
      </c>
      <c r="M120" s="21">
        <v>61</v>
      </c>
      <c r="N120" s="21" t="s">
        <v>10</v>
      </c>
      <c r="O120" s="21">
        <v>1</v>
      </c>
    </row>
    <row r="121" spans="1:15">
      <c r="A121" s="21" t="s">
        <v>8</v>
      </c>
      <c r="B121" s="22">
        <v>45423.455428240741</v>
      </c>
      <c r="C121" s="23">
        <v>45423.455428240741</v>
      </c>
      <c r="D121" s="21" t="s">
        <v>25</v>
      </c>
      <c r="E121" s="21" t="s">
        <v>16</v>
      </c>
      <c r="F121" s="21">
        <v>1168.6410000000001</v>
      </c>
      <c r="G121" s="21">
        <v>2.7240500000000001</v>
      </c>
      <c r="H121" s="21">
        <v>305.25</v>
      </c>
      <c r="I121" s="21">
        <v>306.54059999999998</v>
      </c>
      <c r="J121" s="21" t="s">
        <v>9</v>
      </c>
      <c r="K121" s="21">
        <v>38.000279999999997</v>
      </c>
      <c r="L121" s="21">
        <v>0.71241509999999997</v>
      </c>
      <c r="M121" s="21">
        <v>75</v>
      </c>
      <c r="N121" s="21" t="s">
        <v>10</v>
      </c>
      <c r="O121" s="21">
        <v>1</v>
      </c>
    </row>
    <row r="122" spans="1:15">
      <c r="A122" s="21" t="s">
        <v>8</v>
      </c>
      <c r="B122" s="22">
        <v>45423.457268518519</v>
      </c>
      <c r="C122" s="23">
        <v>45423.457268518519</v>
      </c>
      <c r="D122" s="21" t="s">
        <v>25</v>
      </c>
      <c r="E122" s="21" t="s">
        <v>16</v>
      </c>
      <c r="F122" s="21">
        <v>943.70529999999997</v>
      </c>
      <c r="G122" s="21">
        <v>2.2368619999999999</v>
      </c>
      <c r="H122" s="21">
        <v>207.57</v>
      </c>
      <c r="I122" s="21">
        <v>206.37559999999999</v>
      </c>
      <c r="J122" s="21" t="s">
        <v>9</v>
      </c>
      <c r="K122" s="21">
        <v>38.000390000000003</v>
      </c>
      <c r="L122" s="21">
        <v>0.48689779999999999</v>
      </c>
      <c r="M122" s="21">
        <v>51</v>
      </c>
      <c r="N122" s="21" t="s">
        <v>10</v>
      </c>
      <c r="O122" s="21">
        <v>1</v>
      </c>
    </row>
    <row r="123" spans="1:15">
      <c r="A123" s="21" t="s">
        <v>8</v>
      </c>
      <c r="B123" s="22">
        <v>45423.459247685183</v>
      </c>
      <c r="C123" s="23">
        <v>45423.459247685183</v>
      </c>
      <c r="D123" s="21" t="s">
        <v>25</v>
      </c>
      <c r="E123" s="21" t="s">
        <v>16</v>
      </c>
      <c r="F123" s="21">
        <v>661.03859999999997</v>
      </c>
      <c r="G123" s="21">
        <v>1.5953189999999999</v>
      </c>
      <c r="H123" s="21">
        <v>268.62</v>
      </c>
      <c r="I123" s="21">
        <v>268.76589999999999</v>
      </c>
      <c r="J123" s="21" t="s">
        <v>9</v>
      </c>
      <c r="K123" s="21">
        <v>38.00121</v>
      </c>
      <c r="L123" s="21">
        <v>0.64670970000000005</v>
      </c>
      <c r="M123" s="21">
        <v>66</v>
      </c>
      <c r="N123" s="21" t="s">
        <v>10</v>
      </c>
      <c r="O123" s="21">
        <v>1</v>
      </c>
    </row>
    <row r="124" spans="1:15">
      <c r="A124" s="4" t="s">
        <v>7</v>
      </c>
      <c r="B124" s="5">
        <v>45425.342465277776</v>
      </c>
      <c r="C124" s="6">
        <v>45425.342465277776</v>
      </c>
      <c r="D124" s="4">
        <v>2024051301</v>
      </c>
      <c r="E124" s="4" t="s">
        <v>16</v>
      </c>
      <c r="F124" s="4">
        <v>19616.150000000001</v>
      </c>
      <c r="G124" s="4">
        <v>14.526960000000001</v>
      </c>
      <c r="H124" s="4"/>
      <c r="I124" s="4"/>
      <c r="J124" s="4"/>
      <c r="K124" s="4"/>
      <c r="L124" s="4"/>
      <c r="M124" s="4"/>
      <c r="N124" s="4"/>
      <c r="O124" s="4"/>
    </row>
    <row r="125" spans="1:15">
      <c r="A125" s="21" t="s">
        <v>8</v>
      </c>
      <c r="B125" s="22">
        <v>45425.366412037038</v>
      </c>
      <c r="C125" s="23">
        <v>45425.366412037038</v>
      </c>
      <c r="D125" s="21">
        <v>2024051301</v>
      </c>
      <c r="E125" s="21" t="s">
        <v>16</v>
      </c>
      <c r="F125" s="21">
        <v>15413.88</v>
      </c>
      <c r="G125" s="21">
        <v>14.197139999999999</v>
      </c>
      <c r="H125" s="21">
        <v>345.95</v>
      </c>
      <c r="I125" s="21">
        <v>343.93380000000002</v>
      </c>
      <c r="J125" s="21" t="s">
        <v>9</v>
      </c>
      <c r="K125" s="21">
        <v>38.000030000000002</v>
      </c>
      <c r="L125" s="21">
        <v>0.31501669999999998</v>
      </c>
      <c r="M125" s="21">
        <v>85</v>
      </c>
      <c r="N125" s="21" t="s">
        <v>10</v>
      </c>
      <c r="O125" s="21">
        <v>1</v>
      </c>
    </row>
    <row r="126" spans="1:15">
      <c r="A126" s="21" t="s">
        <v>8</v>
      </c>
      <c r="B126" s="22">
        <v>45425.370046296295</v>
      </c>
      <c r="C126" s="23">
        <v>45425.370046296295</v>
      </c>
      <c r="D126" s="21">
        <v>2024051301</v>
      </c>
      <c r="E126" s="21" t="s">
        <v>16</v>
      </c>
      <c r="F126" s="21">
        <v>14618.69</v>
      </c>
      <c r="G126" s="21">
        <v>13.918699999999999</v>
      </c>
      <c r="H126" s="21">
        <v>297.11</v>
      </c>
      <c r="I126" s="21">
        <v>295.51670000000001</v>
      </c>
      <c r="J126" s="21" t="s">
        <v>9</v>
      </c>
      <c r="K126" s="21">
        <v>38.000239999999998</v>
      </c>
      <c r="L126" s="21">
        <v>0.27959659999999997</v>
      </c>
      <c r="M126" s="21">
        <v>73</v>
      </c>
      <c r="N126" s="21" t="s">
        <v>10</v>
      </c>
      <c r="O126" s="21">
        <v>1</v>
      </c>
    </row>
    <row r="127" spans="1:15">
      <c r="A127" s="21" t="s">
        <v>8</v>
      </c>
      <c r="B127" s="22">
        <v>45425.373020833336</v>
      </c>
      <c r="C127" s="23">
        <v>45425.373020833336</v>
      </c>
      <c r="D127" s="21">
        <v>2024051301</v>
      </c>
      <c r="E127" s="21" t="s">
        <v>16</v>
      </c>
      <c r="F127" s="21">
        <v>13996.84</v>
      </c>
      <c r="G127" s="21">
        <v>13.69209</v>
      </c>
      <c r="H127" s="21">
        <v>240.13</v>
      </c>
      <c r="I127" s="21">
        <v>234.33459999999999</v>
      </c>
      <c r="J127" s="21" t="s">
        <v>9</v>
      </c>
      <c r="K127" s="21">
        <v>38.000160000000001</v>
      </c>
      <c r="L127" s="21">
        <v>0.2277121</v>
      </c>
      <c r="M127" s="21">
        <v>59</v>
      </c>
      <c r="N127" s="21" t="s">
        <v>10</v>
      </c>
      <c r="O127" s="21">
        <v>1</v>
      </c>
    </row>
    <row r="128" spans="1:15">
      <c r="A128" s="21" t="s">
        <v>8</v>
      </c>
      <c r="B128" s="22">
        <v>45425.375462962962</v>
      </c>
      <c r="C128" s="23">
        <v>45425.375462962962</v>
      </c>
      <c r="D128" s="21">
        <v>2024051301</v>
      </c>
      <c r="E128" s="21" t="s">
        <v>16</v>
      </c>
      <c r="F128" s="21">
        <v>13406.56</v>
      </c>
      <c r="G128" s="21">
        <v>13.40781</v>
      </c>
      <c r="H128" s="21">
        <v>280.83</v>
      </c>
      <c r="I128" s="21">
        <v>278.07089999999999</v>
      </c>
      <c r="J128" s="21" t="s">
        <v>9</v>
      </c>
      <c r="K128" s="21">
        <v>38.000190000000003</v>
      </c>
      <c r="L128" s="21">
        <v>0.27649839999999998</v>
      </c>
      <c r="M128" s="21">
        <v>69</v>
      </c>
      <c r="N128" s="21" t="s">
        <v>10</v>
      </c>
      <c r="O128" s="21">
        <v>1</v>
      </c>
    </row>
    <row r="129" spans="1:15">
      <c r="A129" s="21" t="s">
        <v>8</v>
      </c>
      <c r="B129" s="22">
        <v>45425.377430555556</v>
      </c>
      <c r="C129" s="23">
        <v>45425.377430555556</v>
      </c>
      <c r="D129" s="21">
        <v>2024051301</v>
      </c>
      <c r="E129" s="21" t="s">
        <v>16</v>
      </c>
      <c r="F129" s="21">
        <v>12903.78</v>
      </c>
      <c r="G129" s="21">
        <v>13.13801</v>
      </c>
      <c r="H129" s="21">
        <v>268.62</v>
      </c>
      <c r="I129" s="21">
        <v>268.68200000000002</v>
      </c>
      <c r="J129" s="21" t="s">
        <v>9</v>
      </c>
      <c r="K129" s="21">
        <v>38.000109999999999</v>
      </c>
      <c r="L129" s="21">
        <v>0.27184340000000001</v>
      </c>
      <c r="M129" s="21">
        <v>66</v>
      </c>
      <c r="N129" s="21" t="s">
        <v>10</v>
      </c>
      <c r="O129" s="21">
        <v>1</v>
      </c>
    </row>
    <row r="130" spans="1:15">
      <c r="A130" s="21" t="s">
        <v>8</v>
      </c>
      <c r="B130" s="22">
        <v>45425.379525462966</v>
      </c>
      <c r="C130" s="23">
        <v>45425.379525462966</v>
      </c>
      <c r="D130" s="21">
        <v>2024051301</v>
      </c>
      <c r="E130" s="21" t="s">
        <v>16</v>
      </c>
      <c r="F130" s="21">
        <v>12329.05</v>
      </c>
      <c r="G130" s="21">
        <v>12.79566</v>
      </c>
      <c r="H130" s="21">
        <v>333.74</v>
      </c>
      <c r="I130" s="21">
        <v>332.42489999999998</v>
      </c>
      <c r="J130" s="21" t="s">
        <v>9</v>
      </c>
      <c r="K130" s="21">
        <v>38.00112</v>
      </c>
      <c r="L130" s="21">
        <v>0.34305560000000002</v>
      </c>
      <c r="M130" s="21">
        <v>82</v>
      </c>
      <c r="N130" s="21" t="s">
        <v>10</v>
      </c>
      <c r="O130" s="21">
        <v>1</v>
      </c>
    </row>
    <row r="131" spans="1:15">
      <c r="A131" s="21" t="s">
        <v>8</v>
      </c>
      <c r="B131" s="22">
        <v>45425.382349537038</v>
      </c>
      <c r="C131" s="23">
        <v>45425.382349537038</v>
      </c>
      <c r="D131" s="21">
        <v>2024051301</v>
      </c>
      <c r="E131" s="21" t="s">
        <v>16</v>
      </c>
      <c r="F131" s="21">
        <v>11792.44</v>
      </c>
      <c r="G131" s="21">
        <v>12.557180000000001</v>
      </c>
      <c r="H131" s="21">
        <v>227.92</v>
      </c>
      <c r="I131" s="21">
        <v>225.58600000000001</v>
      </c>
      <c r="J131" s="21" t="s">
        <v>9</v>
      </c>
      <c r="K131" s="21">
        <v>38.00009</v>
      </c>
      <c r="L131" s="21">
        <v>0.23866080000000001</v>
      </c>
      <c r="M131" s="21">
        <v>56</v>
      </c>
      <c r="N131" s="21" t="s">
        <v>10</v>
      </c>
      <c r="O131" s="21">
        <v>1</v>
      </c>
    </row>
    <row r="132" spans="1:15">
      <c r="A132" s="21" t="s">
        <v>8</v>
      </c>
      <c r="B132" s="22">
        <v>45425.384398148148</v>
      </c>
      <c r="C132" s="23">
        <v>45425.384398148148</v>
      </c>
      <c r="D132" s="21">
        <v>2024051301</v>
      </c>
      <c r="E132" s="21" t="s">
        <v>16</v>
      </c>
      <c r="F132" s="21">
        <v>11288.58</v>
      </c>
      <c r="G132" s="21">
        <v>12.246729999999999</v>
      </c>
      <c r="H132" s="21">
        <v>293.03989999999999</v>
      </c>
      <c r="I132" s="21">
        <v>287.47340000000003</v>
      </c>
      <c r="J132" s="21" t="s">
        <v>9</v>
      </c>
      <c r="K132" s="21">
        <v>38.000210000000003</v>
      </c>
      <c r="L132" s="21">
        <v>0.31008950000000002</v>
      </c>
      <c r="M132" s="21">
        <v>72</v>
      </c>
      <c r="N132" s="21" t="s">
        <v>10</v>
      </c>
      <c r="O132" s="21">
        <v>1</v>
      </c>
    </row>
    <row r="133" spans="1:15">
      <c r="A133" s="21" t="s">
        <v>8</v>
      </c>
      <c r="B133" s="22">
        <v>45425.38689814815</v>
      </c>
      <c r="C133" s="23">
        <v>45425.38689814815</v>
      </c>
      <c r="D133" s="21">
        <v>2024051301</v>
      </c>
      <c r="E133" s="21" t="s">
        <v>16</v>
      </c>
      <c r="F133" s="21">
        <v>10754.12</v>
      </c>
      <c r="G133" s="21">
        <v>11.93398</v>
      </c>
      <c r="H133" s="21">
        <v>284.89999999999998</v>
      </c>
      <c r="I133" s="21">
        <v>283.33370000000002</v>
      </c>
      <c r="J133" s="21" t="s">
        <v>9</v>
      </c>
      <c r="K133" s="21">
        <v>38.001289999999997</v>
      </c>
      <c r="L133" s="21">
        <v>0.3126833</v>
      </c>
      <c r="M133" s="21">
        <v>70</v>
      </c>
      <c r="N133" s="21" t="s">
        <v>10</v>
      </c>
      <c r="O133" s="21">
        <v>1</v>
      </c>
    </row>
    <row r="134" spans="1:15">
      <c r="A134" s="21" t="s">
        <v>8</v>
      </c>
      <c r="B134" s="22">
        <v>45425.394571759258</v>
      </c>
      <c r="C134" s="23">
        <v>45425.394571759258</v>
      </c>
      <c r="D134" s="21">
        <v>2024051301</v>
      </c>
      <c r="E134" s="21" t="s">
        <v>16</v>
      </c>
      <c r="F134" s="21">
        <v>9835.0759999999991</v>
      </c>
      <c r="G134" s="21">
        <v>11.703049999999999</v>
      </c>
      <c r="H134" s="21">
        <v>195.36</v>
      </c>
      <c r="I134" s="21">
        <v>195.28530000000001</v>
      </c>
      <c r="J134" s="21" t="s">
        <v>9</v>
      </c>
      <c r="K134" s="21">
        <v>38.00009</v>
      </c>
      <c r="L134" s="21">
        <v>0.2308173</v>
      </c>
      <c r="M134" s="21">
        <v>48</v>
      </c>
      <c r="N134" s="21" t="s">
        <v>10</v>
      </c>
      <c r="O134" s="21">
        <v>1</v>
      </c>
    </row>
    <row r="135" spans="1:15">
      <c r="A135" s="21" t="s">
        <v>8</v>
      </c>
      <c r="B135" s="22">
        <v>45425.397129629629</v>
      </c>
      <c r="C135" s="23">
        <v>45425.397129629629</v>
      </c>
      <c r="D135" s="21">
        <v>2024051301</v>
      </c>
      <c r="E135" s="21" t="s">
        <v>16</v>
      </c>
      <c r="F135" s="21">
        <v>9348.6319999999996</v>
      </c>
      <c r="G135" s="21">
        <v>11.386049999999999</v>
      </c>
      <c r="H135" s="21">
        <v>264.55</v>
      </c>
      <c r="I135" s="21">
        <v>263.57380000000001</v>
      </c>
      <c r="J135" s="21" t="s">
        <v>9</v>
      </c>
      <c r="K135" s="21">
        <v>38.001240000000003</v>
      </c>
      <c r="L135" s="21">
        <v>0.31934430000000003</v>
      </c>
      <c r="M135" s="21">
        <v>65</v>
      </c>
      <c r="N135" s="21" t="s">
        <v>10</v>
      </c>
      <c r="O135" s="21">
        <v>1</v>
      </c>
    </row>
    <row r="136" spans="1:15">
      <c r="A136" s="21" t="s">
        <v>8</v>
      </c>
      <c r="B136" s="22">
        <v>45425.399594907409</v>
      </c>
      <c r="C136" s="23">
        <v>45425.399594907409</v>
      </c>
      <c r="D136" s="21">
        <v>2024051301</v>
      </c>
      <c r="E136" s="21" t="s">
        <v>16</v>
      </c>
      <c r="F136" s="21">
        <v>8899.9369999999999</v>
      </c>
      <c r="G136" s="21">
        <v>11.08653</v>
      </c>
      <c r="H136" s="21">
        <v>244.2</v>
      </c>
      <c r="I136" s="21">
        <v>242.14619999999999</v>
      </c>
      <c r="J136" s="21" t="s">
        <v>9</v>
      </c>
      <c r="K136" s="21">
        <v>38.001289999999997</v>
      </c>
      <c r="L136" s="21">
        <v>0.29992279999999999</v>
      </c>
      <c r="M136" s="21">
        <v>60</v>
      </c>
      <c r="N136" s="21" t="s">
        <v>10</v>
      </c>
      <c r="O136" s="21">
        <v>1</v>
      </c>
    </row>
    <row r="137" spans="1:15">
      <c r="A137" s="21" t="s">
        <v>8</v>
      </c>
      <c r="B137" s="22">
        <v>45425.402071759258</v>
      </c>
      <c r="C137" s="23">
        <v>45425.402071759258</v>
      </c>
      <c r="D137" s="21">
        <v>2024051301</v>
      </c>
      <c r="E137" s="21" t="s">
        <v>16</v>
      </c>
      <c r="F137" s="21">
        <v>8379.2009999999991</v>
      </c>
      <c r="G137" s="21">
        <v>10.67567</v>
      </c>
      <c r="H137" s="21">
        <v>325.60000000000002</v>
      </c>
      <c r="I137" s="21">
        <v>325.97910000000002</v>
      </c>
      <c r="J137" s="21" t="s">
        <v>9</v>
      </c>
      <c r="K137" s="21">
        <v>38.001159999999999</v>
      </c>
      <c r="L137" s="21">
        <v>0.41325129999999999</v>
      </c>
      <c r="M137" s="21">
        <v>80</v>
      </c>
      <c r="N137" s="21" t="s">
        <v>10</v>
      </c>
      <c r="O137" s="21">
        <v>1</v>
      </c>
    </row>
    <row r="138" spans="1:15">
      <c r="A138" s="21" t="s">
        <v>8</v>
      </c>
      <c r="B138" s="22">
        <v>45425.403946759259</v>
      </c>
      <c r="C138" s="23">
        <v>45425.403946759259</v>
      </c>
      <c r="D138" s="21">
        <v>2024051301</v>
      </c>
      <c r="E138" s="21" t="s">
        <v>16</v>
      </c>
      <c r="F138" s="21">
        <v>7905.4690000000001</v>
      </c>
      <c r="G138" s="21">
        <v>10.245340000000001</v>
      </c>
      <c r="H138" s="21">
        <v>329.67</v>
      </c>
      <c r="I138" s="21">
        <v>332.33049999999997</v>
      </c>
      <c r="J138" s="21" t="s">
        <v>9</v>
      </c>
      <c r="K138" s="21">
        <v>38.001100000000001</v>
      </c>
      <c r="L138" s="21">
        <v>0.42857089999999998</v>
      </c>
      <c r="M138" s="21">
        <v>81</v>
      </c>
      <c r="N138" s="21" t="s">
        <v>10</v>
      </c>
      <c r="O138" s="21">
        <v>1</v>
      </c>
    </row>
    <row r="139" spans="1:15">
      <c r="A139" s="21" t="s">
        <v>8</v>
      </c>
      <c r="B139" s="22">
        <v>45425.406585648147</v>
      </c>
      <c r="C139" s="23">
        <v>45425.406585648147</v>
      </c>
      <c r="D139" s="21">
        <v>2024051301</v>
      </c>
      <c r="E139" s="21" t="s">
        <v>16</v>
      </c>
      <c r="F139" s="21">
        <v>7446.6390000000001</v>
      </c>
      <c r="G139" s="21">
        <v>9.8851390000000006</v>
      </c>
      <c r="H139" s="21">
        <v>272.69</v>
      </c>
      <c r="I139" s="21">
        <v>275.52120000000002</v>
      </c>
      <c r="J139" s="21" t="s">
        <v>9</v>
      </c>
      <c r="K139" s="21">
        <v>38.000259999999997</v>
      </c>
      <c r="L139" s="21">
        <v>0.36381649999999999</v>
      </c>
      <c r="M139" s="21">
        <v>67</v>
      </c>
      <c r="N139" s="21" t="s">
        <v>10</v>
      </c>
      <c r="O139" s="21">
        <v>1</v>
      </c>
    </row>
    <row r="140" spans="1:15">
      <c r="A140" s="21" t="s">
        <v>8</v>
      </c>
      <c r="B140" s="22">
        <v>45425.409594907411</v>
      </c>
      <c r="C140" s="23">
        <v>45425.409594907411</v>
      </c>
      <c r="D140" s="21">
        <v>2024051301</v>
      </c>
      <c r="E140" s="21" t="s">
        <v>16</v>
      </c>
      <c r="F140" s="21">
        <v>6974.01</v>
      </c>
      <c r="G140" s="21">
        <v>9.5136249999999993</v>
      </c>
      <c r="H140" s="21">
        <v>276.75990000000002</v>
      </c>
      <c r="I140" s="21">
        <v>272.75959999999998</v>
      </c>
      <c r="J140" s="21" t="s">
        <v>9</v>
      </c>
      <c r="K140" s="21">
        <v>38.001220000000004</v>
      </c>
      <c r="L140" s="21">
        <v>0.37023319999999998</v>
      </c>
      <c r="M140" s="21">
        <v>68</v>
      </c>
      <c r="N140" s="21" t="s">
        <v>10</v>
      </c>
      <c r="O140" s="21">
        <v>1</v>
      </c>
    </row>
    <row r="141" spans="1:15">
      <c r="A141" s="21" t="s">
        <v>8</v>
      </c>
      <c r="B141" s="22">
        <v>45425.411562499998</v>
      </c>
      <c r="C141" s="23">
        <v>45425.411562499998</v>
      </c>
      <c r="D141" s="21">
        <v>2024051301</v>
      </c>
      <c r="E141" s="21" t="s">
        <v>16</v>
      </c>
      <c r="F141" s="21">
        <v>6575.5919999999996</v>
      </c>
      <c r="G141" s="21">
        <v>9.1320949999999996</v>
      </c>
      <c r="H141" s="21">
        <v>280.83</v>
      </c>
      <c r="I141" s="21">
        <v>279.02249999999998</v>
      </c>
      <c r="J141" s="21" t="s">
        <v>9</v>
      </c>
      <c r="K141" s="21">
        <v>38.000019999999999</v>
      </c>
      <c r="L141" s="21">
        <v>0.38550879999999998</v>
      </c>
      <c r="M141" s="21">
        <v>69</v>
      </c>
      <c r="N141" s="21" t="s">
        <v>10</v>
      </c>
      <c r="O141" s="21">
        <v>1</v>
      </c>
    </row>
    <row r="142" spans="1:15">
      <c r="A142" s="21" t="s">
        <v>8</v>
      </c>
      <c r="B142" s="22">
        <v>45425.413518518515</v>
      </c>
      <c r="C142" s="23">
        <v>45425.413518518515</v>
      </c>
      <c r="D142" s="21">
        <v>2024051301</v>
      </c>
      <c r="E142" s="21" t="s">
        <v>16</v>
      </c>
      <c r="F142" s="21">
        <v>6129.4740000000002</v>
      </c>
      <c r="G142" s="21">
        <v>8.6662440000000007</v>
      </c>
      <c r="H142" s="21">
        <v>333.74</v>
      </c>
      <c r="I142" s="21">
        <v>326.78489999999999</v>
      </c>
      <c r="J142" s="21" t="s">
        <v>9</v>
      </c>
      <c r="K142" s="21">
        <v>38.001249999999999</v>
      </c>
      <c r="L142" s="21">
        <v>0.45993509999999999</v>
      </c>
      <c r="M142" s="21">
        <v>82</v>
      </c>
      <c r="N142" s="21" t="s">
        <v>10</v>
      </c>
      <c r="O142" s="21">
        <v>1</v>
      </c>
    </row>
    <row r="143" spans="1:15">
      <c r="A143" s="21" t="s">
        <v>8</v>
      </c>
      <c r="B143" s="22">
        <v>45425.415462962963</v>
      </c>
      <c r="C143" s="23">
        <v>45425.415462962963</v>
      </c>
      <c r="D143" s="21">
        <v>2024051301</v>
      </c>
      <c r="E143" s="21" t="s">
        <v>16</v>
      </c>
      <c r="F143" s="21">
        <v>5771.0360000000001</v>
      </c>
      <c r="G143" s="21">
        <v>8.3041730000000005</v>
      </c>
      <c r="H143" s="21">
        <v>252.34</v>
      </c>
      <c r="I143" s="21">
        <v>254.84800000000001</v>
      </c>
      <c r="J143" s="21" t="s">
        <v>9</v>
      </c>
      <c r="K143" s="21">
        <v>38.000109999999999</v>
      </c>
      <c r="L143" s="21">
        <v>0.36483850000000001</v>
      </c>
      <c r="M143" s="21">
        <v>62</v>
      </c>
      <c r="N143" s="21" t="s">
        <v>10</v>
      </c>
      <c r="O143" s="21">
        <v>1</v>
      </c>
    </row>
    <row r="144" spans="1:15">
      <c r="A144" s="21" t="s">
        <v>8</v>
      </c>
      <c r="B144" s="22">
        <v>45425.425682870373</v>
      </c>
      <c r="C144" s="23">
        <v>45425.425682870373</v>
      </c>
      <c r="D144" s="21">
        <v>2024051301</v>
      </c>
      <c r="E144" s="21" t="s">
        <v>16</v>
      </c>
      <c r="F144" s="21">
        <v>4999.2190000000001</v>
      </c>
      <c r="G144" s="21">
        <v>7.8951370000000001</v>
      </c>
      <c r="H144" s="21">
        <v>264.55</v>
      </c>
      <c r="I144" s="21">
        <v>263.98349999999999</v>
      </c>
      <c r="J144" s="21" t="s">
        <v>9</v>
      </c>
      <c r="K144" s="21">
        <v>38.001260000000002</v>
      </c>
      <c r="L144" s="21">
        <v>0.41490949999999999</v>
      </c>
      <c r="M144" s="21">
        <v>65</v>
      </c>
      <c r="N144" s="21" t="s">
        <v>10</v>
      </c>
      <c r="O144" s="21">
        <v>1</v>
      </c>
    </row>
    <row r="145" spans="1:15">
      <c r="A145" s="21" t="s">
        <v>8</v>
      </c>
      <c r="B145" s="22">
        <v>45425.428020833337</v>
      </c>
      <c r="C145" s="23">
        <v>45425.428020833337</v>
      </c>
      <c r="D145" s="21">
        <v>2024051301</v>
      </c>
      <c r="E145" s="21" t="s">
        <v>16</v>
      </c>
      <c r="F145" s="21">
        <v>4586.6719999999996</v>
      </c>
      <c r="G145" s="21">
        <v>7.3992940000000003</v>
      </c>
      <c r="H145" s="21">
        <v>305.25</v>
      </c>
      <c r="I145" s="21">
        <v>307.483</v>
      </c>
      <c r="J145" s="21" t="s">
        <v>9</v>
      </c>
      <c r="K145" s="21">
        <v>38.001359999999998</v>
      </c>
      <c r="L145" s="21">
        <v>0.49417100000000003</v>
      </c>
      <c r="M145" s="21">
        <v>75</v>
      </c>
      <c r="N145" s="21" t="s">
        <v>10</v>
      </c>
      <c r="O145" s="21">
        <v>1</v>
      </c>
    </row>
    <row r="146" spans="1:15">
      <c r="A146" s="21" t="s">
        <v>8</v>
      </c>
      <c r="B146" s="22">
        <v>45425.430034722223</v>
      </c>
      <c r="C146" s="23">
        <v>45425.430034722223</v>
      </c>
      <c r="D146" s="21">
        <v>2024051301</v>
      </c>
      <c r="E146" s="21" t="s">
        <v>16</v>
      </c>
      <c r="F146" s="21">
        <v>4217.9530000000004</v>
      </c>
      <c r="G146" s="21">
        <v>6.9295249999999999</v>
      </c>
      <c r="H146" s="21">
        <v>288.97000000000003</v>
      </c>
      <c r="I146" s="21">
        <v>289.21940000000001</v>
      </c>
      <c r="J146" s="21" t="s">
        <v>9</v>
      </c>
      <c r="K146" s="21">
        <v>38.001339999999999</v>
      </c>
      <c r="L146" s="21">
        <v>0.47293970000000002</v>
      </c>
      <c r="M146" s="21">
        <v>71</v>
      </c>
      <c r="N146" s="21" t="s">
        <v>10</v>
      </c>
      <c r="O146" s="21">
        <v>1</v>
      </c>
    </row>
    <row r="147" spans="1:15">
      <c r="A147" s="21" t="s">
        <v>8</v>
      </c>
      <c r="B147" s="22">
        <v>45425.432337962964</v>
      </c>
      <c r="C147" s="23">
        <v>45425.432337962964</v>
      </c>
      <c r="D147" s="21">
        <v>2024051301</v>
      </c>
      <c r="E147" s="21" t="s">
        <v>16</v>
      </c>
      <c r="F147" s="21">
        <v>3784.3290000000002</v>
      </c>
      <c r="G147" s="21">
        <v>6.3487559999999998</v>
      </c>
      <c r="H147" s="21">
        <v>354.09</v>
      </c>
      <c r="I147" s="21">
        <v>352.613</v>
      </c>
      <c r="J147" s="21" t="s">
        <v>9</v>
      </c>
      <c r="K147" s="21">
        <v>38.001199999999997</v>
      </c>
      <c r="L147" s="21">
        <v>0.58971410000000002</v>
      </c>
      <c r="M147" s="21">
        <v>87</v>
      </c>
      <c r="N147" s="21" t="s">
        <v>10</v>
      </c>
      <c r="O147" s="21">
        <v>1</v>
      </c>
    </row>
    <row r="148" spans="1:15">
      <c r="A148" s="21" t="s">
        <v>8</v>
      </c>
      <c r="B148" s="22">
        <v>45425.434189814812</v>
      </c>
      <c r="C148" s="23">
        <v>45425.434189814812</v>
      </c>
      <c r="D148" s="21">
        <v>2024051301</v>
      </c>
      <c r="E148" s="21" t="s">
        <v>16</v>
      </c>
      <c r="F148" s="21">
        <v>3413.4450000000002</v>
      </c>
      <c r="G148" s="21">
        <v>5.824427</v>
      </c>
      <c r="H148" s="21">
        <v>309.32</v>
      </c>
      <c r="I148" s="21">
        <v>307.61149999999998</v>
      </c>
      <c r="J148" s="21" t="s">
        <v>9</v>
      </c>
      <c r="K148" s="21">
        <v>38.001379999999997</v>
      </c>
      <c r="L148" s="21">
        <v>0.52309660000000002</v>
      </c>
      <c r="M148" s="21">
        <v>76</v>
      </c>
      <c r="N148" s="21" t="s">
        <v>10</v>
      </c>
      <c r="O148" s="21">
        <v>1</v>
      </c>
    </row>
    <row r="149" spans="1:15">
      <c r="A149" s="21" t="s">
        <v>8</v>
      </c>
      <c r="B149" s="22">
        <v>45425.436296296299</v>
      </c>
      <c r="C149" s="23">
        <v>45425.436296296299</v>
      </c>
      <c r="D149" s="21">
        <v>2024051301</v>
      </c>
      <c r="E149" s="21" t="s">
        <v>16</v>
      </c>
      <c r="F149" s="21">
        <v>3168.1080000000002</v>
      </c>
      <c r="G149" s="21">
        <v>5.5097940000000003</v>
      </c>
      <c r="H149" s="21">
        <v>179.08</v>
      </c>
      <c r="I149" s="21">
        <v>178.95089999999999</v>
      </c>
      <c r="J149" s="21" t="s">
        <v>9</v>
      </c>
      <c r="K149" s="21">
        <v>38</v>
      </c>
      <c r="L149" s="21">
        <v>0.3094404</v>
      </c>
      <c r="M149" s="21">
        <v>44</v>
      </c>
      <c r="N149" s="21" t="s">
        <v>10</v>
      </c>
      <c r="O149" s="21">
        <v>1</v>
      </c>
    </row>
    <row r="150" spans="1:15">
      <c r="A150" s="21" t="s">
        <v>8</v>
      </c>
      <c r="B150" s="22">
        <v>45425.442337962966</v>
      </c>
      <c r="C150" s="23">
        <v>45425.442337962966</v>
      </c>
      <c r="D150" s="21">
        <v>2024051301</v>
      </c>
      <c r="E150" s="21" t="s">
        <v>16</v>
      </c>
      <c r="F150" s="21">
        <v>2651.3009999999999</v>
      </c>
      <c r="G150" s="21">
        <v>4.8719739999999998</v>
      </c>
      <c r="H150" s="21">
        <v>358.15989999999999</v>
      </c>
      <c r="I150" s="21">
        <v>354.0478</v>
      </c>
      <c r="J150" s="21" t="s">
        <v>9</v>
      </c>
      <c r="K150" s="21">
        <v>46.532589999999999</v>
      </c>
      <c r="L150" s="21">
        <v>0.64852290000000001</v>
      </c>
      <c r="M150" s="21">
        <v>88</v>
      </c>
      <c r="N150" s="21" t="s">
        <v>10</v>
      </c>
      <c r="O150" s="21">
        <v>1</v>
      </c>
    </row>
    <row r="151" spans="1:15">
      <c r="A151" s="21" t="s">
        <v>8</v>
      </c>
      <c r="B151" s="22">
        <v>45425.444594907407</v>
      </c>
      <c r="C151" s="23">
        <v>45425.444594907407</v>
      </c>
      <c r="D151" s="21">
        <v>2024051301</v>
      </c>
      <c r="E151" s="21" t="s">
        <v>16</v>
      </c>
      <c r="F151" s="21">
        <v>2374.3229999999999</v>
      </c>
      <c r="G151" s="21">
        <v>4.4530260000000004</v>
      </c>
      <c r="H151" s="21">
        <v>223.85</v>
      </c>
      <c r="I151" s="21">
        <v>222.3672</v>
      </c>
      <c r="J151" s="21" t="s">
        <v>9</v>
      </c>
      <c r="K151" s="21">
        <v>38.00018</v>
      </c>
      <c r="L151" s="21">
        <v>0.41487499999999999</v>
      </c>
      <c r="M151" s="21">
        <v>55</v>
      </c>
      <c r="N151" s="21" t="s">
        <v>10</v>
      </c>
      <c r="O151" s="21">
        <v>1</v>
      </c>
    </row>
    <row r="152" spans="1:15">
      <c r="A152" s="21" t="s">
        <v>8</v>
      </c>
      <c r="B152" s="22">
        <v>45425.461261574077</v>
      </c>
      <c r="C152" s="23">
        <v>45425.461261574077</v>
      </c>
      <c r="D152" s="21">
        <v>2024051301</v>
      </c>
      <c r="E152" s="21" t="s">
        <v>16</v>
      </c>
      <c r="F152" s="21">
        <v>1832.769</v>
      </c>
      <c r="G152" s="21">
        <v>3.9999739999999999</v>
      </c>
      <c r="H152" s="21">
        <v>207.57</v>
      </c>
      <c r="I152" s="21">
        <v>207.25640000000001</v>
      </c>
      <c r="J152" s="21" t="s">
        <v>9</v>
      </c>
      <c r="K152" s="21">
        <v>38.001179999999998</v>
      </c>
      <c r="L152" s="21">
        <v>0.4501309</v>
      </c>
      <c r="M152" s="21">
        <v>51</v>
      </c>
      <c r="N152" s="21" t="s">
        <v>10</v>
      </c>
      <c r="O152" s="21">
        <v>1</v>
      </c>
    </row>
    <row r="153" spans="1:15">
      <c r="A153" s="21" t="s">
        <v>8</v>
      </c>
      <c r="B153" s="22">
        <v>45425.463287037041</v>
      </c>
      <c r="C153" s="23">
        <v>45425.463287037041</v>
      </c>
      <c r="D153" s="21">
        <v>2024051301</v>
      </c>
      <c r="E153" s="21" t="s">
        <v>16</v>
      </c>
      <c r="F153" s="21">
        <v>1474.796</v>
      </c>
      <c r="G153" s="21">
        <v>3.2788970000000002</v>
      </c>
      <c r="H153" s="21">
        <v>329.67</v>
      </c>
      <c r="I153" s="21">
        <v>330.34879999999998</v>
      </c>
      <c r="J153" s="21" t="s">
        <v>9</v>
      </c>
      <c r="K153" s="21">
        <v>38.00132</v>
      </c>
      <c r="L153" s="21">
        <v>0.73226519999999995</v>
      </c>
      <c r="M153" s="21">
        <v>81</v>
      </c>
      <c r="N153" s="21" t="s">
        <v>10</v>
      </c>
      <c r="O153" s="21">
        <v>1</v>
      </c>
    </row>
    <row r="154" spans="1:15">
      <c r="A154" s="21" t="s">
        <v>8</v>
      </c>
      <c r="B154" s="22">
        <v>45425.465162037035</v>
      </c>
      <c r="C154" s="23">
        <v>45425.465162037035</v>
      </c>
      <c r="D154" s="21">
        <v>2024051301</v>
      </c>
      <c r="E154" s="21" t="s">
        <v>16</v>
      </c>
      <c r="F154" s="21">
        <v>1163.683</v>
      </c>
      <c r="G154" s="21">
        <v>2.631427</v>
      </c>
      <c r="H154" s="21">
        <v>288.97000000000003</v>
      </c>
      <c r="I154" s="21">
        <v>287.50700000000001</v>
      </c>
      <c r="J154" s="21" t="s">
        <v>9</v>
      </c>
      <c r="K154" s="21">
        <v>38.00009</v>
      </c>
      <c r="L154" s="21">
        <v>0.64821960000000001</v>
      </c>
      <c r="M154" s="21">
        <v>71</v>
      </c>
      <c r="N154" s="21" t="s">
        <v>10</v>
      </c>
      <c r="O154" s="21">
        <v>1</v>
      </c>
    </row>
    <row r="155" spans="1:15">
      <c r="A155" s="21" t="s">
        <v>8</v>
      </c>
      <c r="B155" s="22">
        <v>45425.468344907407</v>
      </c>
      <c r="C155" s="23">
        <v>45425.468344907407</v>
      </c>
      <c r="D155" s="21">
        <v>2024051301</v>
      </c>
      <c r="E155" s="21" t="s">
        <v>16</v>
      </c>
      <c r="F155" s="21">
        <v>850.94470000000001</v>
      </c>
      <c r="G155" s="21">
        <v>1.980753</v>
      </c>
      <c r="H155" s="21">
        <v>284.89999999999998</v>
      </c>
      <c r="I155" s="21">
        <v>282.78879999999998</v>
      </c>
      <c r="J155" s="21" t="s">
        <v>9</v>
      </c>
      <c r="K155" s="21">
        <v>38.001330000000003</v>
      </c>
      <c r="L155" s="21">
        <v>0.65621510000000005</v>
      </c>
      <c r="M155" s="21">
        <v>70</v>
      </c>
      <c r="N155" s="21" t="s">
        <v>10</v>
      </c>
      <c r="O155" s="21">
        <v>1</v>
      </c>
    </row>
    <row r="156" spans="1:15">
      <c r="A156" s="21" t="s">
        <v>8</v>
      </c>
      <c r="B156" s="22">
        <v>45425.471041666664</v>
      </c>
      <c r="C156" s="23">
        <v>45425.471041666664</v>
      </c>
      <c r="D156" s="21">
        <v>2024051301</v>
      </c>
      <c r="E156" s="21" t="s">
        <v>16</v>
      </c>
      <c r="F156" s="21">
        <v>594.05740000000003</v>
      </c>
      <c r="G156" s="21">
        <v>1.417279</v>
      </c>
      <c r="H156" s="21">
        <v>236.06</v>
      </c>
      <c r="I156" s="21">
        <v>236.37450000000001</v>
      </c>
      <c r="J156" s="21" t="s">
        <v>9</v>
      </c>
      <c r="K156" s="21">
        <v>38</v>
      </c>
      <c r="L156" s="21">
        <v>0.56213299999999999</v>
      </c>
      <c r="M156" s="21">
        <v>58</v>
      </c>
      <c r="N156" s="21" t="s">
        <v>10</v>
      </c>
      <c r="O156" s="21">
        <v>1</v>
      </c>
    </row>
    <row r="157" spans="1:15">
      <c r="A157" s="4" t="s">
        <v>7</v>
      </c>
      <c r="B157" s="5">
        <v>45426.354490740741</v>
      </c>
      <c r="C157" s="6">
        <v>45426.354490740741</v>
      </c>
      <c r="D157" s="4">
        <v>2024051401</v>
      </c>
      <c r="E157" s="4" t="s">
        <v>16</v>
      </c>
      <c r="F157" s="4">
        <v>17062.39</v>
      </c>
      <c r="G157" s="4">
        <v>17.451250000000002</v>
      </c>
      <c r="H157" s="4"/>
      <c r="I157" s="4"/>
      <c r="J157" s="4"/>
      <c r="K157" s="4"/>
      <c r="L157" s="4"/>
      <c r="M157" s="4"/>
      <c r="N157" s="4"/>
      <c r="O157" s="4"/>
    </row>
    <row r="158" spans="1:15">
      <c r="A158" s="21" t="s">
        <v>8</v>
      </c>
      <c r="B158" s="22">
        <v>45426.359409722223</v>
      </c>
      <c r="C158" s="23">
        <v>45426.359409722223</v>
      </c>
      <c r="D158" s="21">
        <v>2024051401</v>
      </c>
      <c r="E158" s="21" t="s">
        <v>16</v>
      </c>
      <c r="F158" s="21">
        <v>16021.77</v>
      </c>
      <c r="G158" s="21">
        <v>17.14573</v>
      </c>
      <c r="H158" s="21">
        <v>284.89999999999998</v>
      </c>
      <c r="I158" s="21">
        <v>288.5369</v>
      </c>
      <c r="J158" s="21" t="s">
        <v>9</v>
      </c>
      <c r="K158" s="21">
        <v>38.000079999999997</v>
      </c>
      <c r="L158" s="21">
        <v>0.30718040000000002</v>
      </c>
      <c r="M158" s="21">
        <v>70</v>
      </c>
      <c r="N158" s="21" t="s">
        <v>10</v>
      </c>
      <c r="O158" s="21">
        <v>1</v>
      </c>
    </row>
    <row r="159" spans="1:15">
      <c r="A159" s="21" t="s">
        <v>8</v>
      </c>
      <c r="B159" s="22">
        <v>45426.36146990741</v>
      </c>
      <c r="C159" s="23">
        <v>45426.36146990741</v>
      </c>
      <c r="D159" s="21">
        <v>2024051401</v>
      </c>
      <c r="E159" s="21" t="s">
        <v>16</v>
      </c>
      <c r="F159" s="21">
        <v>15449.89</v>
      </c>
      <c r="G159" s="21">
        <v>16.84647</v>
      </c>
      <c r="H159" s="21">
        <v>276.75990000000002</v>
      </c>
      <c r="I159" s="21">
        <v>273.96890000000002</v>
      </c>
      <c r="J159" s="21" t="s">
        <v>9</v>
      </c>
      <c r="K159" s="21">
        <v>38.000079999999997</v>
      </c>
      <c r="L159" s="21">
        <v>0.29713709999999999</v>
      </c>
      <c r="M159" s="21">
        <v>68</v>
      </c>
      <c r="N159" s="21" t="s">
        <v>10</v>
      </c>
      <c r="O159" s="21">
        <v>1</v>
      </c>
    </row>
    <row r="160" spans="1:15">
      <c r="A160" s="21" t="s">
        <v>8</v>
      </c>
      <c r="B160" s="22">
        <v>45426.36377314815</v>
      </c>
      <c r="C160" s="23">
        <v>45426.36377314815</v>
      </c>
      <c r="D160" s="21">
        <v>2024051401</v>
      </c>
      <c r="E160" s="21" t="s">
        <v>16</v>
      </c>
      <c r="F160" s="21">
        <v>14776.94</v>
      </c>
      <c r="G160" s="21">
        <v>16.452059999999999</v>
      </c>
      <c r="H160" s="21">
        <v>354.09</v>
      </c>
      <c r="I160" s="21">
        <v>367.59350000000001</v>
      </c>
      <c r="J160" s="21" t="s">
        <v>9</v>
      </c>
      <c r="K160" s="21">
        <v>38.000239999999998</v>
      </c>
      <c r="L160" s="21">
        <v>0.4073485</v>
      </c>
      <c r="M160" s="21">
        <v>87</v>
      </c>
      <c r="N160" s="21" t="s">
        <v>10</v>
      </c>
      <c r="O160" s="21">
        <v>1</v>
      </c>
    </row>
    <row r="161" spans="1:15">
      <c r="A161" s="21" t="s">
        <v>8</v>
      </c>
      <c r="B161" s="22">
        <v>45426.365694444445</v>
      </c>
      <c r="C161" s="23">
        <v>45426.365694444445</v>
      </c>
      <c r="D161" s="21">
        <v>2024051401</v>
      </c>
      <c r="E161" s="21" t="s">
        <v>16</v>
      </c>
      <c r="F161" s="21">
        <v>14243.13</v>
      </c>
      <c r="G161" s="21">
        <v>16.137280000000001</v>
      </c>
      <c r="H161" s="21">
        <v>284.89999999999998</v>
      </c>
      <c r="I161" s="21">
        <v>281.63670000000002</v>
      </c>
      <c r="J161" s="21" t="s">
        <v>9</v>
      </c>
      <c r="K161" s="21">
        <v>38.001269999999998</v>
      </c>
      <c r="L161" s="21">
        <v>0.31748399999999999</v>
      </c>
      <c r="M161" s="21">
        <v>70</v>
      </c>
      <c r="N161" s="21" t="s">
        <v>10</v>
      </c>
      <c r="O161" s="21">
        <v>1</v>
      </c>
    </row>
    <row r="162" spans="1:15">
      <c r="A162" s="21" t="s">
        <v>8</v>
      </c>
      <c r="B162" s="22">
        <v>45426.367777777778</v>
      </c>
      <c r="C162" s="23">
        <v>45426.367777777778</v>
      </c>
      <c r="D162" s="21">
        <v>2024051401</v>
      </c>
      <c r="E162" s="21" t="s">
        <v>16</v>
      </c>
      <c r="F162" s="21">
        <v>13639.27</v>
      </c>
      <c r="G162" s="21">
        <v>15.75038</v>
      </c>
      <c r="H162" s="21">
        <v>341.87990000000002</v>
      </c>
      <c r="I162" s="21">
        <v>341.70639999999997</v>
      </c>
      <c r="J162" s="21" t="s">
        <v>9</v>
      </c>
      <c r="K162" s="21">
        <v>38.001339999999999</v>
      </c>
      <c r="L162" s="21">
        <v>0.3926597</v>
      </c>
      <c r="M162" s="21">
        <v>84</v>
      </c>
      <c r="N162" s="21" t="s">
        <v>10</v>
      </c>
      <c r="O162" s="21">
        <v>1</v>
      </c>
    </row>
    <row r="163" spans="1:15">
      <c r="A163" s="21" t="s">
        <v>8</v>
      </c>
      <c r="B163" s="22">
        <v>45426.369814814818</v>
      </c>
      <c r="C163" s="23">
        <v>45426.369814814818</v>
      </c>
      <c r="D163" s="21">
        <v>2024051401</v>
      </c>
      <c r="E163" s="21" t="s">
        <v>16</v>
      </c>
      <c r="F163" s="21">
        <v>13134.55</v>
      </c>
      <c r="G163" s="21">
        <v>15.44955</v>
      </c>
      <c r="H163" s="21">
        <v>260.48</v>
      </c>
      <c r="I163" s="21">
        <v>260.12650000000002</v>
      </c>
      <c r="J163" s="21" t="s">
        <v>9</v>
      </c>
      <c r="K163" s="21">
        <v>38.000979999999998</v>
      </c>
      <c r="L163" s="21">
        <v>0.30439630000000001</v>
      </c>
      <c r="M163" s="21">
        <v>64</v>
      </c>
      <c r="N163" s="21" t="s">
        <v>10</v>
      </c>
      <c r="O163" s="21">
        <v>1</v>
      </c>
    </row>
    <row r="164" spans="1:15">
      <c r="A164" s="21" t="s">
        <v>8</v>
      </c>
      <c r="B164" s="22">
        <v>45426.372627314813</v>
      </c>
      <c r="C164" s="23">
        <v>45426.372627314813</v>
      </c>
      <c r="D164" s="21">
        <v>2024051401</v>
      </c>
      <c r="E164" s="21" t="s">
        <v>16</v>
      </c>
      <c r="F164" s="21">
        <v>12497.06</v>
      </c>
      <c r="G164" s="21">
        <v>15.080579999999999</v>
      </c>
      <c r="H164" s="21">
        <v>313.39</v>
      </c>
      <c r="I164" s="21">
        <v>313.77609999999999</v>
      </c>
      <c r="J164" s="21" t="s">
        <v>9</v>
      </c>
      <c r="K164" s="21">
        <v>47.226939999999999</v>
      </c>
      <c r="L164" s="21">
        <v>0.37683329999999998</v>
      </c>
      <c r="M164" s="21">
        <v>77</v>
      </c>
      <c r="N164" s="21" t="s">
        <v>11</v>
      </c>
      <c r="O164" s="21">
        <v>1</v>
      </c>
    </row>
    <row r="165" spans="1:15">
      <c r="A165" s="21" t="s">
        <v>8</v>
      </c>
      <c r="B165" s="22">
        <v>45426.374745370369</v>
      </c>
      <c r="C165" s="23">
        <v>45426.374745370369</v>
      </c>
      <c r="D165" s="21">
        <v>2024051401</v>
      </c>
      <c r="E165" s="21" t="s">
        <v>16</v>
      </c>
      <c r="F165" s="21">
        <v>11988.8</v>
      </c>
      <c r="G165" s="21">
        <v>14.748659999999999</v>
      </c>
      <c r="H165" s="21">
        <v>264.55</v>
      </c>
      <c r="I165" s="21">
        <v>280.04419999999999</v>
      </c>
      <c r="J165" s="21" t="s">
        <v>9</v>
      </c>
      <c r="K165" s="21">
        <v>38.000109999999999</v>
      </c>
      <c r="L165" s="21">
        <v>0.34266079999999999</v>
      </c>
      <c r="M165" s="21">
        <v>65</v>
      </c>
      <c r="N165" s="21" t="s">
        <v>10</v>
      </c>
      <c r="O165" s="21">
        <v>1</v>
      </c>
    </row>
    <row r="166" spans="1:15">
      <c r="A166" s="21" t="s">
        <v>8</v>
      </c>
      <c r="B166" s="22">
        <v>45426.376898148148</v>
      </c>
      <c r="C166" s="23">
        <v>45426.376898148148</v>
      </c>
      <c r="D166" s="21">
        <v>2024051401</v>
      </c>
      <c r="E166" s="21" t="s">
        <v>16</v>
      </c>
      <c r="F166" s="21">
        <v>11441.82</v>
      </c>
      <c r="G166" s="21">
        <v>14.35407</v>
      </c>
      <c r="H166" s="21">
        <v>317.45999999999998</v>
      </c>
      <c r="I166" s="21">
        <v>319.78399999999999</v>
      </c>
      <c r="J166" s="21" t="s">
        <v>9</v>
      </c>
      <c r="K166" s="21">
        <v>38.00121</v>
      </c>
      <c r="L166" s="21">
        <v>0.39925430000000001</v>
      </c>
      <c r="M166" s="21">
        <v>78</v>
      </c>
      <c r="N166" s="21" t="s">
        <v>10</v>
      </c>
      <c r="O166" s="21">
        <v>1</v>
      </c>
    </row>
    <row r="167" spans="1:15">
      <c r="A167" s="21" t="s">
        <v>8</v>
      </c>
      <c r="B167" s="22">
        <v>45426.378888888888</v>
      </c>
      <c r="C167" s="23">
        <v>45426.378888888888</v>
      </c>
      <c r="D167" s="21">
        <v>2024051401</v>
      </c>
      <c r="E167" s="21" t="s">
        <v>16</v>
      </c>
      <c r="F167" s="21">
        <v>10876.19</v>
      </c>
      <c r="G167" s="21">
        <v>13.895239999999999</v>
      </c>
      <c r="H167" s="21">
        <v>358.15989999999999</v>
      </c>
      <c r="I167" s="21">
        <v>367.17099999999999</v>
      </c>
      <c r="J167" s="21" t="s">
        <v>9</v>
      </c>
      <c r="K167" s="21">
        <v>38.001260000000002</v>
      </c>
      <c r="L167" s="21">
        <v>0.46678419999999998</v>
      </c>
      <c r="M167" s="21">
        <v>88</v>
      </c>
      <c r="N167" s="21" t="s">
        <v>10</v>
      </c>
      <c r="O167" s="21">
        <v>1</v>
      </c>
    </row>
    <row r="168" spans="1:15">
      <c r="A168" s="21" t="s">
        <v>8</v>
      </c>
      <c r="B168" s="22">
        <v>45426.381261574075</v>
      </c>
      <c r="C168" s="23">
        <v>45426.381261574075</v>
      </c>
      <c r="D168" s="21">
        <v>2024051401</v>
      </c>
      <c r="E168" s="21" t="s">
        <v>16</v>
      </c>
      <c r="F168" s="21">
        <v>10370.799999999999</v>
      </c>
      <c r="G168" s="21">
        <v>13.538600000000001</v>
      </c>
      <c r="H168" s="21">
        <v>276.75990000000002</v>
      </c>
      <c r="I168" s="21">
        <v>278.3741</v>
      </c>
      <c r="J168" s="21" t="s">
        <v>9</v>
      </c>
      <c r="K168" s="21">
        <v>38.001010000000001</v>
      </c>
      <c r="L168" s="21">
        <v>0.36148799999999998</v>
      </c>
      <c r="M168" s="21">
        <v>68</v>
      </c>
      <c r="N168" s="21" t="s">
        <v>10</v>
      </c>
      <c r="O168" s="21">
        <v>1</v>
      </c>
    </row>
    <row r="169" spans="1:15">
      <c r="A169" s="21" t="s">
        <v>8</v>
      </c>
      <c r="B169" s="22">
        <v>45426.390775462962</v>
      </c>
      <c r="C169" s="23">
        <v>45426.390775462962</v>
      </c>
      <c r="D169" s="21">
        <v>2024051401</v>
      </c>
      <c r="E169" s="21" t="s">
        <v>16</v>
      </c>
      <c r="F169" s="21">
        <v>9194.1229999999996</v>
      </c>
      <c r="G169" s="21">
        <v>13.08737</v>
      </c>
      <c r="H169" s="21">
        <v>325.60000000000002</v>
      </c>
      <c r="I169" s="21">
        <v>326.68740000000003</v>
      </c>
      <c r="J169" s="21" t="s">
        <v>9</v>
      </c>
      <c r="K169" s="21">
        <v>38.00009</v>
      </c>
      <c r="L169" s="21">
        <v>0.46280670000000002</v>
      </c>
      <c r="M169" s="21">
        <v>80</v>
      </c>
      <c r="N169" s="21" t="s">
        <v>10</v>
      </c>
      <c r="O169" s="21">
        <v>1</v>
      </c>
    </row>
    <row r="170" spans="1:15">
      <c r="A170" s="21" t="s">
        <v>8</v>
      </c>
      <c r="B170" s="22">
        <v>45426.392951388887</v>
      </c>
      <c r="C170" s="23">
        <v>45426.392951388887</v>
      </c>
      <c r="D170" s="21">
        <v>2024051401</v>
      </c>
      <c r="E170" s="21" t="s">
        <v>16</v>
      </c>
      <c r="F170" s="21">
        <v>8763.027</v>
      </c>
      <c r="G170" s="21">
        <v>12.723050000000001</v>
      </c>
      <c r="H170" s="21">
        <v>252.34</v>
      </c>
      <c r="I170" s="21">
        <v>251.6095</v>
      </c>
      <c r="J170" s="21" t="s">
        <v>9</v>
      </c>
      <c r="K170" s="21">
        <v>38.000160000000001</v>
      </c>
      <c r="L170" s="21">
        <v>0.3635777</v>
      </c>
      <c r="M170" s="21">
        <v>62</v>
      </c>
      <c r="N170" s="21" t="s">
        <v>10</v>
      </c>
      <c r="O170" s="21">
        <v>1</v>
      </c>
    </row>
    <row r="171" spans="1:15">
      <c r="A171" s="21" t="s">
        <v>8</v>
      </c>
      <c r="B171" s="22">
        <v>45426.39503472222</v>
      </c>
      <c r="C171" s="23">
        <v>45426.39503472222</v>
      </c>
      <c r="D171" s="21">
        <v>2024051401</v>
      </c>
      <c r="E171" s="21" t="s">
        <v>16</v>
      </c>
      <c r="F171" s="21">
        <v>8377.2849999999999</v>
      </c>
      <c r="G171" s="21">
        <v>12.394349999999999</v>
      </c>
      <c r="H171" s="21">
        <v>219.78</v>
      </c>
      <c r="I171" s="21">
        <v>235.3237</v>
      </c>
      <c r="J171" s="21" t="s">
        <v>9</v>
      </c>
      <c r="K171" s="21">
        <v>38.00132</v>
      </c>
      <c r="L171" s="21">
        <v>0.34642729999999999</v>
      </c>
      <c r="M171" s="21">
        <v>54</v>
      </c>
      <c r="N171" s="21" t="s">
        <v>10</v>
      </c>
      <c r="O171" s="21">
        <v>1</v>
      </c>
    </row>
    <row r="172" spans="1:15">
      <c r="A172" s="21" t="s">
        <v>8</v>
      </c>
      <c r="B172" s="22">
        <v>45426.40766203704</v>
      </c>
      <c r="C172" s="23">
        <v>45426.40766203704</v>
      </c>
      <c r="D172" s="21">
        <v>2024051401</v>
      </c>
      <c r="E172" s="21" t="s">
        <v>16</v>
      </c>
      <c r="F172" s="21">
        <v>7237.5789999999997</v>
      </c>
      <c r="G172" s="21">
        <v>12.01136</v>
      </c>
      <c r="H172" s="21">
        <v>236.06</v>
      </c>
      <c r="I172" s="21">
        <v>232.79069999999999</v>
      </c>
      <c r="J172" s="21" t="s">
        <v>9</v>
      </c>
      <c r="K172" s="21">
        <v>38.001330000000003</v>
      </c>
      <c r="L172" s="21">
        <v>0.38443830000000001</v>
      </c>
      <c r="M172" s="21">
        <v>58</v>
      </c>
      <c r="N172" s="21" t="s">
        <v>10</v>
      </c>
      <c r="O172" s="21">
        <v>1</v>
      </c>
    </row>
    <row r="173" spans="1:15">
      <c r="A173" s="21" t="s">
        <v>8</v>
      </c>
      <c r="B173" s="22">
        <v>45426.409699074073</v>
      </c>
      <c r="C173" s="23">
        <v>45426.409699074073</v>
      </c>
      <c r="D173" s="21">
        <v>2024051401</v>
      </c>
      <c r="E173" s="21" t="s">
        <v>16</v>
      </c>
      <c r="F173" s="21">
        <v>6820.152</v>
      </c>
      <c r="G173" s="21">
        <v>11.53148</v>
      </c>
      <c r="H173" s="21">
        <v>284.89999999999998</v>
      </c>
      <c r="I173" s="21">
        <v>285.03190000000001</v>
      </c>
      <c r="J173" s="21" t="s">
        <v>9</v>
      </c>
      <c r="K173" s="21">
        <v>38.001379999999997</v>
      </c>
      <c r="L173" s="21">
        <v>0.47943010000000003</v>
      </c>
      <c r="M173" s="21">
        <v>70</v>
      </c>
      <c r="N173" s="21" t="s">
        <v>10</v>
      </c>
      <c r="O173" s="21">
        <v>1</v>
      </c>
    </row>
    <row r="174" spans="1:15">
      <c r="A174" s="21" t="s">
        <v>8</v>
      </c>
      <c r="B174" s="22">
        <v>45426.41207175926</v>
      </c>
      <c r="C174" s="23">
        <v>45426.41207175926</v>
      </c>
      <c r="D174" s="21">
        <v>2024051401</v>
      </c>
      <c r="E174" s="21" t="s">
        <v>16</v>
      </c>
      <c r="F174" s="21">
        <v>6389.3519999999999</v>
      </c>
      <c r="G174" s="21">
        <v>11.03759</v>
      </c>
      <c r="H174" s="21">
        <v>288.97000000000003</v>
      </c>
      <c r="I174" s="21">
        <v>289.42930000000001</v>
      </c>
      <c r="J174" s="21" t="s">
        <v>9</v>
      </c>
      <c r="K174" s="21">
        <v>38.000050000000002</v>
      </c>
      <c r="L174" s="21">
        <v>0.49766460000000001</v>
      </c>
      <c r="M174" s="21">
        <v>71</v>
      </c>
      <c r="N174" s="21" t="s">
        <v>10</v>
      </c>
      <c r="O174" s="21">
        <v>1</v>
      </c>
    </row>
    <row r="175" spans="1:15">
      <c r="A175" s="21" t="s">
        <v>8</v>
      </c>
      <c r="B175" s="22">
        <v>45426.413958333331</v>
      </c>
      <c r="C175" s="23">
        <v>45426.413958333331</v>
      </c>
      <c r="D175" s="21">
        <v>2024051401</v>
      </c>
      <c r="E175" s="21" t="s">
        <v>16</v>
      </c>
      <c r="F175" s="21">
        <v>6029.8549999999996</v>
      </c>
      <c r="G175" s="21">
        <v>10.59685</v>
      </c>
      <c r="H175" s="21">
        <v>252.34</v>
      </c>
      <c r="I175" s="21">
        <v>262.67989999999998</v>
      </c>
      <c r="J175" s="21" t="s">
        <v>9</v>
      </c>
      <c r="K175" s="21">
        <v>38.001199999999997</v>
      </c>
      <c r="L175" s="21">
        <v>0.45943420000000001</v>
      </c>
      <c r="M175" s="21">
        <v>62</v>
      </c>
      <c r="N175" s="21" t="s">
        <v>10</v>
      </c>
      <c r="O175" s="21">
        <v>1</v>
      </c>
    </row>
    <row r="176" spans="1:15">
      <c r="A176" s="21" t="s">
        <v>8</v>
      </c>
      <c r="B176" s="22">
        <v>45426.415960648148</v>
      </c>
      <c r="C176" s="23">
        <v>45426.415960648148</v>
      </c>
      <c r="D176" s="21">
        <v>2024051401</v>
      </c>
      <c r="E176" s="21" t="s">
        <v>16</v>
      </c>
      <c r="F176" s="21">
        <v>5646.1260000000002</v>
      </c>
      <c r="G176" s="21">
        <v>10.10591</v>
      </c>
      <c r="H176" s="21">
        <v>272.69</v>
      </c>
      <c r="I176" s="21">
        <v>278.90460000000002</v>
      </c>
      <c r="J176" s="21" t="s">
        <v>9</v>
      </c>
      <c r="K176" s="21">
        <v>38.001330000000003</v>
      </c>
      <c r="L176" s="21">
        <v>0.49729909999999999</v>
      </c>
      <c r="M176" s="21">
        <v>67</v>
      </c>
      <c r="N176" s="21" t="s">
        <v>10</v>
      </c>
      <c r="O176" s="21">
        <v>1</v>
      </c>
    </row>
    <row r="177" spans="1:15">
      <c r="A177" s="21" t="s">
        <v>8</v>
      </c>
      <c r="B177" s="22">
        <v>45426.417858796296</v>
      </c>
      <c r="C177" s="23">
        <v>45426.417858796296</v>
      </c>
      <c r="D177" s="21">
        <v>2024051401</v>
      </c>
      <c r="E177" s="21" t="s">
        <v>16</v>
      </c>
      <c r="F177" s="21">
        <v>5332.0559999999996</v>
      </c>
      <c r="G177" s="21">
        <v>9.7099519999999995</v>
      </c>
      <c r="H177" s="21">
        <v>219.78</v>
      </c>
      <c r="I177" s="21">
        <v>213.2861</v>
      </c>
      <c r="J177" s="21" t="s">
        <v>9</v>
      </c>
      <c r="K177" s="21">
        <v>38.001220000000004</v>
      </c>
      <c r="L177" s="21">
        <v>0.38626480000000002</v>
      </c>
      <c r="M177" s="21">
        <v>54</v>
      </c>
      <c r="N177" s="21" t="s">
        <v>10</v>
      </c>
      <c r="O177" s="21">
        <v>1</v>
      </c>
    </row>
    <row r="178" spans="1:15">
      <c r="A178" s="21" t="s">
        <v>8</v>
      </c>
      <c r="B178" s="22">
        <v>45426.419490740744</v>
      </c>
      <c r="C178" s="23">
        <v>45426.419490740744</v>
      </c>
      <c r="D178" s="21">
        <v>2024051401</v>
      </c>
      <c r="E178" s="21" t="s">
        <v>16</v>
      </c>
      <c r="F178" s="21">
        <v>4962.768</v>
      </c>
      <c r="G178" s="21">
        <v>9.1716379999999997</v>
      </c>
      <c r="H178" s="21">
        <v>305.25</v>
      </c>
      <c r="I178" s="21">
        <v>304.22629999999998</v>
      </c>
      <c r="J178" s="21" t="s">
        <v>9</v>
      </c>
      <c r="K178" s="21">
        <v>38.001150000000003</v>
      </c>
      <c r="L178" s="21">
        <v>0.56034079999999997</v>
      </c>
      <c r="M178" s="21">
        <v>75</v>
      </c>
      <c r="N178" s="21" t="s">
        <v>10</v>
      </c>
      <c r="O178" s="21">
        <v>1</v>
      </c>
    </row>
    <row r="179" spans="1:15">
      <c r="A179" s="21" t="s">
        <v>8</v>
      </c>
      <c r="B179" s="22">
        <v>45426.421157407407</v>
      </c>
      <c r="C179" s="23">
        <v>45426.421157407407</v>
      </c>
      <c r="D179" s="21">
        <v>2024051401</v>
      </c>
      <c r="E179" s="21" t="s">
        <v>16</v>
      </c>
      <c r="F179" s="21">
        <v>4597.2020000000002</v>
      </c>
      <c r="G179" s="21">
        <v>8.6267209999999999</v>
      </c>
      <c r="H179" s="21">
        <v>293.03989999999999</v>
      </c>
      <c r="I179" s="21">
        <v>292.04570000000001</v>
      </c>
      <c r="J179" s="21" t="s">
        <v>9</v>
      </c>
      <c r="K179" s="21">
        <v>38.00029</v>
      </c>
      <c r="L179" s="21">
        <v>0.54608120000000004</v>
      </c>
      <c r="M179" s="21">
        <v>72</v>
      </c>
      <c r="N179" s="21" t="s">
        <v>10</v>
      </c>
      <c r="O179" s="21">
        <v>1</v>
      </c>
    </row>
    <row r="180" spans="1:15">
      <c r="A180" s="21" t="s">
        <v>8</v>
      </c>
      <c r="B180" s="22">
        <v>45426.423437500001</v>
      </c>
      <c r="C180" s="23">
        <v>45426.423437500001</v>
      </c>
      <c r="D180" s="21">
        <v>2024051401</v>
      </c>
      <c r="E180" s="21" t="s">
        <v>16</v>
      </c>
      <c r="F180" s="21">
        <v>4219.933</v>
      </c>
      <c r="G180" s="21">
        <v>8.0838529999999995</v>
      </c>
      <c r="H180" s="21">
        <v>284.89999999999998</v>
      </c>
      <c r="I180" s="21">
        <v>285.5052</v>
      </c>
      <c r="J180" s="21" t="s">
        <v>9</v>
      </c>
      <c r="K180" s="21">
        <v>38.00103</v>
      </c>
      <c r="L180" s="21">
        <v>0.54505400000000004</v>
      </c>
      <c r="M180" s="21">
        <v>70</v>
      </c>
      <c r="N180" s="21" t="s">
        <v>10</v>
      </c>
      <c r="O180" s="21">
        <v>1</v>
      </c>
    </row>
    <row r="181" spans="1:15">
      <c r="A181" s="21" t="s">
        <v>8</v>
      </c>
      <c r="B181" s="22">
        <v>45426.425173611111</v>
      </c>
      <c r="C181" s="23">
        <v>45426.425173611111</v>
      </c>
      <c r="D181" s="21">
        <v>2024051401</v>
      </c>
      <c r="E181" s="21" t="s">
        <v>16</v>
      </c>
      <c r="F181" s="21">
        <v>3809.9409999999998</v>
      </c>
      <c r="G181" s="21">
        <v>7.4146179999999999</v>
      </c>
      <c r="H181" s="21">
        <v>345.95</v>
      </c>
      <c r="I181" s="21">
        <v>346.58920000000001</v>
      </c>
      <c r="J181" s="21" t="s">
        <v>9</v>
      </c>
      <c r="K181" s="21">
        <v>38.000109999999999</v>
      </c>
      <c r="L181" s="21">
        <v>0.6724057</v>
      </c>
      <c r="M181" s="21">
        <v>85</v>
      </c>
      <c r="N181" s="21" t="s">
        <v>10</v>
      </c>
      <c r="O181" s="21">
        <v>1</v>
      </c>
    </row>
    <row r="182" spans="1:15">
      <c r="A182" s="21" t="s">
        <v>8</v>
      </c>
      <c r="B182" s="22">
        <v>45426.461423611108</v>
      </c>
      <c r="C182" s="23">
        <v>45426.461423611108</v>
      </c>
      <c r="D182" s="21">
        <v>2024051401</v>
      </c>
      <c r="E182" s="21" t="s">
        <v>16</v>
      </c>
      <c r="F182" s="21">
        <v>2404.6109999999999</v>
      </c>
      <c r="G182" s="21">
        <v>6.5080439999999999</v>
      </c>
      <c r="H182" s="21">
        <v>333.74</v>
      </c>
      <c r="I182" s="21">
        <v>336.64080000000001</v>
      </c>
      <c r="J182" s="21" t="s">
        <v>9</v>
      </c>
      <c r="K182" s="21">
        <v>38.001370000000001</v>
      </c>
      <c r="L182" s="21">
        <v>0.90849449999999998</v>
      </c>
      <c r="M182" s="21">
        <v>82</v>
      </c>
      <c r="N182" s="21" t="s">
        <v>10</v>
      </c>
      <c r="O182" s="21">
        <v>1</v>
      </c>
    </row>
    <row r="183" spans="1:15">
      <c r="A183" s="21" t="s">
        <v>8</v>
      </c>
      <c r="B183" s="22">
        <v>45426.463171296295</v>
      </c>
      <c r="C183" s="23">
        <v>45426.463171296295</v>
      </c>
      <c r="D183" s="21">
        <v>2024051401</v>
      </c>
      <c r="E183" s="21" t="s">
        <v>16</v>
      </c>
      <c r="F183" s="21">
        <v>2051.1170000000002</v>
      </c>
      <c r="G183" s="21">
        <v>5.6402659999999996</v>
      </c>
      <c r="H183" s="21">
        <v>321.52999999999997</v>
      </c>
      <c r="I183" s="21">
        <v>320.08960000000002</v>
      </c>
      <c r="J183" s="21" t="s">
        <v>9</v>
      </c>
      <c r="K183" s="21">
        <v>38.001249999999999</v>
      </c>
      <c r="L183" s="21">
        <v>0.87753590000000004</v>
      </c>
      <c r="M183" s="21">
        <v>79</v>
      </c>
      <c r="N183" s="21" t="s">
        <v>10</v>
      </c>
      <c r="O183" s="21">
        <v>1</v>
      </c>
    </row>
    <row r="184" spans="1:15">
      <c r="A184" s="21" t="s">
        <v>8</v>
      </c>
      <c r="B184" s="22">
        <v>45426.467511574076</v>
      </c>
      <c r="C184" s="23">
        <v>45426.467511574076</v>
      </c>
      <c r="D184" s="21">
        <v>2024051401</v>
      </c>
      <c r="E184" s="21" t="s">
        <v>16</v>
      </c>
      <c r="F184" s="21">
        <v>1666.2809999999999</v>
      </c>
      <c r="G184" s="21">
        <v>4.7660210000000003</v>
      </c>
      <c r="H184" s="21">
        <v>309.32</v>
      </c>
      <c r="I184" s="21">
        <v>307.3612</v>
      </c>
      <c r="J184" s="21" t="s">
        <v>9</v>
      </c>
      <c r="K184" s="21">
        <v>38.000279999999997</v>
      </c>
      <c r="L184" s="21">
        <v>0.87664810000000004</v>
      </c>
      <c r="M184" s="21">
        <v>76</v>
      </c>
      <c r="N184" s="21" t="s">
        <v>10</v>
      </c>
      <c r="O184" s="21">
        <v>1</v>
      </c>
    </row>
    <row r="185" spans="1:15">
      <c r="A185" s="21" t="s">
        <v>8</v>
      </c>
      <c r="B185" s="22">
        <v>45426.469398148147</v>
      </c>
      <c r="C185" s="23">
        <v>45426.469398148147</v>
      </c>
      <c r="D185" s="21">
        <v>2024051401</v>
      </c>
      <c r="E185" s="21" t="s">
        <v>16</v>
      </c>
      <c r="F185" s="21">
        <v>1408.058</v>
      </c>
      <c r="G185" s="21">
        <v>4.0971349999999997</v>
      </c>
      <c r="H185" s="21">
        <v>231.99</v>
      </c>
      <c r="I185" s="21">
        <v>230.024</v>
      </c>
      <c r="J185" s="21" t="s">
        <v>9</v>
      </c>
      <c r="K185" s="21">
        <v>38.000109999999999</v>
      </c>
      <c r="L185" s="21">
        <v>0.66742060000000003</v>
      </c>
      <c r="M185" s="21">
        <v>57</v>
      </c>
      <c r="N185" s="21" t="s">
        <v>10</v>
      </c>
      <c r="O185" s="21">
        <v>1</v>
      </c>
    </row>
    <row r="186" spans="1:15">
      <c r="A186" s="21" t="s">
        <v>8</v>
      </c>
      <c r="B186" s="22">
        <v>45426.471087962964</v>
      </c>
      <c r="C186" s="23">
        <v>45426.471087962964</v>
      </c>
      <c r="D186" s="21">
        <v>2024051401</v>
      </c>
      <c r="E186" s="21" t="s">
        <v>16</v>
      </c>
      <c r="F186" s="21">
        <v>1180.42</v>
      </c>
      <c r="G186" s="21">
        <v>3.488324</v>
      </c>
      <c r="H186" s="21">
        <v>207.57</v>
      </c>
      <c r="I186" s="21">
        <v>207.7132</v>
      </c>
      <c r="J186" s="21" t="s">
        <v>9</v>
      </c>
      <c r="K186" s="21">
        <v>38.000349999999997</v>
      </c>
      <c r="L186" s="21">
        <v>0.61174079999999997</v>
      </c>
      <c r="M186" s="21">
        <v>51</v>
      </c>
      <c r="N186" s="21" t="s">
        <v>10</v>
      </c>
      <c r="O186" s="21">
        <v>1</v>
      </c>
    </row>
    <row r="187" spans="1:15">
      <c r="A187" s="21" t="s">
        <v>8</v>
      </c>
      <c r="B187" s="22">
        <v>45426.473310185182</v>
      </c>
      <c r="C187" s="23">
        <v>45426.473310185182</v>
      </c>
      <c r="D187" s="21">
        <v>2024051401</v>
      </c>
      <c r="E187" s="21" t="s">
        <v>16</v>
      </c>
      <c r="F187" s="21">
        <v>951.59559999999999</v>
      </c>
      <c r="G187" s="21">
        <v>2.869227</v>
      </c>
      <c r="H187" s="21">
        <v>207.57</v>
      </c>
      <c r="I187" s="21">
        <v>207.1344</v>
      </c>
      <c r="J187" s="21" t="s">
        <v>9</v>
      </c>
      <c r="K187" s="21">
        <v>38.001260000000002</v>
      </c>
      <c r="L187" s="21">
        <v>0.62245189999999995</v>
      </c>
      <c r="M187" s="21">
        <v>51</v>
      </c>
      <c r="N187" s="21" t="s">
        <v>10</v>
      </c>
      <c r="O187" s="21">
        <v>1</v>
      </c>
    </row>
    <row r="188" spans="1:15">
      <c r="A188" s="21" t="s">
        <v>8</v>
      </c>
      <c r="B188" s="22">
        <v>45426.476099537038</v>
      </c>
      <c r="C188" s="23">
        <v>45426.476099537038</v>
      </c>
      <c r="D188" s="21">
        <v>2024051401</v>
      </c>
      <c r="E188" s="21" t="s">
        <v>16</v>
      </c>
      <c r="F188" s="21">
        <v>603.8519</v>
      </c>
      <c r="G188" s="21">
        <v>1.867699</v>
      </c>
      <c r="H188" s="21">
        <v>325.60000000000002</v>
      </c>
      <c r="I188" s="21">
        <v>322.82749999999999</v>
      </c>
      <c r="J188" s="21" t="s">
        <v>9</v>
      </c>
      <c r="K188" s="21">
        <v>38.000039999999998</v>
      </c>
      <c r="L188" s="21">
        <v>0.99571620000000005</v>
      </c>
      <c r="M188" s="21">
        <v>80</v>
      </c>
      <c r="N188" s="21" t="s">
        <v>10</v>
      </c>
      <c r="O188" s="21">
        <v>1</v>
      </c>
    </row>
    <row r="189" spans="1:15">
      <c r="A189" s="4" t="s">
        <v>7</v>
      </c>
      <c r="B189" s="5">
        <v>45427.354305555556</v>
      </c>
      <c r="C189" s="6">
        <v>45427.354305555556</v>
      </c>
      <c r="D189" s="4">
        <v>2024051501</v>
      </c>
      <c r="E189" s="4" t="s">
        <v>16</v>
      </c>
      <c r="F189" s="4">
        <v>18309.75</v>
      </c>
      <c r="G189" s="4">
        <v>17.45121</v>
      </c>
      <c r="H189" s="4"/>
      <c r="I189" s="4"/>
      <c r="J189" s="4"/>
      <c r="K189" s="4"/>
      <c r="L189" s="4"/>
      <c r="M189" s="4"/>
      <c r="N189" s="4"/>
      <c r="O189" s="4"/>
    </row>
    <row r="190" spans="1:15">
      <c r="A190" s="21" t="s">
        <v>8</v>
      </c>
      <c r="B190" s="22">
        <v>45427.356562499997</v>
      </c>
      <c r="C190" s="23">
        <v>45427.356562499997</v>
      </c>
      <c r="D190" s="21">
        <v>2024051501</v>
      </c>
      <c r="E190" s="21" t="s">
        <v>16</v>
      </c>
      <c r="F190" s="21">
        <v>17706.38</v>
      </c>
      <c r="G190" s="21">
        <v>17.235199999999999</v>
      </c>
      <c r="H190" s="21">
        <v>227.92</v>
      </c>
      <c r="I190" s="21">
        <v>224.69880000000001</v>
      </c>
      <c r="J190" s="21" t="s">
        <v>9</v>
      </c>
      <c r="K190" s="21">
        <v>38.000439999999998</v>
      </c>
      <c r="L190" s="21">
        <v>0.21725539999999999</v>
      </c>
      <c r="M190" s="21">
        <v>56</v>
      </c>
      <c r="N190" s="21" t="s">
        <v>10</v>
      </c>
      <c r="O190" s="21">
        <v>1</v>
      </c>
    </row>
    <row r="191" spans="1:15">
      <c r="A191" s="21" t="s">
        <v>8</v>
      </c>
      <c r="B191" s="22">
        <v>45427.358935185184</v>
      </c>
      <c r="C191" s="23">
        <v>45427.358935185184</v>
      </c>
      <c r="D191" s="21">
        <v>2024051501</v>
      </c>
      <c r="E191" s="21" t="s">
        <v>16</v>
      </c>
      <c r="F191" s="21">
        <v>17068.09</v>
      </c>
      <c r="G191" s="21">
        <v>16.976320000000001</v>
      </c>
      <c r="H191" s="21">
        <v>260.48</v>
      </c>
      <c r="I191" s="21">
        <v>260.72059999999999</v>
      </c>
      <c r="J191" s="21" t="s">
        <v>9</v>
      </c>
      <c r="K191" s="21">
        <v>38.001269999999998</v>
      </c>
      <c r="L191" s="21">
        <v>0.25780199999999998</v>
      </c>
      <c r="M191" s="21">
        <v>64</v>
      </c>
      <c r="N191" s="21" t="s">
        <v>10</v>
      </c>
      <c r="O191" s="21">
        <v>1</v>
      </c>
    </row>
    <row r="192" spans="1:15">
      <c r="A192" s="21" t="s">
        <v>8</v>
      </c>
      <c r="B192" s="22">
        <v>45427.360891203702</v>
      </c>
      <c r="C192" s="23">
        <v>45427.360891203702</v>
      </c>
      <c r="D192" s="21">
        <v>2024051501</v>
      </c>
      <c r="E192" s="21" t="s">
        <v>16</v>
      </c>
      <c r="F192" s="21">
        <v>16500.89</v>
      </c>
      <c r="G192" s="21">
        <v>16.705020000000001</v>
      </c>
      <c r="H192" s="21">
        <v>272.69</v>
      </c>
      <c r="I192" s="21">
        <v>268.61160000000001</v>
      </c>
      <c r="J192" s="21" t="s">
        <v>9</v>
      </c>
      <c r="K192" s="21">
        <v>38.000259999999997</v>
      </c>
      <c r="L192" s="21">
        <v>0.27049780000000001</v>
      </c>
      <c r="M192" s="21">
        <v>67</v>
      </c>
      <c r="N192" s="21" t="s">
        <v>10</v>
      </c>
      <c r="O192" s="21">
        <v>1</v>
      </c>
    </row>
    <row r="193" spans="1:15">
      <c r="A193" s="21" t="s">
        <v>8</v>
      </c>
      <c r="B193" s="22">
        <v>45427.363657407404</v>
      </c>
      <c r="C193" s="23">
        <v>45427.363657407404</v>
      </c>
      <c r="D193" s="21">
        <v>2024051501</v>
      </c>
      <c r="E193" s="21" t="s">
        <v>16</v>
      </c>
      <c r="F193" s="21">
        <v>15850.65</v>
      </c>
      <c r="G193" s="21">
        <v>16.457319999999999</v>
      </c>
      <c r="H193" s="21">
        <v>240.13</v>
      </c>
      <c r="I193" s="21">
        <v>241.16130000000001</v>
      </c>
      <c r="J193" s="21" t="s">
        <v>9</v>
      </c>
      <c r="K193" s="21">
        <v>38.001280000000001</v>
      </c>
      <c r="L193" s="21">
        <v>0.2488727</v>
      </c>
      <c r="M193" s="21">
        <v>59</v>
      </c>
      <c r="N193" s="21" t="s">
        <v>10</v>
      </c>
      <c r="O193" s="21">
        <v>1</v>
      </c>
    </row>
    <row r="194" spans="1:15">
      <c r="A194" s="21" t="s">
        <v>8</v>
      </c>
      <c r="B194" s="22">
        <v>45427.366203703707</v>
      </c>
      <c r="C194" s="23">
        <v>45427.366203703707</v>
      </c>
      <c r="D194" s="21">
        <v>2024051501</v>
      </c>
      <c r="E194" s="21" t="s">
        <v>16</v>
      </c>
      <c r="F194" s="21">
        <v>15191.19</v>
      </c>
      <c r="G194" s="21">
        <v>16.140470000000001</v>
      </c>
      <c r="H194" s="21">
        <v>305.25</v>
      </c>
      <c r="I194" s="21">
        <v>300.04430000000002</v>
      </c>
      <c r="J194" s="21" t="s">
        <v>9</v>
      </c>
      <c r="K194" s="21">
        <v>38.001379999999997</v>
      </c>
      <c r="L194" s="21">
        <v>0.31722739999999999</v>
      </c>
      <c r="M194" s="21">
        <v>75</v>
      </c>
      <c r="N194" s="21" t="s">
        <v>10</v>
      </c>
      <c r="O194" s="21">
        <v>1</v>
      </c>
    </row>
    <row r="195" spans="1:15">
      <c r="A195" s="21" t="s">
        <v>8</v>
      </c>
      <c r="B195" s="22">
        <v>45427.36855324074</v>
      </c>
      <c r="C195" s="23">
        <v>45427.36855324074</v>
      </c>
      <c r="D195" s="21">
        <v>2024051501</v>
      </c>
      <c r="E195" s="21" t="s">
        <v>16</v>
      </c>
      <c r="F195" s="21">
        <v>14592.91</v>
      </c>
      <c r="G195" s="21">
        <v>15.839700000000001</v>
      </c>
      <c r="H195" s="21">
        <v>280.83</v>
      </c>
      <c r="I195" s="21">
        <v>276.75229999999999</v>
      </c>
      <c r="J195" s="21" t="s">
        <v>9</v>
      </c>
      <c r="K195" s="21">
        <v>38.001190000000001</v>
      </c>
      <c r="L195" s="21">
        <v>0.29890889999999998</v>
      </c>
      <c r="M195" s="21">
        <v>69</v>
      </c>
      <c r="N195" s="21" t="s">
        <v>10</v>
      </c>
      <c r="O195" s="21">
        <v>1</v>
      </c>
    </row>
    <row r="196" spans="1:15">
      <c r="A196" s="21" t="s">
        <v>8</v>
      </c>
      <c r="B196" s="22">
        <v>45427.371134259258</v>
      </c>
      <c r="C196" s="23">
        <v>45427.371134259258</v>
      </c>
      <c r="D196" s="21">
        <v>2024051501</v>
      </c>
      <c r="E196" s="21" t="s">
        <v>16</v>
      </c>
      <c r="F196" s="21">
        <v>13942.16</v>
      </c>
      <c r="G196" s="21">
        <v>15.494440000000001</v>
      </c>
      <c r="H196" s="21">
        <v>309.32</v>
      </c>
      <c r="I196" s="21">
        <v>307.15100000000001</v>
      </c>
      <c r="J196" s="21" t="s">
        <v>9</v>
      </c>
      <c r="K196" s="21">
        <v>38.000079999999997</v>
      </c>
      <c r="L196" s="21">
        <v>0.33956750000000002</v>
      </c>
      <c r="M196" s="21">
        <v>76</v>
      </c>
      <c r="N196" s="21" t="s">
        <v>10</v>
      </c>
      <c r="O196" s="21">
        <v>1</v>
      </c>
    </row>
    <row r="197" spans="1:15">
      <c r="A197" s="21" t="s">
        <v>8</v>
      </c>
      <c r="B197" s="22">
        <v>45427.373055555552</v>
      </c>
      <c r="C197" s="23">
        <v>45427.373055555552</v>
      </c>
      <c r="D197" s="21">
        <v>2024051501</v>
      </c>
      <c r="E197" s="21" t="s">
        <v>16</v>
      </c>
      <c r="F197" s="21">
        <v>13441.51</v>
      </c>
      <c r="G197" s="21">
        <v>15.199780000000001</v>
      </c>
      <c r="H197" s="21">
        <v>268.62</v>
      </c>
      <c r="I197" s="21">
        <v>266.96350000000001</v>
      </c>
      <c r="J197" s="21" t="s">
        <v>9</v>
      </c>
      <c r="K197" s="21">
        <v>38.000120000000003</v>
      </c>
      <c r="L197" s="21">
        <v>0.30043950000000003</v>
      </c>
      <c r="M197" s="21">
        <v>66</v>
      </c>
      <c r="N197" s="21" t="s">
        <v>10</v>
      </c>
      <c r="O197" s="21">
        <v>1</v>
      </c>
    </row>
    <row r="198" spans="1:15">
      <c r="A198" s="21" t="s">
        <v>8</v>
      </c>
      <c r="B198" s="22">
        <v>45427.376527777778</v>
      </c>
      <c r="C198" s="23">
        <v>45427.376527777778</v>
      </c>
      <c r="D198" s="21">
        <v>2024051501</v>
      </c>
      <c r="E198" s="21" t="s">
        <v>16</v>
      </c>
      <c r="F198" s="21">
        <v>12757.2</v>
      </c>
      <c r="G198" s="21">
        <v>14.888809999999999</v>
      </c>
      <c r="H198" s="21">
        <v>268.62</v>
      </c>
      <c r="I198" s="21">
        <v>269.2758</v>
      </c>
      <c r="J198" s="21" t="s">
        <v>9</v>
      </c>
      <c r="K198" s="21">
        <v>38.00112</v>
      </c>
      <c r="L198" s="21">
        <v>0.31263079999999999</v>
      </c>
      <c r="M198" s="21">
        <v>66</v>
      </c>
      <c r="N198" s="21" t="s">
        <v>10</v>
      </c>
      <c r="O198" s="21">
        <v>1</v>
      </c>
    </row>
    <row r="199" spans="1:15">
      <c r="A199" s="21" t="s">
        <v>8</v>
      </c>
      <c r="B199" s="22">
        <v>45427.380196759259</v>
      </c>
      <c r="C199" s="23">
        <v>45427.380196759259</v>
      </c>
      <c r="D199" s="21">
        <v>2024051501</v>
      </c>
      <c r="E199" s="21" t="s">
        <v>16</v>
      </c>
      <c r="F199" s="21">
        <v>12065.49</v>
      </c>
      <c r="G199" s="21">
        <v>14.559369999999999</v>
      </c>
      <c r="H199" s="21">
        <v>276.75990000000002</v>
      </c>
      <c r="I199" s="21">
        <v>274.05270000000002</v>
      </c>
      <c r="J199" s="21" t="s">
        <v>9</v>
      </c>
      <c r="K199" s="21">
        <v>38.000149999999998</v>
      </c>
      <c r="L199" s="21">
        <v>0.32897680000000001</v>
      </c>
      <c r="M199" s="21">
        <v>68</v>
      </c>
      <c r="N199" s="21" t="s">
        <v>10</v>
      </c>
      <c r="O199" s="21">
        <v>1</v>
      </c>
    </row>
    <row r="200" spans="1:15">
      <c r="A200" s="21" t="s">
        <v>8</v>
      </c>
      <c r="B200" s="22">
        <v>45427.388657407406</v>
      </c>
      <c r="C200" s="23">
        <v>45427.388657407406</v>
      </c>
      <c r="D200" s="21">
        <v>2024051501</v>
      </c>
      <c r="E200" s="21" t="s">
        <v>16</v>
      </c>
      <c r="F200" s="21">
        <v>10945.69</v>
      </c>
      <c r="G200" s="21">
        <v>14.26463</v>
      </c>
      <c r="H200" s="21">
        <v>227.92</v>
      </c>
      <c r="I200" s="21">
        <v>225.26920000000001</v>
      </c>
      <c r="J200" s="21" t="s">
        <v>9</v>
      </c>
      <c r="K200" s="21">
        <v>38.001339999999999</v>
      </c>
      <c r="L200" s="21">
        <v>0.2920758</v>
      </c>
      <c r="M200" s="21">
        <v>56</v>
      </c>
      <c r="N200" s="21" t="s">
        <v>10</v>
      </c>
      <c r="O200" s="21">
        <v>1</v>
      </c>
    </row>
    <row r="201" spans="1:15">
      <c r="A201" s="21" t="s">
        <v>8</v>
      </c>
      <c r="B201" s="22">
        <v>45427.39166666667</v>
      </c>
      <c r="C201" s="23">
        <v>45427.39166666667</v>
      </c>
      <c r="D201" s="21">
        <v>2024051501</v>
      </c>
      <c r="E201" s="21" t="s">
        <v>16</v>
      </c>
      <c r="F201" s="21">
        <v>10381.02</v>
      </c>
      <c r="G201" s="21">
        <v>13.90414</v>
      </c>
      <c r="H201" s="21">
        <v>272.69</v>
      </c>
      <c r="I201" s="21">
        <v>269.90940000000001</v>
      </c>
      <c r="J201" s="21" t="s">
        <v>9</v>
      </c>
      <c r="K201" s="21">
        <v>38.001269999999998</v>
      </c>
      <c r="L201" s="21">
        <v>0.35966939999999997</v>
      </c>
      <c r="M201" s="21">
        <v>67</v>
      </c>
      <c r="N201" s="21" t="s">
        <v>10</v>
      </c>
      <c r="O201" s="21">
        <v>1</v>
      </c>
    </row>
    <row r="202" spans="1:15">
      <c r="A202" s="21" t="s">
        <v>8</v>
      </c>
      <c r="B202" s="22">
        <v>45427.393703703703</v>
      </c>
      <c r="C202" s="23">
        <v>45427.393703703703</v>
      </c>
      <c r="D202" s="21">
        <v>2024051501</v>
      </c>
      <c r="E202" s="21" t="s">
        <v>16</v>
      </c>
      <c r="F202" s="21">
        <v>9872.7839999999997</v>
      </c>
      <c r="G202" s="21">
        <v>13.47212</v>
      </c>
      <c r="H202" s="21">
        <v>321.52999999999997</v>
      </c>
      <c r="I202" s="21">
        <v>317.34429999999998</v>
      </c>
      <c r="J202" s="21" t="s">
        <v>9</v>
      </c>
      <c r="K202" s="21">
        <v>38.00029</v>
      </c>
      <c r="L202" s="21">
        <v>0.4310253</v>
      </c>
      <c r="M202" s="21">
        <v>79</v>
      </c>
      <c r="N202" s="21" t="s">
        <v>10</v>
      </c>
      <c r="O202" s="21">
        <v>1</v>
      </c>
    </row>
    <row r="203" spans="1:15">
      <c r="A203" s="21" t="s">
        <v>8</v>
      </c>
      <c r="B203" s="22">
        <v>45427.395937499998</v>
      </c>
      <c r="C203" s="23">
        <v>45427.395937499998</v>
      </c>
      <c r="D203" s="21">
        <v>2024051501</v>
      </c>
      <c r="E203" s="21" t="s">
        <v>16</v>
      </c>
      <c r="F203" s="21">
        <v>9485.8369999999995</v>
      </c>
      <c r="G203" s="21">
        <v>13.20839</v>
      </c>
      <c r="H203" s="21">
        <v>195.36</v>
      </c>
      <c r="I203" s="21">
        <v>192.93430000000001</v>
      </c>
      <c r="J203" s="21" t="s">
        <v>9</v>
      </c>
      <c r="K203" s="21">
        <v>38.00027</v>
      </c>
      <c r="L203" s="21">
        <v>0.26714300000000002</v>
      </c>
      <c r="M203" s="21">
        <v>48</v>
      </c>
      <c r="N203" s="21" t="s">
        <v>10</v>
      </c>
      <c r="O203" s="21">
        <v>1</v>
      </c>
    </row>
    <row r="204" spans="1:15">
      <c r="A204" s="21" t="s">
        <v>8</v>
      </c>
      <c r="B204" s="22">
        <v>45427.399050925924</v>
      </c>
      <c r="C204" s="23">
        <v>45427.399050925924</v>
      </c>
      <c r="D204" s="21">
        <v>2024051501</v>
      </c>
      <c r="E204" s="21" t="s">
        <v>16</v>
      </c>
      <c r="F204" s="21">
        <v>8910.9709999999995</v>
      </c>
      <c r="G204" s="21">
        <v>12.76431</v>
      </c>
      <c r="H204" s="21">
        <v>305.25</v>
      </c>
      <c r="I204" s="21">
        <v>306.3997</v>
      </c>
      <c r="J204" s="21" t="s">
        <v>9</v>
      </c>
      <c r="K204" s="21">
        <v>38.001330000000003</v>
      </c>
      <c r="L204" s="21">
        <v>0.43683939999999999</v>
      </c>
      <c r="M204" s="21">
        <v>75</v>
      </c>
      <c r="N204" s="21" t="s">
        <v>10</v>
      </c>
      <c r="O204" s="21">
        <v>1</v>
      </c>
    </row>
    <row r="205" spans="1:15">
      <c r="A205" s="21" t="s">
        <v>8</v>
      </c>
      <c r="B205" s="22">
        <v>45427.409780092596</v>
      </c>
      <c r="C205" s="23">
        <v>45427.409780092596</v>
      </c>
      <c r="D205" s="21">
        <v>2024051501</v>
      </c>
      <c r="E205" s="21" t="s">
        <v>16</v>
      </c>
      <c r="F205" s="21">
        <v>7811.44</v>
      </c>
      <c r="G205" s="21">
        <v>12.33628</v>
      </c>
      <c r="H205" s="21">
        <v>280.83</v>
      </c>
      <c r="I205" s="21">
        <v>274.79259999999999</v>
      </c>
      <c r="J205" s="21" t="s">
        <v>9</v>
      </c>
      <c r="K205" s="21">
        <v>38.00027</v>
      </c>
      <c r="L205" s="21">
        <v>0.43184420000000001</v>
      </c>
      <c r="M205" s="21">
        <v>69</v>
      </c>
      <c r="N205" s="21" t="s">
        <v>10</v>
      </c>
      <c r="O205" s="21">
        <v>1</v>
      </c>
    </row>
    <row r="206" spans="1:15">
      <c r="A206" s="21" t="s">
        <v>8</v>
      </c>
      <c r="B206" s="22">
        <v>45427.411782407406</v>
      </c>
      <c r="C206" s="23">
        <v>45427.411782407406</v>
      </c>
      <c r="D206" s="21">
        <v>2024051501</v>
      </c>
      <c r="E206" s="21" t="s">
        <v>16</v>
      </c>
      <c r="F206" s="21">
        <v>7412.9409999999998</v>
      </c>
      <c r="G206" s="21">
        <v>11.9221</v>
      </c>
      <c r="H206" s="21">
        <v>260.48</v>
      </c>
      <c r="I206" s="21">
        <v>254.4811</v>
      </c>
      <c r="J206" s="21" t="s">
        <v>9</v>
      </c>
      <c r="K206" s="21">
        <v>38.0002</v>
      </c>
      <c r="L206" s="21">
        <v>0.40735349999999998</v>
      </c>
      <c r="M206" s="21">
        <v>64</v>
      </c>
      <c r="N206" s="21" t="s">
        <v>10</v>
      </c>
      <c r="O206" s="21">
        <v>1</v>
      </c>
    </row>
    <row r="207" spans="1:15">
      <c r="A207" s="21" t="s">
        <v>8</v>
      </c>
      <c r="B207" s="22">
        <v>45427.413541666669</v>
      </c>
      <c r="C207" s="23">
        <v>45427.413541666669</v>
      </c>
      <c r="D207" s="21">
        <v>2024051501</v>
      </c>
      <c r="E207" s="21" t="s">
        <v>16</v>
      </c>
      <c r="F207" s="21">
        <v>6992.6040000000003</v>
      </c>
      <c r="G207" s="21">
        <v>11.427479999999999</v>
      </c>
      <c r="H207" s="21">
        <v>309.32</v>
      </c>
      <c r="I207" s="21">
        <v>304.14210000000003</v>
      </c>
      <c r="J207" s="21" t="s">
        <v>9</v>
      </c>
      <c r="K207" s="21">
        <v>38.000019999999999</v>
      </c>
      <c r="L207" s="21">
        <v>0.49476439999999999</v>
      </c>
      <c r="M207" s="21">
        <v>76</v>
      </c>
      <c r="N207" s="21" t="s">
        <v>10</v>
      </c>
      <c r="O207" s="21">
        <v>1</v>
      </c>
    </row>
    <row r="208" spans="1:15">
      <c r="A208" s="21" t="s">
        <v>8</v>
      </c>
      <c r="B208" s="22">
        <v>45427.415648148148</v>
      </c>
      <c r="C208" s="23">
        <v>45427.415648148148</v>
      </c>
      <c r="D208" s="21">
        <v>2024051501</v>
      </c>
      <c r="E208" s="21" t="s">
        <v>16</v>
      </c>
      <c r="F208" s="21">
        <v>6665.9620000000004</v>
      </c>
      <c r="G208" s="21">
        <v>11.10557</v>
      </c>
      <c r="H208" s="21">
        <v>195.36</v>
      </c>
      <c r="I208" s="21">
        <v>192.38929999999999</v>
      </c>
      <c r="J208" s="21" t="s">
        <v>9</v>
      </c>
      <c r="K208" s="21">
        <v>38.001359999999998</v>
      </c>
      <c r="L208" s="21">
        <v>0.31880930000000002</v>
      </c>
      <c r="M208" s="21">
        <v>48</v>
      </c>
      <c r="N208" s="21" t="s">
        <v>10</v>
      </c>
      <c r="O208" s="21">
        <v>1</v>
      </c>
    </row>
    <row r="209" spans="1:15">
      <c r="A209" s="21" t="s">
        <v>8</v>
      </c>
      <c r="B209" s="22">
        <v>45427.417407407411</v>
      </c>
      <c r="C209" s="23">
        <v>45427.417407407411</v>
      </c>
      <c r="D209" s="21">
        <v>2024051501</v>
      </c>
      <c r="E209" s="21" t="s">
        <v>16</v>
      </c>
      <c r="F209" s="21">
        <v>6324.0469999999996</v>
      </c>
      <c r="G209" s="21">
        <v>10.705880000000001</v>
      </c>
      <c r="H209" s="21">
        <v>240.13</v>
      </c>
      <c r="I209" s="21">
        <v>237.7567</v>
      </c>
      <c r="J209" s="21" t="s">
        <v>9</v>
      </c>
      <c r="K209" s="21">
        <v>38</v>
      </c>
      <c r="L209" s="21">
        <v>0.40063320000000002</v>
      </c>
      <c r="M209" s="21">
        <v>59</v>
      </c>
      <c r="N209" s="21" t="s">
        <v>10</v>
      </c>
      <c r="O209" s="21">
        <v>1</v>
      </c>
    </row>
    <row r="210" spans="1:15">
      <c r="A210" s="21" t="s">
        <v>8</v>
      </c>
      <c r="B210" s="22">
        <v>45427.419328703705</v>
      </c>
      <c r="C210" s="23">
        <v>45427.419328703705</v>
      </c>
      <c r="D210" s="21">
        <v>2024051501</v>
      </c>
      <c r="E210" s="21" t="s">
        <v>16</v>
      </c>
      <c r="F210" s="21">
        <v>6019.1220000000003</v>
      </c>
      <c r="G210" s="21">
        <v>10.369300000000001</v>
      </c>
      <c r="H210" s="21">
        <v>195.36</v>
      </c>
      <c r="I210" s="21">
        <v>194.7852</v>
      </c>
      <c r="J210" s="21" t="s">
        <v>9</v>
      </c>
      <c r="K210" s="21">
        <v>38.001379999999997</v>
      </c>
      <c r="L210" s="21">
        <v>0.3340303</v>
      </c>
      <c r="M210" s="21">
        <v>48</v>
      </c>
      <c r="N210" s="21" t="s">
        <v>10</v>
      </c>
      <c r="O210" s="21">
        <v>1</v>
      </c>
    </row>
    <row r="211" spans="1:15">
      <c r="A211" s="21" t="s">
        <v>8</v>
      </c>
      <c r="B211" s="22">
        <v>45427.421990740739</v>
      </c>
      <c r="C211" s="23">
        <v>45427.421990740739</v>
      </c>
      <c r="D211" s="21">
        <v>2024051501</v>
      </c>
      <c r="E211" s="21" t="s">
        <v>16</v>
      </c>
      <c r="F211" s="21">
        <v>5631.4440000000004</v>
      </c>
      <c r="G211" s="21">
        <v>9.9381500000000003</v>
      </c>
      <c r="H211" s="21">
        <v>248.27</v>
      </c>
      <c r="I211" s="21">
        <v>245.50190000000001</v>
      </c>
      <c r="J211" s="21" t="s">
        <v>9</v>
      </c>
      <c r="K211" s="21">
        <v>38.00132</v>
      </c>
      <c r="L211" s="21">
        <v>0.43129240000000002</v>
      </c>
      <c r="M211" s="21">
        <v>61</v>
      </c>
      <c r="N211" s="21" t="s">
        <v>10</v>
      </c>
      <c r="O211" s="21">
        <v>1</v>
      </c>
    </row>
    <row r="212" spans="1:15">
      <c r="A212" s="21" t="s">
        <v>8</v>
      </c>
      <c r="B212" s="22">
        <v>45427.424143518518</v>
      </c>
      <c r="C212" s="23">
        <v>45427.424143518518</v>
      </c>
      <c r="D212" s="21">
        <v>2024051501</v>
      </c>
      <c r="E212" s="21" t="s">
        <v>16</v>
      </c>
      <c r="F212" s="21">
        <v>5202.6310000000003</v>
      </c>
      <c r="G212" s="21">
        <v>9.3639299999999999</v>
      </c>
      <c r="H212" s="21">
        <v>325.60000000000002</v>
      </c>
      <c r="I212" s="21">
        <v>325.65859999999998</v>
      </c>
      <c r="J212" s="21" t="s">
        <v>9</v>
      </c>
      <c r="K212" s="21">
        <v>38.001339999999999</v>
      </c>
      <c r="L212" s="21">
        <v>0.58427359999999995</v>
      </c>
      <c r="M212" s="21">
        <v>80</v>
      </c>
      <c r="N212" s="21" t="s">
        <v>10</v>
      </c>
      <c r="O212" s="21">
        <v>1</v>
      </c>
    </row>
    <row r="213" spans="1:15">
      <c r="A213" s="21" t="s">
        <v>8</v>
      </c>
      <c r="B213" s="22">
        <v>45427.426087962966</v>
      </c>
      <c r="C213" s="23">
        <v>45427.426087962966</v>
      </c>
      <c r="D213" s="21">
        <v>2024051501</v>
      </c>
      <c r="E213" s="21" t="s">
        <v>16</v>
      </c>
      <c r="F213" s="21">
        <v>4847.857</v>
      </c>
      <c r="G213" s="21">
        <v>8.8810760000000002</v>
      </c>
      <c r="H213" s="21">
        <v>264.55</v>
      </c>
      <c r="I213" s="21">
        <v>262.4085</v>
      </c>
      <c r="J213" s="21" t="s">
        <v>9</v>
      </c>
      <c r="K213" s="21">
        <v>38.001190000000001</v>
      </c>
      <c r="L213" s="21">
        <v>0.4783483</v>
      </c>
      <c r="M213" s="21">
        <v>65</v>
      </c>
      <c r="N213" s="21" t="s">
        <v>10</v>
      </c>
      <c r="O213" s="21">
        <v>1</v>
      </c>
    </row>
    <row r="214" spans="1:15">
      <c r="A214" s="21" t="s">
        <v>8</v>
      </c>
      <c r="B214" s="22">
        <v>45427.447534722225</v>
      </c>
      <c r="C214" s="23">
        <v>45427.447534722225</v>
      </c>
      <c r="D214" s="21">
        <v>2024051501</v>
      </c>
      <c r="E214" s="21" t="s">
        <v>16</v>
      </c>
      <c r="F214" s="21">
        <v>3708.8240000000001</v>
      </c>
      <c r="G214" s="21">
        <v>8.2569949999999999</v>
      </c>
      <c r="H214" s="21">
        <v>284.89999999999998</v>
      </c>
      <c r="I214" s="21">
        <v>283.38959999999997</v>
      </c>
      <c r="J214" s="21" t="s">
        <v>9</v>
      </c>
      <c r="K214" s="21">
        <v>38.001010000000001</v>
      </c>
      <c r="L214" s="21">
        <v>0.62906379999999995</v>
      </c>
      <c r="M214" s="21">
        <v>70</v>
      </c>
      <c r="N214" s="21" t="s">
        <v>10</v>
      </c>
      <c r="O214" s="21">
        <v>1</v>
      </c>
    </row>
    <row r="215" spans="1:15">
      <c r="A215" s="21" t="s">
        <v>8</v>
      </c>
      <c r="B215" s="22">
        <v>45427.449212962965</v>
      </c>
      <c r="C215" s="23">
        <v>45427.449212962965</v>
      </c>
      <c r="D215" s="21">
        <v>2024051501</v>
      </c>
      <c r="E215" s="21" t="s">
        <v>16</v>
      </c>
      <c r="F215" s="21">
        <v>3321.3180000000002</v>
      </c>
      <c r="G215" s="21">
        <v>7.5080200000000001</v>
      </c>
      <c r="H215" s="21">
        <v>337.81</v>
      </c>
      <c r="I215" s="21">
        <v>333.36340000000001</v>
      </c>
      <c r="J215" s="21" t="s">
        <v>9</v>
      </c>
      <c r="K215" s="21">
        <v>38.001269999999998</v>
      </c>
      <c r="L215" s="21">
        <v>0.75150939999999999</v>
      </c>
      <c r="M215" s="21">
        <v>83</v>
      </c>
      <c r="N215" s="21" t="s">
        <v>10</v>
      </c>
      <c r="O215" s="21">
        <v>1</v>
      </c>
    </row>
    <row r="216" spans="1:15">
      <c r="A216" s="21" t="s">
        <v>8</v>
      </c>
      <c r="B216" s="22">
        <v>45427.450949074075</v>
      </c>
      <c r="C216" s="23">
        <v>45427.450949074075</v>
      </c>
      <c r="D216" s="21">
        <v>2024051501</v>
      </c>
      <c r="E216" s="21" t="s">
        <v>16</v>
      </c>
      <c r="F216" s="21">
        <v>3042.3270000000002</v>
      </c>
      <c r="G216" s="21">
        <v>6.9868040000000002</v>
      </c>
      <c r="H216" s="21">
        <v>227.92</v>
      </c>
      <c r="I216" s="21">
        <v>225.54849999999999</v>
      </c>
      <c r="J216" s="21" t="s">
        <v>9</v>
      </c>
      <c r="K216" s="21">
        <v>38.001060000000003</v>
      </c>
      <c r="L216" s="21">
        <v>0.51634729999999995</v>
      </c>
      <c r="M216" s="21">
        <v>56</v>
      </c>
      <c r="N216" s="21" t="s">
        <v>10</v>
      </c>
      <c r="O216" s="21">
        <v>1</v>
      </c>
    </row>
    <row r="217" spans="1:15">
      <c r="A217" s="21" t="s">
        <v>8</v>
      </c>
      <c r="B217" s="22">
        <v>45427.452974537038</v>
      </c>
      <c r="C217" s="23">
        <v>45427.452974537038</v>
      </c>
      <c r="D217" s="21">
        <v>2024051501</v>
      </c>
      <c r="E217" s="21" t="s">
        <v>16</v>
      </c>
      <c r="F217" s="21">
        <v>2724.0880000000002</v>
      </c>
      <c r="G217" s="21">
        <v>6.372274</v>
      </c>
      <c r="H217" s="21">
        <v>264.55</v>
      </c>
      <c r="I217" s="21">
        <v>263.17880000000002</v>
      </c>
      <c r="J217" s="21" t="s">
        <v>9</v>
      </c>
      <c r="K217" s="21">
        <v>38.00085</v>
      </c>
      <c r="L217" s="21">
        <v>0.61384620000000001</v>
      </c>
      <c r="M217" s="21">
        <v>65</v>
      </c>
      <c r="N217" s="21" t="s">
        <v>10</v>
      </c>
      <c r="O217" s="21">
        <v>1</v>
      </c>
    </row>
    <row r="218" spans="1:15">
      <c r="A218" s="21" t="s">
        <v>8</v>
      </c>
      <c r="B218" s="22">
        <v>45427.454710648148</v>
      </c>
      <c r="C218" s="23">
        <v>45427.454710648148</v>
      </c>
      <c r="D218" s="21">
        <v>2024051501</v>
      </c>
      <c r="E218" s="21" t="s">
        <v>16</v>
      </c>
      <c r="F218" s="21">
        <v>2447.5300000000002</v>
      </c>
      <c r="G218" s="21">
        <v>5.8170770000000003</v>
      </c>
      <c r="H218" s="21">
        <v>236.06</v>
      </c>
      <c r="I218" s="21">
        <v>235.2638</v>
      </c>
      <c r="J218" s="21" t="s">
        <v>9</v>
      </c>
      <c r="K218" s="21">
        <v>38.00112</v>
      </c>
      <c r="L218" s="21">
        <v>0.55740579999999995</v>
      </c>
      <c r="M218" s="21">
        <v>58</v>
      </c>
      <c r="N218" s="21" t="s">
        <v>10</v>
      </c>
      <c r="O218" s="21">
        <v>1</v>
      </c>
    </row>
    <row r="219" spans="1:15">
      <c r="A219" s="21" t="s">
        <v>8</v>
      </c>
      <c r="B219" s="22">
        <v>45427.48</v>
      </c>
      <c r="C219" s="23">
        <v>45427.48</v>
      </c>
      <c r="D219" s="21">
        <v>2024051501</v>
      </c>
      <c r="E219" s="21" t="s">
        <v>16</v>
      </c>
      <c r="F219" s="21">
        <v>1693.9649999999999</v>
      </c>
      <c r="G219" s="21">
        <v>5.0667540000000004</v>
      </c>
      <c r="H219" s="21">
        <v>252.34</v>
      </c>
      <c r="I219" s="21">
        <v>252.71080000000001</v>
      </c>
      <c r="J219" s="21" t="s">
        <v>9</v>
      </c>
      <c r="K219" s="21">
        <v>38.000979999999998</v>
      </c>
      <c r="L219" s="21">
        <v>0.75379600000000002</v>
      </c>
      <c r="M219" s="21">
        <v>62</v>
      </c>
      <c r="N219" s="21" t="s">
        <v>10</v>
      </c>
      <c r="O219" s="21">
        <v>1</v>
      </c>
    </row>
    <row r="220" spans="1:15">
      <c r="A220" s="21" t="s">
        <v>8</v>
      </c>
      <c r="B220" s="22">
        <v>45427.482523148145</v>
      </c>
      <c r="C220" s="23">
        <v>45427.482523148145</v>
      </c>
      <c r="D220" s="21">
        <v>2024051501</v>
      </c>
      <c r="E220" s="21" t="s">
        <v>16</v>
      </c>
      <c r="F220" s="21">
        <v>1400.1890000000001</v>
      </c>
      <c r="G220" s="21">
        <v>4.2852750000000004</v>
      </c>
      <c r="H220" s="21">
        <v>256.41000000000003</v>
      </c>
      <c r="I220" s="21">
        <v>255.691</v>
      </c>
      <c r="J220" s="21" t="s">
        <v>9</v>
      </c>
      <c r="K220" s="21">
        <v>38.001190000000001</v>
      </c>
      <c r="L220" s="21">
        <v>0.78041450000000001</v>
      </c>
      <c r="M220" s="21">
        <v>63</v>
      </c>
      <c r="N220" s="21" t="s">
        <v>10</v>
      </c>
      <c r="O220" s="21">
        <v>1</v>
      </c>
    </row>
    <row r="221" spans="1:15">
      <c r="A221" s="21" t="s">
        <v>8</v>
      </c>
      <c r="B221" s="22">
        <v>45427.484351851854</v>
      </c>
      <c r="C221" s="23">
        <v>45427.484351851854</v>
      </c>
      <c r="D221" s="21">
        <v>2024051501</v>
      </c>
      <c r="E221" s="21" t="s">
        <v>16</v>
      </c>
      <c r="F221" s="21">
        <v>1150.68</v>
      </c>
      <c r="G221" s="21">
        <v>3.5810940000000002</v>
      </c>
      <c r="H221" s="21">
        <v>227.92</v>
      </c>
      <c r="I221" s="21">
        <v>226.80090000000001</v>
      </c>
      <c r="J221" s="21" t="s">
        <v>9</v>
      </c>
      <c r="K221" s="21">
        <v>38.000309999999999</v>
      </c>
      <c r="L221" s="21">
        <v>0.70372449999999998</v>
      </c>
      <c r="M221" s="21">
        <v>56</v>
      </c>
      <c r="N221" s="21" t="s">
        <v>10</v>
      </c>
      <c r="O221" s="21">
        <v>1</v>
      </c>
    </row>
    <row r="222" spans="1:15">
      <c r="A222" s="4" t="s">
        <v>7</v>
      </c>
      <c r="B222" s="5">
        <v>45428.346134259256</v>
      </c>
      <c r="C222" s="6">
        <v>45428.346134259256</v>
      </c>
      <c r="D222" s="4">
        <v>2024051601</v>
      </c>
      <c r="E222" s="4" t="s">
        <v>16</v>
      </c>
      <c r="F222" s="4">
        <v>16874.990000000002</v>
      </c>
      <c r="G222" s="4">
        <v>14.451280000000001</v>
      </c>
      <c r="H222" s="4"/>
      <c r="I222" s="4"/>
      <c r="J222" s="4"/>
      <c r="K222" s="4"/>
      <c r="L222" s="4"/>
      <c r="M222" s="4"/>
      <c r="N222" s="4"/>
      <c r="O222" s="4"/>
    </row>
    <row r="223" spans="1:15">
      <c r="A223" s="21" t="s">
        <v>8</v>
      </c>
      <c r="B223" s="22">
        <v>45428.35832175926</v>
      </c>
      <c r="C223" s="23">
        <v>45428.35832175926</v>
      </c>
      <c r="D223" s="21">
        <v>2024051601</v>
      </c>
      <c r="E223" s="21" t="s">
        <v>16</v>
      </c>
      <c r="F223" s="21">
        <v>14874.75</v>
      </c>
      <c r="G223" s="21">
        <v>14.237590000000001</v>
      </c>
      <c r="H223" s="21">
        <v>223.85</v>
      </c>
      <c r="I223" s="21">
        <v>226.48820000000001</v>
      </c>
      <c r="J223" s="21" t="s">
        <v>9</v>
      </c>
      <c r="K223" s="21">
        <v>38.001109999999997</v>
      </c>
      <c r="L223" s="21">
        <v>0.2154605</v>
      </c>
      <c r="M223" s="21">
        <v>55</v>
      </c>
      <c r="N223" s="21" t="s">
        <v>10</v>
      </c>
      <c r="O223" s="21">
        <v>1</v>
      </c>
    </row>
    <row r="224" spans="1:15">
      <c r="A224" s="21" t="s">
        <v>8</v>
      </c>
      <c r="B224" s="22">
        <v>45428.360543981478</v>
      </c>
      <c r="C224" s="23">
        <v>45428.360543981478</v>
      </c>
      <c r="D224" s="21">
        <v>2024051601</v>
      </c>
      <c r="E224" s="21" t="s">
        <v>16</v>
      </c>
      <c r="F224" s="21">
        <v>14347.42</v>
      </c>
      <c r="G224" s="21">
        <v>14.01324</v>
      </c>
      <c r="H224" s="21">
        <v>236.06</v>
      </c>
      <c r="I224" s="21">
        <v>231.85380000000001</v>
      </c>
      <c r="J224" s="21" t="s">
        <v>9</v>
      </c>
      <c r="K224" s="21">
        <v>38.001010000000001</v>
      </c>
      <c r="L224" s="21">
        <v>0.22504750000000001</v>
      </c>
      <c r="M224" s="21">
        <v>58</v>
      </c>
      <c r="N224" s="21" t="s">
        <v>10</v>
      </c>
      <c r="O224" s="21">
        <v>1</v>
      </c>
    </row>
    <row r="225" spans="1:15">
      <c r="A225" s="21" t="s">
        <v>8</v>
      </c>
      <c r="B225" s="22">
        <v>45428.362326388888</v>
      </c>
      <c r="C225" s="23">
        <v>45428.362326388888</v>
      </c>
      <c r="D225" s="21">
        <v>2024051601</v>
      </c>
      <c r="E225" s="21" t="s">
        <v>16</v>
      </c>
      <c r="F225" s="21">
        <v>13849.72</v>
      </c>
      <c r="G225" s="21">
        <v>13.74967</v>
      </c>
      <c r="H225" s="21">
        <v>264.55</v>
      </c>
      <c r="I225" s="21">
        <v>270.0575</v>
      </c>
      <c r="J225" s="21" t="s">
        <v>9</v>
      </c>
      <c r="K225" s="21">
        <v>38.001260000000002</v>
      </c>
      <c r="L225" s="21">
        <v>0.26661649999999998</v>
      </c>
      <c r="M225" s="21">
        <v>65</v>
      </c>
      <c r="N225" s="21" t="s">
        <v>10</v>
      </c>
      <c r="O225" s="21">
        <v>1</v>
      </c>
    </row>
    <row r="226" spans="1:15">
      <c r="A226" s="21" t="s">
        <v>8</v>
      </c>
      <c r="B226" s="22">
        <v>45428.364085648151</v>
      </c>
      <c r="C226" s="23">
        <v>45428.364085648151</v>
      </c>
      <c r="D226" s="21">
        <v>2024051601</v>
      </c>
      <c r="E226" s="21" t="s">
        <v>16</v>
      </c>
      <c r="F226" s="21">
        <v>13396.44</v>
      </c>
      <c r="G226" s="21">
        <v>13.51276</v>
      </c>
      <c r="H226" s="21">
        <v>240.13</v>
      </c>
      <c r="I226" s="21">
        <v>240.21600000000001</v>
      </c>
      <c r="J226" s="21" t="s">
        <v>9</v>
      </c>
      <c r="K226" s="21">
        <v>38.00141</v>
      </c>
      <c r="L226" s="21">
        <v>0.2408855</v>
      </c>
      <c r="M226" s="21">
        <v>59</v>
      </c>
      <c r="N226" s="21" t="s">
        <v>10</v>
      </c>
      <c r="O226" s="21">
        <v>1</v>
      </c>
    </row>
    <row r="227" spans="1:15">
      <c r="A227" s="21" t="s">
        <v>8</v>
      </c>
      <c r="B227" s="22">
        <v>45428.392256944448</v>
      </c>
      <c r="C227" s="23">
        <v>45428.392256944448</v>
      </c>
      <c r="D227" s="21">
        <v>2024051601</v>
      </c>
      <c r="E227" s="21" t="s">
        <v>16</v>
      </c>
      <c r="F227" s="21">
        <v>10104.44</v>
      </c>
      <c r="G227" s="21">
        <v>13.168760000000001</v>
      </c>
      <c r="H227" s="21">
        <v>268.62</v>
      </c>
      <c r="I227" s="21">
        <v>268.6825</v>
      </c>
      <c r="J227" s="21" t="s">
        <v>9</v>
      </c>
      <c r="K227" s="21">
        <v>38.001220000000004</v>
      </c>
      <c r="L227" s="21">
        <v>0.34838209999999997</v>
      </c>
      <c r="M227" s="21">
        <v>66</v>
      </c>
      <c r="N227" s="21" t="s">
        <v>10</v>
      </c>
      <c r="O227" s="21">
        <v>1</v>
      </c>
    </row>
    <row r="228" spans="1:15">
      <c r="A228" s="21" t="s">
        <v>8</v>
      </c>
      <c r="B228" s="22">
        <v>45428.394097222219</v>
      </c>
      <c r="C228" s="23">
        <v>45428.394097222219</v>
      </c>
      <c r="D228" s="21">
        <v>2024051601</v>
      </c>
      <c r="E228" s="21" t="s">
        <v>16</v>
      </c>
      <c r="F228" s="21">
        <v>9674.1869999999999</v>
      </c>
      <c r="G228" s="21">
        <v>12.822179999999999</v>
      </c>
      <c r="H228" s="21">
        <v>264.55</v>
      </c>
      <c r="I228" s="21">
        <v>266.67430000000002</v>
      </c>
      <c r="J228" s="21" t="s">
        <v>9</v>
      </c>
      <c r="K228" s="21">
        <v>38.001269999999998</v>
      </c>
      <c r="L228" s="21">
        <v>0.35166320000000001</v>
      </c>
      <c r="M228" s="21">
        <v>65</v>
      </c>
      <c r="N228" s="21" t="s">
        <v>10</v>
      </c>
      <c r="O228" s="21">
        <v>1</v>
      </c>
    </row>
    <row r="229" spans="1:15">
      <c r="A229" s="21" t="s">
        <v>8</v>
      </c>
      <c r="B229" s="22">
        <v>45428.396249999998</v>
      </c>
      <c r="C229" s="23">
        <v>45428.396249999998</v>
      </c>
      <c r="D229" s="21">
        <v>2024051601</v>
      </c>
      <c r="E229" s="21" t="s">
        <v>16</v>
      </c>
      <c r="F229" s="21">
        <v>9200.4060000000009</v>
      </c>
      <c r="G229" s="21">
        <v>12.43404</v>
      </c>
      <c r="H229" s="21">
        <v>288.97000000000003</v>
      </c>
      <c r="I229" s="21">
        <v>288.95100000000002</v>
      </c>
      <c r="J229" s="21" t="s">
        <v>9</v>
      </c>
      <c r="K229" s="21">
        <v>38.001179999999998</v>
      </c>
      <c r="L229" s="21">
        <v>0.38876070000000001</v>
      </c>
      <c r="M229" s="21">
        <v>71</v>
      </c>
      <c r="N229" s="21" t="s">
        <v>10</v>
      </c>
      <c r="O229" s="21">
        <v>1</v>
      </c>
    </row>
    <row r="230" spans="1:15">
      <c r="A230" s="21" t="s">
        <v>8</v>
      </c>
      <c r="B230" s="22">
        <v>45428.398263888892</v>
      </c>
      <c r="C230" s="23">
        <v>45428.398263888892</v>
      </c>
      <c r="D230" s="21">
        <v>2024051601</v>
      </c>
      <c r="E230" s="21" t="s">
        <v>16</v>
      </c>
      <c r="F230" s="21">
        <v>8832.3709999999992</v>
      </c>
      <c r="G230" s="21">
        <v>12.15732</v>
      </c>
      <c r="H230" s="21">
        <v>203.5</v>
      </c>
      <c r="I230" s="21">
        <v>199.14340000000001</v>
      </c>
      <c r="J230" s="21" t="s">
        <v>9</v>
      </c>
      <c r="K230" s="21">
        <v>38.001289999999997</v>
      </c>
      <c r="L230" s="21">
        <v>0.27273019999999998</v>
      </c>
      <c r="M230" s="21">
        <v>50</v>
      </c>
      <c r="N230" s="21" t="s">
        <v>10</v>
      </c>
      <c r="O230" s="21">
        <v>1</v>
      </c>
    </row>
    <row r="231" spans="1:15">
      <c r="A231" s="21" t="s">
        <v>8</v>
      </c>
      <c r="B231" s="22">
        <v>45428.400277777779</v>
      </c>
      <c r="C231" s="23">
        <v>45428.400277777779</v>
      </c>
      <c r="D231" s="21">
        <v>2024051601</v>
      </c>
      <c r="E231" s="21" t="s">
        <v>16</v>
      </c>
      <c r="F231" s="21">
        <v>8379.9279999999999</v>
      </c>
      <c r="G231" s="21">
        <v>11.74901</v>
      </c>
      <c r="H231" s="21">
        <v>297.11</v>
      </c>
      <c r="I231" s="21">
        <v>296.68209999999999</v>
      </c>
      <c r="J231" s="21" t="s">
        <v>9</v>
      </c>
      <c r="K231" s="21">
        <v>38.000039999999998</v>
      </c>
      <c r="L231" s="21">
        <v>0.41385139999999998</v>
      </c>
      <c r="M231" s="21">
        <v>73</v>
      </c>
      <c r="N231" s="21" t="s">
        <v>10</v>
      </c>
      <c r="O231" s="21">
        <v>1</v>
      </c>
    </row>
    <row r="232" spans="1:15">
      <c r="A232" s="21" t="s">
        <v>8</v>
      </c>
      <c r="B232" s="22">
        <v>45428.4296412037</v>
      </c>
      <c r="C232" s="23">
        <v>45428.4296412037</v>
      </c>
      <c r="D232" s="21">
        <v>2024051601</v>
      </c>
      <c r="E232" s="21" t="s">
        <v>16</v>
      </c>
      <c r="F232" s="21">
        <v>6040.3</v>
      </c>
      <c r="G232" s="21">
        <v>11.06015</v>
      </c>
      <c r="H232" s="21">
        <v>390.7199</v>
      </c>
      <c r="I232" s="21">
        <v>391.66460000000001</v>
      </c>
      <c r="J232" s="21" t="s">
        <v>9</v>
      </c>
      <c r="K232" s="21">
        <v>38.001010000000001</v>
      </c>
      <c r="L232" s="21">
        <v>0.71506309999999995</v>
      </c>
      <c r="M232" s="21">
        <v>96</v>
      </c>
      <c r="N232" s="21" t="s">
        <v>10</v>
      </c>
      <c r="O232" s="21">
        <v>1</v>
      </c>
    </row>
    <row r="233" spans="1:15">
      <c r="A233" s="21" t="s">
        <v>8</v>
      </c>
      <c r="B233" s="22">
        <v>45428.43209490741</v>
      </c>
      <c r="C233" s="23">
        <v>45428.43209490741</v>
      </c>
      <c r="D233" s="21">
        <v>2024051601</v>
      </c>
      <c r="E233" s="21" t="s">
        <v>16</v>
      </c>
      <c r="F233" s="21">
        <v>5638.223</v>
      </c>
      <c r="G233" s="21">
        <v>10.55691</v>
      </c>
      <c r="H233" s="21">
        <v>268.62</v>
      </c>
      <c r="I233" s="21">
        <v>269.32639999999998</v>
      </c>
      <c r="J233" s="21" t="s">
        <v>9</v>
      </c>
      <c r="K233" s="21">
        <v>38.001330000000003</v>
      </c>
      <c r="L233" s="21">
        <v>0.50256339999999999</v>
      </c>
      <c r="M233" s="21">
        <v>66</v>
      </c>
      <c r="N233" s="21" t="s">
        <v>10</v>
      </c>
      <c r="O233" s="21">
        <v>1</v>
      </c>
    </row>
    <row r="234" spans="1:15">
      <c r="A234" s="21" t="s">
        <v>8</v>
      </c>
      <c r="B234" s="22">
        <v>45428.433680555558</v>
      </c>
      <c r="C234" s="23">
        <v>45428.433680555558</v>
      </c>
      <c r="D234" s="21">
        <v>2024051601</v>
      </c>
      <c r="E234" s="21" t="s">
        <v>16</v>
      </c>
      <c r="F234" s="21">
        <v>5254.93</v>
      </c>
      <c r="G234" s="21">
        <v>9.9821690000000007</v>
      </c>
      <c r="H234" s="21">
        <v>305.25</v>
      </c>
      <c r="I234" s="21">
        <v>306.56630000000001</v>
      </c>
      <c r="J234" s="21" t="s">
        <v>9</v>
      </c>
      <c r="K234" s="21">
        <v>38.000300000000003</v>
      </c>
      <c r="L234" s="21">
        <v>0.58050380000000001</v>
      </c>
      <c r="M234" s="21">
        <v>75</v>
      </c>
      <c r="N234" s="21" t="s">
        <v>10</v>
      </c>
      <c r="O234" s="21">
        <v>1</v>
      </c>
    </row>
    <row r="235" spans="1:15">
      <c r="A235" s="21" t="s">
        <v>8</v>
      </c>
      <c r="B235" s="22">
        <v>45428.435520833336</v>
      </c>
      <c r="C235" s="23">
        <v>45428.435520833336</v>
      </c>
      <c r="D235" s="21">
        <v>2024051601</v>
      </c>
      <c r="E235" s="21" t="s">
        <v>16</v>
      </c>
      <c r="F235" s="21">
        <v>4940.3440000000001</v>
      </c>
      <c r="G235" s="21">
        <v>9.5429870000000001</v>
      </c>
      <c r="H235" s="21">
        <v>227.92</v>
      </c>
      <c r="I235" s="21">
        <v>227.12710000000001</v>
      </c>
      <c r="J235" s="21" t="s">
        <v>9</v>
      </c>
      <c r="K235" s="21">
        <v>38.001060000000003</v>
      </c>
      <c r="L235" s="21">
        <v>0.43656460000000002</v>
      </c>
      <c r="M235" s="21">
        <v>56</v>
      </c>
      <c r="N235" s="21" t="s">
        <v>10</v>
      </c>
      <c r="O235" s="21">
        <v>1</v>
      </c>
    </row>
    <row r="236" spans="1:15">
      <c r="A236" s="21" t="s">
        <v>8</v>
      </c>
      <c r="B236" s="22">
        <v>45428.438819444447</v>
      </c>
      <c r="C236" s="23">
        <v>45428.438819444447</v>
      </c>
      <c r="D236" s="21">
        <v>2024051601</v>
      </c>
      <c r="E236" s="21" t="s">
        <v>16</v>
      </c>
      <c r="F236" s="21">
        <v>4527.3459999999995</v>
      </c>
      <c r="G236" s="21">
        <v>9.011571</v>
      </c>
      <c r="H236" s="21">
        <v>268.62</v>
      </c>
      <c r="I236" s="21">
        <v>273.32889999999998</v>
      </c>
      <c r="J236" s="21" t="s">
        <v>9</v>
      </c>
      <c r="K236" s="21">
        <v>38.001370000000001</v>
      </c>
      <c r="L236" s="21">
        <v>0.54225769999999995</v>
      </c>
      <c r="M236" s="21">
        <v>66</v>
      </c>
      <c r="N236" s="21" t="s">
        <v>10</v>
      </c>
      <c r="O236" s="21">
        <v>1</v>
      </c>
    </row>
    <row r="237" spans="1:15">
      <c r="A237" s="21" t="s">
        <v>8</v>
      </c>
      <c r="B237" s="22">
        <v>45428.46371527778</v>
      </c>
      <c r="C237" s="23">
        <v>45428.46371527778</v>
      </c>
      <c r="D237" s="21">
        <v>2024051601</v>
      </c>
      <c r="E237" s="21" t="s">
        <v>16</v>
      </c>
      <c r="F237" s="21">
        <v>3277.873</v>
      </c>
      <c r="G237" s="21">
        <v>8.1825510000000001</v>
      </c>
      <c r="H237" s="21">
        <v>337.81</v>
      </c>
      <c r="I237" s="21">
        <v>336.14269999999999</v>
      </c>
      <c r="J237" s="21" t="s">
        <v>9</v>
      </c>
      <c r="K237" s="21">
        <v>38.000970000000002</v>
      </c>
      <c r="L237" s="21">
        <v>0.83672150000000001</v>
      </c>
      <c r="M237" s="21">
        <v>83</v>
      </c>
      <c r="N237" s="21" t="s">
        <v>10</v>
      </c>
      <c r="O237" s="21">
        <v>1</v>
      </c>
    </row>
    <row r="238" spans="1:15">
      <c r="A238" s="21" t="s">
        <v>8</v>
      </c>
      <c r="B238" s="22">
        <v>45428.465243055558</v>
      </c>
      <c r="C238" s="23">
        <v>45428.465243055558</v>
      </c>
      <c r="D238" s="21">
        <v>2024051601</v>
      </c>
      <c r="E238" s="21" t="s">
        <v>16</v>
      </c>
      <c r="F238" s="21">
        <v>2658.8690000000001</v>
      </c>
      <c r="G238" s="21">
        <v>7.5350130000000002</v>
      </c>
      <c r="H238" s="21">
        <v>256.41000000000003</v>
      </c>
      <c r="I238" s="21">
        <v>250.31139999999999</v>
      </c>
      <c r="J238" s="21" t="s">
        <v>12</v>
      </c>
      <c r="K238" s="21">
        <v>28.389309999999998</v>
      </c>
      <c r="L238" s="21">
        <v>0</v>
      </c>
      <c r="M238" s="21">
        <v>63</v>
      </c>
      <c r="N238" s="21" t="s">
        <v>11</v>
      </c>
      <c r="O238" s="21">
        <v>1</v>
      </c>
    </row>
    <row r="239" spans="1:15">
      <c r="A239" s="21" t="s">
        <v>8</v>
      </c>
      <c r="B239" s="22">
        <v>45428.532395833332</v>
      </c>
      <c r="C239" s="23">
        <v>45428.532395833332</v>
      </c>
      <c r="D239" s="21">
        <v>2024051601</v>
      </c>
      <c r="E239" s="21" t="s">
        <v>16</v>
      </c>
      <c r="F239" s="21">
        <v>1339.364</v>
      </c>
      <c r="G239" s="21">
        <v>6.2450029999999996</v>
      </c>
      <c r="H239" s="21">
        <v>276.75990000000002</v>
      </c>
      <c r="I239" s="21">
        <v>279.67590000000001</v>
      </c>
      <c r="J239" s="21" t="s">
        <v>9</v>
      </c>
      <c r="K239" s="21">
        <v>38.001240000000003</v>
      </c>
      <c r="L239" s="21">
        <v>1.300608</v>
      </c>
      <c r="M239" s="21">
        <v>68</v>
      </c>
      <c r="N239" s="21" t="s">
        <v>10</v>
      </c>
      <c r="O239" s="21">
        <v>1</v>
      </c>
    </row>
    <row r="240" spans="1:15">
      <c r="A240" s="21" t="s">
        <v>8</v>
      </c>
      <c r="B240" s="22">
        <v>45428.534444444442</v>
      </c>
      <c r="C240" s="23">
        <v>45428.534444444442</v>
      </c>
      <c r="D240" s="21">
        <v>2024051601</v>
      </c>
      <c r="E240" s="21" t="s">
        <v>16</v>
      </c>
      <c r="F240" s="21">
        <v>883.49440000000004</v>
      </c>
      <c r="G240" s="21">
        <v>4.1964709999999998</v>
      </c>
      <c r="H240" s="21">
        <v>435.49</v>
      </c>
      <c r="I240" s="21">
        <v>436.4776</v>
      </c>
      <c r="J240" s="21" t="s">
        <v>9</v>
      </c>
      <c r="K240" s="21">
        <v>38.001269999999998</v>
      </c>
      <c r="L240" s="21">
        <v>2.0673900000000001</v>
      </c>
      <c r="M240" s="21">
        <v>107</v>
      </c>
      <c r="N240" s="21" t="s">
        <v>10</v>
      </c>
      <c r="O240" s="21">
        <v>1</v>
      </c>
    </row>
    <row r="241" spans="1:15">
      <c r="A241" s="21" t="s">
        <v>8</v>
      </c>
      <c r="B241" s="22">
        <v>45428.536793981482</v>
      </c>
      <c r="C241" s="23">
        <v>45428.536793981482</v>
      </c>
      <c r="D241" s="21">
        <v>2024051601</v>
      </c>
      <c r="E241" s="21" t="s">
        <v>16</v>
      </c>
      <c r="F241" s="21">
        <v>620.375</v>
      </c>
      <c r="G241" s="21">
        <v>3.0103399999999998</v>
      </c>
      <c r="H241" s="21">
        <v>248.27</v>
      </c>
      <c r="I241" s="21">
        <v>247.61959999999999</v>
      </c>
      <c r="J241" s="21" t="s">
        <v>9</v>
      </c>
      <c r="K241" s="21">
        <v>38.00029</v>
      </c>
      <c r="L241" s="21">
        <v>1.198475</v>
      </c>
      <c r="M241" s="21">
        <v>61</v>
      </c>
      <c r="N241" s="21" t="s">
        <v>10</v>
      </c>
      <c r="O241" s="21">
        <v>1</v>
      </c>
    </row>
    <row r="242" spans="1:15">
      <c r="A242" s="21" t="s">
        <v>8</v>
      </c>
      <c r="B242" s="22">
        <v>45428.538958333331</v>
      </c>
      <c r="C242" s="23">
        <v>45428.538958333331</v>
      </c>
      <c r="D242" s="21">
        <v>2024051601</v>
      </c>
      <c r="E242" s="21" t="s">
        <v>16</v>
      </c>
      <c r="F242" s="21">
        <v>348.01609999999999</v>
      </c>
      <c r="G242" s="21">
        <v>1.7223040000000001</v>
      </c>
      <c r="H242" s="21">
        <v>260.48</v>
      </c>
      <c r="I242" s="21">
        <v>261.15480000000002</v>
      </c>
      <c r="J242" s="21" t="s">
        <v>9</v>
      </c>
      <c r="K242" s="21">
        <v>38.000129999999999</v>
      </c>
      <c r="L242" s="21">
        <v>1.289039</v>
      </c>
      <c r="M242" s="21">
        <v>64</v>
      </c>
      <c r="N242" s="21" t="s">
        <v>10</v>
      </c>
      <c r="O242" s="21">
        <v>1</v>
      </c>
    </row>
    <row r="243" spans="1:15">
      <c r="A243" s="4" t="s">
        <v>7</v>
      </c>
      <c r="B243" s="5">
        <v>45429.349953703706</v>
      </c>
      <c r="C243" s="6">
        <v>45429.349953703706</v>
      </c>
      <c r="D243" s="4" t="s">
        <v>13</v>
      </c>
      <c r="E243" s="4" t="s">
        <v>16</v>
      </c>
      <c r="F243" s="4">
        <v>17411.88</v>
      </c>
      <c r="G243" s="4">
        <v>14.451219999999999</v>
      </c>
      <c r="H243" s="4"/>
      <c r="I243" s="4"/>
      <c r="J243" s="4"/>
      <c r="K243" s="4"/>
      <c r="L243" s="4"/>
      <c r="M243" s="4"/>
      <c r="N243" s="4"/>
      <c r="O243" s="4"/>
    </row>
    <row r="244" spans="1:15">
      <c r="A244" s="21" t="s">
        <v>8</v>
      </c>
      <c r="B244" s="22">
        <v>45429.359652777777</v>
      </c>
      <c r="C244" s="23">
        <v>45429.359652777777</v>
      </c>
      <c r="D244" s="21" t="s">
        <v>13</v>
      </c>
      <c r="E244" s="21" t="s">
        <v>16</v>
      </c>
      <c r="F244" s="21">
        <v>15548.66</v>
      </c>
      <c r="G244" s="21">
        <v>14.103859999999999</v>
      </c>
      <c r="H244" s="21">
        <v>390.7199</v>
      </c>
      <c r="I244" s="21">
        <v>383.34539999999998</v>
      </c>
      <c r="J244" s="21" t="s">
        <v>9</v>
      </c>
      <c r="K244" s="21">
        <v>38.0002</v>
      </c>
      <c r="L244" s="21">
        <v>0.34584799999999999</v>
      </c>
      <c r="M244" s="21">
        <v>96</v>
      </c>
      <c r="N244" s="21" t="s">
        <v>10</v>
      </c>
      <c r="O244" s="21">
        <v>1</v>
      </c>
    </row>
    <row r="245" spans="1:15">
      <c r="A245" s="21" t="s">
        <v>8</v>
      </c>
      <c r="B245" s="22">
        <v>45429.361724537041</v>
      </c>
      <c r="C245" s="23">
        <v>45429.361724537041</v>
      </c>
      <c r="D245" s="21" t="s">
        <v>13</v>
      </c>
      <c r="E245" s="21" t="s">
        <v>16</v>
      </c>
      <c r="F245" s="21">
        <v>15045.57</v>
      </c>
      <c r="G245" s="21">
        <v>13.905659999999999</v>
      </c>
      <c r="H245" s="21">
        <v>215.71</v>
      </c>
      <c r="I245" s="21">
        <v>209.9151</v>
      </c>
      <c r="J245" s="21" t="s">
        <v>9</v>
      </c>
      <c r="K245" s="21">
        <v>38.001130000000003</v>
      </c>
      <c r="L245" s="21">
        <v>0.19276399999999999</v>
      </c>
      <c r="M245" s="21">
        <v>53</v>
      </c>
      <c r="N245" s="21" t="s">
        <v>10</v>
      </c>
      <c r="O245" s="21">
        <v>1</v>
      </c>
    </row>
    <row r="246" spans="1:15">
      <c r="A246" s="21" t="s">
        <v>8</v>
      </c>
      <c r="B246" s="22">
        <v>45429.363611111112</v>
      </c>
      <c r="C246" s="23">
        <v>45429.363611111112</v>
      </c>
      <c r="D246" s="21" t="s">
        <v>13</v>
      </c>
      <c r="E246" s="21" t="s">
        <v>16</v>
      </c>
      <c r="F246" s="21">
        <v>14450.57</v>
      </c>
      <c r="G246" s="21">
        <v>13.586880000000001</v>
      </c>
      <c r="H246" s="21">
        <v>354.09</v>
      </c>
      <c r="I246" s="21">
        <v>345.2681</v>
      </c>
      <c r="J246" s="21" t="s">
        <v>9</v>
      </c>
      <c r="K246" s="21">
        <v>38.000079999999997</v>
      </c>
      <c r="L246" s="21">
        <v>0.32291760000000003</v>
      </c>
      <c r="M246" s="21">
        <v>87</v>
      </c>
      <c r="N246" s="21" t="s">
        <v>10</v>
      </c>
      <c r="O246" s="21">
        <v>1</v>
      </c>
    </row>
    <row r="247" spans="1:15">
      <c r="A247" s="21" t="s">
        <v>8</v>
      </c>
      <c r="B247" s="22">
        <v>45429.365451388891</v>
      </c>
      <c r="C247" s="23">
        <v>45429.365451388891</v>
      </c>
      <c r="D247" s="21" t="s">
        <v>13</v>
      </c>
      <c r="E247" s="21" t="s">
        <v>16</v>
      </c>
      <c r="F247" s="21">
        <v>13929.75</v>
      </c>
      <c r="G247" s="21">
        <v>13.31826</v>
      </c>
      <c r="H247" s="21">
        <v>280.83</v>
      </c>
      <c r="I247" s="21">
        <v>270.88470000000001</v>
      </c>
      <c r="J247" s="21" t="s">
        <v>9</v>
      </c>
      <c r="K247" s="21">
        <v>38.000349999999997</v>
      </c>
      <c r="L247" s="21">
        <v>0.2576174</v>
      </c>
      <c r="M247" s="21">
        <v>69</v>
      </c>
      <c r="N247" s="21" t="s">
        <v>10</v>
      </c>
      <c r="O247" s="21">
        <v>1</v>
      </c>
    </row>
    <row r="248" spans="1:15">
      <c r="A248" s="21" t="s">
        <v>8</v>
      </c>
      <c r="B248" s="22">
        <v>45429.367361111108</v>
      </c>
      <c r="C248" s="23">
        <v>45429.367361111108</v>
      </c>
      <c r="D248" s="21" t="s">
        <v>13</v>
      </c>
      <c r="E248" s="21" t="s">
        <v>16</v>
      </c>
      <c r="F248" s="21">
        <v>13455.22</v>
      </c>
      <c r="G248" s="21">
        <v>13.08996</v>
      </c>
      <c r="H248" s="21">
        <v>236.06</v>
      </c>
      <c r="I248" s="21">
        <v>239.62909999999999</v>
      </c>
      <c r="J248" s="21" t="s">
        <v>9</v>
      </c>
      <c r="K248" s="21">
        <v>38.001330000000003</v>
      </c>
      <c r="L248" s="21">
        <v>0.2316464</v>
      </c>
      <c r="M248" s="21">
        <v>58</v>
      </c>
      <c r="N248" s="21" t="s">
        <v>10</v>
      </c>
      <c r="O248" s="21">
        <v>1</v>
      </c>
    </row>
    <row r="249" spans="1:15">
      <c r="A249" s="21" t="s">
        <v>8</v>
      </c>
      <c r="B249" s="22">
        <v>45429.369317129633</v>
      </c>
      <c r="C249" s="23">
        <v>45429.369317129633</v>
      </c>
      <c r="D249" s="21" t="s">
        <v>13</v>
      </c>
      <c r="E249" s="21" t="s">
        <v>16</v>
      </c>
      <c r="F249" s="21">
        <v>13022.83</v>
      </c>
      <c r="G249" s="21">
        <v>12.89809</v>
      </c>
      <c r="H249" s="21">
        <v>199.43</v>
      </c>
      <c r="I249" s="21">
        <v>198.18960000000001</v>
      </c>
      <c r="J249" s="21" t="s">
        <v>9</v>
      </c>
      <c r="K249" s="21">
        <v>38.001150000000003</v>
      </c>
      <c r="L249" s="21">
        <v>0.19483549999999999</v>
      </c>
      <c r="M249" s="21">
        <v>49</v>
      </c>
      <c r="N249" s="21" t="s">
        <v>10</v>
      </c>
      <c r="O249" s="21">
        <v>1</v>
      </c>
    </row>
    <row r="250" spans="1:15">
      <c r="A250" s="21" t="s">
        <v>8</v>
      </c>
      <c r="B250" s="22">
        <v>45429.371689814812</v>
      </c>
      <c r="C250" s="23">
        <v>45429.371689814812</v>
      </c>
      <c r="D250" s="21" t="s">
        <v>13</v>
      </c>
      <c r="E250" s="21" t="s">
        <v>16</v>
      </c>
      <c r="F250" s="21">
        <v>12567.71</v>
      </c>
      <c r="G250" s="21">
        <v>12.71752</v>
      </c>
      <c r="H250" s="21">
        <v>183.15</v>
      </c>
      <c r="I250" s="21">
        <v>174.73150000000001</v>
      </c>
      <c r="J250" s="21" t="s">
        <v>9</v>
      </c>
      <c r="K250" s="21">
        <v>38.000279999999997</v>
      </c>
      <c r="L250" s="21">
        <v>0.1755611</v>
      </c>
      <c r="M250" s="21">
        <v>45</v>
      </c>
      <c r="N250" s="21" t="s">
        <v>10</v>
      </c>
      <c r="O250" s="21">
        <v>1</v>
      </c>
    </row>
    <row r="251" spans="1:15">
      <c r="A251" s="21" t="s">
        <v>8</v>
      </c>
      <c r="B251" s="22">
        <v>45429.373645833337</v>
      </c>
      <c r="C251" s="23">
        <v>45429.373645833337</v>
      </c>
      <c r="D251" s="21" t="s">
        <v>13</v>
      </c>
      <c r="E251" s="21" t="s">
        <v>16</v>
      </c>
      <c r="F251" s="21">
        <v>12045.02</v>
      </c>
      <c r="G251" s="21">
        <v>12.40738</v>
      </c>
      <c r="H251" s="21">
        <v>309.32</v>
      </c>
      <c r="I251" s="21">
        <v>310.55470000000003</v>
      </c>
      <c r="J251" s="21" t="s">
        <v>9</v>
      </c>
      <c r="K251" s="21">
        <v>38.00121</v>
      </c>
      <c r="L251" s="21">
        <v>0.31808570000000003</v>
      </c>
      <c r="M251" s="21">
        <v>76</v>
      </c>
      <c r="N251" s="21" t="s">
        <v>10</v>
      </c>
      <c r="O251" s="21">
        <v>1</v>
      </c>
    </row>
    <row r="252" spans="1:15">
      <c r="A252" s="21" t="s">
        <v>8</v>
      </c>
      <c r="B252" s="22">
        <v>45429.391192129631</v>
      </c>
      <c r="C252" s="23">
        <v>45429.391192129631</v>
      </c>
      <c r="D252" s="21" t="s">
        <v>13</v>
      </c>
      <c r="E252" s="21" t="s">
        <v>16</v>
      </c>
      <c r="F252" s="21">
        <v>9954.3510000000006</v>
      </c>
      <c r="G252" s="21">
        <v>12.02802</v>
      </c>
      <c r="H252" s="21">
        <v>317.45999999999998</v>
      </c>
      <c r="I252" s="21">
        <v>315.2407</v>
      </c>
      <c r="J252" s="21" t="s">
        <v>9</v>
      </c>
      <c r="K252" s="21">
        <v>38.000329999999998</v>
      </c>
      <c r="L252" s="21">
        <v>0.37897989999999998</v>
      </c>
      <c r="M252" s="21">
        <v>78</v>
      </c>
      <c r="N252" s="21" t="s">
        <v>10</v>
      </c>
      <c r="O252" s="21">
        <v>1</v>
      </c>
    </row>
    <row r="253" spans="1:15">
      <c r="A253" s="21" t="s">
        <v>8</v>
      </c>
      <c r="B253" s="22">
        <v>45429.392951388887</v>
      </c>
      <c r="C253" s="23">
        <v>45429.392951388887</v>
      </c>
      <c r="D253" s="21" t="s">
        <v>13</v>
      </c>
      <c r="E253" s="21" t="s">
        <v>16</v>
      </c>
      <c r="F253" s="21">
        <v>9523.1720000000005</v>
      </c>
      <c r="G253" s="21">
        <v>11.693860000000001</v>
      </c>
      <c r="H253" s="21">
        <v>276.75990000000002</v>
      </c>
      <c r="I253" s="21">
        <v>273.85230000000001</v>
      </c>
      <c r="J253" s="21" t="s">
        <v>9</v>
      </c>
      <c r="K253" s="21">
        <v>38.000160000000001</v>
      </c>
      <c r="L253" s="21">
        <v>0.33429249999999999</v>
      </c>
      <c r="M253" s="21">
        <v>68</v>
      </c>
      <c r="N253" s="21" t="s">
        <v>10</v>
      </c>
      <c r="O253" s="21">
        <v>1</v>
      </c>
    </row>
    <row r="254" spans="1:15">
      <c r="A254" s="21" t="s">
        <v>8</v>
      </c>
      <c r="B254" s="22">
        <v>45429.394687499997</v>
      </c>
      <c r="C254" s="23">
        <v>45429.394687499997</v>
      </c>
      <c r="D254" s="21" t="s">
        <v>13</v>
      </c>
      <c r="E254" s="21" t="s">
        <v>16</v>
      </c>
      <c r="F254" s="21">
        <v>9194.8359999999993</v>
      </c>
      <c r="G254" s="21">
        <v>11.46918</v>
      </c>
      <c r="H254" s="21">
        <v>183.15</v>
      </c>
      <c r="I254" s="21">
        <v>180.97929999999999</v>
      </c>
      <c r="J254" s="21" t="s">
        <v>9</v>
      </c>
      <c r="K254" s="21">
        <v>38.000149999999998</v>
      </c>
      <c r="L254" s="21">
        <v>0.22421070000000001</v>
      </c>
      <c r="M254" s="21">
        <v>45</v>
      </c>
      <c r="N254" s="21" t="s">
        <v>10</v>
      </c>
      <c r="O254" s="21">
        <v>1</v>
      </c>
    </row>
    <row r="255" spans="1:15">
      <c r="A255" s="21" t="s">
        <v>8</v>
      </c>
      <c r="B255" s="22">
        <v>45429.397407407407</v>
      </c>
      <c r="C255" s="23">
        <v>45429.397407407407</v>
      </c>
      <c r="D255" s="21" t="s">
        <v>13</v>
      </c>
      <c r="E255" s="21" t="s">
        <v>16</v>
      </c>
      <c r="F255" s="21">
        <v>8687.4480000000003</v>
      </c>
      <c r="G255" s="21">
        <v>11.107699999999999</v>
      </c>
      <c r="H255" s="21">
        <v>284.89999999999998</v>
      </c>
      <c r="I255" s="21">
        <v>284.3836</v>
      </c>
      <c r="J255" s="21" t="s">
        <v>9</v>
      </c>
      <c r="K255" s="21">
        <v>38.000050000000002</v>
      </c>
      <c r="L255" s="21">
        <v>0.36180240000000002</v>
      </c>
      <c r="M255" s="21">
        <v>70</v>
      </c>
      <c r="N255" s="21" t="s">
        <v>10</v>
      </c>
      <c r="O255" s="21">
        <v>1</v>
      </c>
    </row>
    <row r="256" spans="1:15">
      <c r="A256" s="21" t="s">
        <v>8</v>
      </c>
      <c r="B256" s="22">
        <v>45429.399131944447</v>
      </c>
      <c r="C256" s="23">
        <v>45429.399131944447</v>
      </c>
      <c r="D256" s="21" t="s">
        <v>13</v>
      </c>
      <c r="E256" s="21" t="s">
        <v>16</v>
      </c>
      <c r="F256" s="21">
        <v>8284.5280000000002</v>
      </c>
      <c r="G256" s="21">
        <v>10.75999</v>
      </c>
      <c r="H256" s="21">
        <v>264.55</v>
      </c>
      <c r="I256" s="21">
        <v>269.3073</v>
      </c>
      <c r="J256" s="21" t="s">
        <v>9</v>
      </c>
      <c r="K256" s="21">
        <v>38.00027</v>
      </c>
      <c r="L256" s="21">
        <v>0.34789330000000002</v>
      </c>
      <c r="M256" s="21">
        <v>65</v>
      </c>
      <c r="N256" s="21" t="s">
        <v>10</v>
      </c>
      <c r="O256" s="21">
        <v>1</v>
      </c>
    </row>
    <row r="257" spans="1:15">
      <c r="A257" s="21" t="s">
        <v>8</v>
      </c>
      <c r="B257" s="22">
        <v>45429.40084490741</v>
      </c>
      <c r="C257" s="23">
        <v>45429.40084490741</v>
      </c>
      <c r="D257" s="21" t="s">
        <v>13</v>
      </c>
      <c r="E257" s="21" t="s">
        <v>16</v>
      </c>
      <c r="F257" s="21">
        <v>7880.8490000000002</v>
      </c>
      <c r="G257" s="21">
        <v>10.397500000000001</v>
      </c>
      <c r="H257" s="21">
        <v>284.89999999999998</v>
      </c>
      <c r="I257" s="21">
        <v>278.18689999999998</v>
      </c>
      <c r="J257" s="21" t="s">
        <v>9</v>
      </c>
      <c r="K257" s="21">
        <v>38.001260000000002</v>
      </c>
      <c r="L257" s="21">
        <v>0.36494019999999999</v>
      </c>
      <c r="M257" s="21">
        <v>70</v>
      </c>
      <c r="N257" s="21" t="s">
        <v>10</v>
      </c>
      <c r="O257" s="21">
        <v>1</v>
      </c>
    </row>
    <row r="258" spans="1:15">
      <c r="A258" s="21" t="s">
        <v>8</v>
      </c>
      <c r="B258" s="22">
        <v>45429.403113425928</v>
      </c>
      <c r="C258" s="23">
        <v>45429.403113425928</v>
      </c>
      <c r="D258" s="21" t="s">
        <v>13</v>
      </c>
      <c r="E258" s="21" t="s">
        <v>16</v>
      </c>
      <c r="F258" s="21">
        <v>7385.4520000000002</v>
      </c>
      <c r="G258" s="21">
        <v>9.9470399999999994</v>
      </c>
      <c r="H258" s="21">
        <v>337.81</v>
      </c>
      <c r="I258" s="21">
        <v>336.09789999999998</v>
      </c>
      <c r="J258" s="21" t="s">
        <v>9</v>
      </c>
      <c r="K258" s="21">
        <v>38.000149999999998</v>
      </c>
      <c r="L258" s="21">
        <v>0.45037500000000003</v>
      </c>
      <c r="M258" s="21">
        <v>83</v>
      </c>
      <c r="N258" s="21" t="s">
        <v>10</v>
      </c>
      <c r="O258" s="21">
        <v>1</v>
      </c>
    </row>
    <row r="259" spans="1:15">
      <c r="A259" s="21" t="s">
        <v>8</v>
      </c>
      <c r="B259" s="22">
        <v>45429.404942129629</v>
      </c>
      <c r="C259" s="23">
        <v>45429.404942129629</v>
      </c>
      <c r="D259" s="21" t="s">
        <v>13</v>
      </c>
      <c r="E259" s="21" t="s">
        <v>16</v>
      </c>
      <c r="F259" s="21">
        <v>7012.43</v>
      </c>
      <c r="G259" s="21">
        <v>9.6020289999999999</v>
      </c>
      <c r="H259" s="21">
        <v>252.34</v>
      </c>
      <c r="I259" s="21">
        <v>253.63829999999999</v>
      </c>
      <c r="J259" s="21" t="s">
        <v>9</v>
      </c>
      <c r="K259" s="21">
        <v>38.00009</v>
      </c>
      <c r="L259" s="21">
        <v>0.34538029999999997</v>
      </c>
      <c r="M259" s="21">
        <v>62</v>
      </c>
      <c r="N259" s="21" t="s">
        <v>10</v>
      </c>
      <c r="O259" s="21">
        <v>1</v>
      </c>
    </row>
    <row r="260" spans="1:15">
      <c r="A260" s="21" t="s">
        <v>8</v>
      </c>
      <c r="B260" s="22">
        <v>45429.433842592596</v>
      </c>
      <c r="C260" s="23">
        <v>45429.433842592596</v>
      </c>
      <c r="D260" s="21" t="s">
        <v>13</v>
      </c>
      <c r="E260" s="21" t="s">
        <v>16</v>
      </c>
      <c r="F260" s="21">
        <v>5113.8</v>
      </c>
      <c r="G260" s="21">
        <v>9.1074450000000002</v>
      </c>
      <c r="H260" s="21">
        <v>276.75990000000002</v>
      </c>
      <c r="I260" s="21">
        <v>283.13479999999998</v>
      </c>
      <c r="J260" s="21" t="s">
        <v>9</v>
      </c>
      <c r="K260" s="21">
        <v>38.000010000000003</v>
      </c>
      <c r="L260" s="21">
        <v>0.50251000000000001</v>
      </c>
      <c r="M260" s="21">
        <v>68</v>
      </c>
      <c r="N260" s="21" t="s">
        <v>10</v>
      </c>
      <c r="O260" s="21">
        <v>1</v>
      </c>
    </row>
    <row r="261" spans="1:15">
      <c r="A261" s="21" t="s">
        <v>8</v>
      </c>
      <c r="B261" s="22">
        <v>45429.435439814813</v>
      </c>
      <c r="C261" s="23">
        <v>45429.435439814813</v>
      </c>
      <c r="D261" s="21" t="s">
        <v>13</v>
      </c>
      <c r="E261" s="21" t="s">
        <v>16</v>
      </c>
      <c r="F261" s="21">
        <v>4681.1220000000003</v>
      </c>
      <c r="G261" s="21">
        <v>8.4588590000000003</v>
      </c>
      <c r="H261" s="21">
        <v>366.3</v>
      </c>
      <c r="I261" s="21">
        <v>363.23129999999998</v>
      </c>
      <c r="J261" s="21" t="s">
        <v>9</v>
      </c>
      <c r="K261" s="21">
        <v>38.000190000000003</v>
      </c>
      <c r="L261" s="21">
        <v>0.65436240000000001</v>
      </c>
      <c r="M261" s="21">
        <v>90</v>
      </c>
      <c r="N261" s="21" t="s">
        <v>10</v>
      </c>
      <c r="O261" s="21">
        <v>1</v>
      </c>
    </row>
    <row r="262" spans="1:15">
      <c r="A262" s="21" t="s">
        <v>8</v>
      </c>
      <c r="B262" s="22">
        <v>45429.437511574077</v>
      </c>
      <c r="C262" s="23">
        <v>45429.437511574077</v>
      </c>
      <c r="D262" s="21" t="s">
        <v>13</v>
      </c>
      <c r="E262" s="21" t="s">
        <v>16</v>
      </c>
      <c r="F262" s="21">
        <v>4353.2460000000001</v>
      </c>
      <c r="G262" s="21">
        <v>8.0168610000000005</v>
      </c>
      <c r="H262" s="21">
        <v>244.2</v>
      </c>
      <c r="I262" s="21">
        <v>242.35169999999999</v>
      </c>
      <c r="J262" s="21" t="s">
        <v>9</v>
      </c>
      <c r="K262" s="21">
        <v>38.001220000000004</v>
      </c>
      <c r="L262" s="21">
        <v>0.44416230000000001</v>
      </c>
      <c r="M262" s="21">
        <v>60</v>
      </c>
      <c r="N262" s="21" t="s">
        <v>10</v>
      </c>
      <c r="O262" s="21">
        <v>1</v>
      </c>
    </row>
    <row r="263" spans="1:15">
      <c r="A263" s="21" t="s">
        <v>8</v>
      </c>
      <c r="B263" s="22">
        <v>45429.439305555556</v>
      </c>
      <c r="C263" s="23">
        <v>45429.439305555556</v>
      </c>
      <c r="D263" s="21" t="s">
        <v>13</v>
      </c>
      <c r="E263" s="21" t="s">
        <v>16</v>
      </c>
      <c r="F263" s="21">
        <v>4006.1550000000002</v>
      </c>
      <c r="G263" s="21">
        <v>7.4982430000000004</v>
      </c>
      <c r="H263" s="21">
        <v>272.69</v>
      </c>
      <c r="I263" s="21">
        <v>279.36520000000002</v>
      </c>
      <c r="J263" s="21" t="s">
        <v>9</v>
      </c>
      <c r="K263" s="21">
        <v>38.001159999999999</v>
      </c>
      <c r="L263" s="21">
        <v>0.52107029999999999</v>
      </c>
      <c r="M263" s="21">
        <v>67</v>
      </c>
      <c r="N263" s="21" t="s">
        <v>10</v>
      </c>
      <c r="O263" s="21">
        <v>1</v>
      </c>
    </row>
    <row r="264" spans="1:15">
      <c r="A264" s="21" t="s">
        <v>8</v>
      </c>
      <c r="B264" s="22">
        <v>45429.440925925926</v>
      </c>
      <c r="C264" s="23">
        <v>45429.440925925926</v>
      </c>
      <c r="D264" s="21" t="s">
        <v>13</v>
      </c>
      <c r="E264" s="21" t="s">
        <v>16</v>
      </c>
      <c r="F264" s="21">
        <v>3634.308</v>
      </c>
      <c r="G264" s="21">
        <v>6.903257</v>
      </c>
      <c r="H264" s="21">
        <v>317.45999999999998</v>
      </c>
      <c r="I264" s="21">
        <v>318.86950000000002</v>
      </c>
      <c r="J264" s="21" t="s">
        <v>9</v>
      </c>
      <c r="K264" s="21">
        <v>38.001010000000001</v>
      </c>
      <c r="L264" s="21">
        <v>0.60370579999999996</v>
      </c>
      <c r="M264" s="21">
        <v>78</v>
      </c>
      <c r="N264" s="21" t="s">
        <v>10</v>
      </c>
      <c r="O264" s="21">
        <v>1</v>
      </c>
    </row>
    <row r="265" spans="1:15">
      <c r="A265" s="21" t="s">
        <v>8</v>
      </c>
      <c r="B265" s="22">
        <v>45429.442789351851</v>
      </c>
      <c r="C265" s="23">
        <v>45429.442789351851</v>
      </c>
      <c r="D265" s="21" t="s">
        <v>13</v>
      </c>
      <c r="E265" s="21" t="s">
        <v>16</v>
      </c>
      <c r="F265" s="21">
        <v>3326.502</v>
      </c>
      <c r="G265" s="21">
        <v>6.4265920000000003</v>
      </c>
      <c r="H265" s="21">
        <v>248.27</v>
      </c>
      <c r="I265" s="21">
        <v>248.27279999999999</v>
      </c>
      <c r="J265" s="21" t="s">
        <v>9</v>
      </c>
      <c r="K265" s="21">
        <v>38.000169999999997</v>
      </c>
      <c r="L265" s="21">
        <v>0.47734660000000001</v>
      </c>
      <c r="M265" s="21">
        <v>61</v>
      </c>
      <c r="N265" s="21" t="s">
        <v>10</v>
      </c>
      <c r="O265" s="21">
        <v>1</v>
      </c>
    </row>
    <row r="266" spans="1:15">
      <c r="A266" s="21" t="s">
        <v>8</v>
      </c>
      <c r="B266" s="22">
        <v>45429.445196759261</v>
      </c>
      <c r="C266" s="23">
        <v>45429.445196759261</v>
      </c>
      <c r="D266" s="21" t="s">
        <v>13</v>
      </c>
      <c r="E266" s="21" t="s">
        <v>16</v>
      </c>
      <c r="F266" s="21">
        <v>2961.982</v>
      </c>
      <c r="G266" s="21">
        <v>5.8490419999999999</v>
      </c>
      <c r="H266" s="21">
        <v>297.11</v>
      </c>
      <c r="I266" s="21">
        <v>295.94209999999998</v>
      </c>
      <c r="J266" s="21" t="s">
        <v>9</v>
      </c>
      <c r="K266" s="21">
        <v>38.000219999999999</v>
      </c>
      <c r="L266" s="21">
        <v>0.58253540000000004</v>
      </c>
      <c r="M266" s="21">
        <v>73</v>
      </c>
      <c r="N266" s="21" t="s">
        <v>10</v>
      </c>
      <c r="O266" s="21">
        <v>1</v>
      </c>
    </row>
    <row r="267" spans="1:15">
      <c r="A267" s="21" t="s">
        <v>8</v>
      </c>
      <c r="B267" s="22">
        <v>45429.446909722225</v>
      </c>
      <c r="C267" s="23">
        <v>45429.446909722225</v>
      </c>
      <c r="D267" s="21" t="s">
        <v>13</v>
      </c>
      <c r="E267" s="21" t="s">
        <v>16</v>
      </c>
      <c r="F267" s="21">
        <v>2670.7669999999998</v>
      </c>
      <c r="G267" s="21">
        <v>5.3573550000000001</v>
      </c>
      <c r="H267" s="21">
        <v>244.2</v>
      </c>
      <c r="I267" s="21">
        <v>242.64619999999999</v>
      </c>
      <c r="J267" s="21" t="s">
        <v>9</v>
      </c>
      <c r="K267" s="21">
        <v>38.000230000000002</v>
      </c>
      <c r="L267" s="21">
        <v>0.4850758</v>
      </c>
      <c r="M267" s="21">
        <v>60</v>
      </c>
      <c r="N267" s="21" t="s">
        <v>10</v>
      </c>
      <c r="O267" s="21">
        <v>1</v>
      </c>
    </row>
    <row r="268" spans="1:15">
      <c r="A268" s="21" t="s">
        <v>8</v>
      </c>
      <c r="B268" s="22">
        <v>45429.452164351853</v>
      </c>
      <c r="C268" s="23">
        <v>45429.452164351853</v>
      </c>
      <c r="D268" s="21" t="s">
        <v>13</v>
      </c>
      <c r="E268" s="21" t="s">
        <v>16</v>
      </c>
      <c r="F268" s="21">
        <v>2278.7429999999999</v>
      </c>
      <c r="G268" s="21">
        <v>4.7947470000000001</v>
      </c>
      <c r="H268" s="21">
        <v>272.69</v>
      </c>
      <c r="I268" s="21">
        <v>272.51429999999999</v>
      </c>
      <c r="J268" s="21" t="s">
        <v>9</v>
      </c>
      <c r="K268" s="21">
        <v>38.001170000000002</v>
      </c>
      <c r="L268" s="21">
        <v>0.57143869999999997</v>
      </c>
      <c r="M268" s="21">
        <v>67</v>
      </c>
      <c r="N268" s="21" t="s">
        <v>10</v>
      </c>
      <c r="O268" s="21">
        <v>1</v>
      </c>
    </row>
    <row r="269" spans="1:15">
      <c r="A269" s="21" t="s">
        <v>8</v>
      </c>
      <c r="B269" s="22">
        <v>45429.453738425924</v>
      </c>
      <c r="C269" s="23">
        <v>45429.453738425924</v>
      </c>
      <c r="D269" s="21" t="s">
        <v>13</v>
      </c>
      <c r="E269" s="21" t="s">
        <v>16</v>
      </c>
      <c r="F269" s="21">
        <v>1898.2280000000001</v>
      </c>
      <c r="G269" s="21">
        <v>4.0516920000000001</v>
      </c>
      <c r="H269" s="21">
        <v>350.02</v>
      </c>
      <c r="I269" s="21">
        <v>347.94139999999999</v>
      </c>
      <c r="J269" s="21" t="s">
        <v>9</v>
      </c>
      <c r="K269" s="21">
        <v>38.00018</v>
      </c>
      <c r="L269" s="21">
        <v>0.74040189999999995</v>
      </c>
      <c r="M269" s="21">
        <v>86</v>
      </c>
      <c r="N269" s="21" t="s">
        <v>10</v>
      </c>
      <c r="O269" s="21">
        <v>1</v>
      </c>
    </row>
    <row r="270" spans="1:15">
      <c r="A270" s="21" t="s">
        <v>8</v>
      </c>
      <c r="B270" s="22">
        <v>45429.455393518518</v>
      </c>
      <c r="C270" s="23">
        <v>45429.455393518518</v>
      </c>
      <c r="D270" s="21" t="s">
        <v>13</v>
      </c>
      <c r="E270" s="21" t="s">
        <v>16</v>
      </c>
      <c r="F270" s="21">
        <v>1597.211</v>
      </c>
      <c r="G270" s="21">
        <v>3.460893</v>
      </c>
      <c r="H270" s="21">
        <v>272.69</v>
      </c>
      <c r="I270" s="21">
        <v>275.59640000000002</v>
      </c>
      <c r="J270" s="21" t="s">
        <v>9</v>
      </c>
      <c r="K270" s="21">
        <v>38.001089999999998</v>
      </c>
      <c r="L270" s="21">
        <v>0.59521919999999995</v>
      </c>
      <c r="M270" s="21">
        <v>67</v>
      </c>
      <c r="N270" s="21" t="s">
        <v>10</v>
      </c>
      <c r="O270" s="21">
        <v>1</v>
      </c>
    </row>
    <row r="271" spans="1:15">
      <c r="A271" s="21" t="s">
        <v>8</v>
      </c>
      <c r="B271" s="22">
        <v>45429.45716435185</v>
      </c>
      <c r="C271" s="23">
        <v>45429.45716435185</v>
      </c>
      <c r="D271" s="21" t="s">
        <v>13</v>
      </c>
      <c r="E271" s="21" t="s">
        <v>16</v>
      </c>
      <c r="F271" s="21">
        <v>1216.546</v>
      </c>
      <c r="G271" s="21">
        <v>2.6785739999999998</v>
      </c>
      <c r="H271" s="21">
        <v>358.15989999999999</v>
      </c>
      <c r="I271" s="21">
        <v>357.94589999999999</v>
      </c>
      <c r="J271" s="21" t="s">
        <v>9</v>
      </c>
      <c r="K271" s="21">
        <v>38.000140000000002</v>
      </c>
      <c r="L271" s="21">
        <v>0.7858986</v>
      </c>
      <c r="M271" s="21">
        <v>88</v>
      </c>
      <c r="N271" s="21" t="s">
        <v>10</v>
      </c>
      <c r="O271" s="21">
        <v>1</v>
      </c>
    </row>
    <row r="272" spans="1:15">
      <c r="A272" s="21" t="s">
        <v>8</v>
      </c>
      <c r="B272" s="22">
        <v>45429.458761574075</v>
      </c>
      <c r="C272" s="23">
        <v>45429.458761574075</v>
      </c>
      <c r="D272" s="21" t="s">
        <v>13</v>
      </c>
      <c r="E272" s="21" t="s">
        <v>16</v>
      </c>
      <c r="F272" s="21">
        <v>962.66390000000001</v>
      </c>
      <c r="G272" s="21">
        <v>2.1505960000000002</v>
      </c>
      <c r="H272" s="21">
        <v>236.06</v>
      </c>
      <c r="I272" s="21">
        <v>238.34700000000001</v>
      </c>
      <c r="J272" s="21" t="s">
        <v>9</v>
      </c>
      <c r="K272" s="21">
        <v>38.000019999999999</v>
      </c>
      <c r="L272" s="21">
        <v>0.53069659999999996</v>
      </c>
      <c r="M272" s="21">
        <v>58</v>
      </c>
      <c r="N272" s="21" t="s">
        <v>10</v>
      </c>
      <c r="O272" s="21">
        <v>1</v>
      </c>
    </row>
    <row r="273" spans="1:15">
      <c r="A273" s="21" t="s">
        <v>8</v>
      </c>
      <c r="B273" s="22">
        <v>45429.461030092592</v>
      </c>
      <c r="C273" s="23">
        <v>45429.461030092592</v>
      </c>
      <c r="D273" s="21" t="s">
        <v>13</v>
      </c>
      <c r="E273" s="21" t="s">
        <v>16</v>
      </c>
      <c r="F273" s="21">
        <v>702.3596</v>
      </c>
      <c r="G273" s="21">
        <v>1.6017859999999999</v>
      </c>
      <c r="H273" s="21">
        <v>244.2</v>
      </c>
      <c r="I273" s="21">
        <v>244.04130000000001</v>
      </c>
      <c r="J273" s="21" t="s">
        <v>9</v>
      </c>
      <c r="K273" s="21">
        <v>38.001100000000001</v>
      </c>
      <c r="L273" s="21">
        <v>0.55473810000000001</v>
      </c>
      <c r="M273" s="21">
        <v>60</v>
      </c>
      <c r="N273" s="21" t="s">
        <v>10</v>
      </c>
      <c r="O273" s="21">
        <v>1</v>
      </c>
    </row>
    <row r="274" spans="1:15">
      <c r="A274" s="21" t="s">
        <v>8</v>
      </c>
      <c r="B274" s="22">
        <v>45429.462812500002</v>
      </c>
      <c r="C274" s="23">
        <v>45429.462812500002</v>
      </c>
      <c r="D274" s="21" t="s">
        <v>13</v>
      </c>
      <c r="E274" s="21" t="s">
        <v>16</v>
      </c>
      <c r="F274" s="21">
        <v>469.27140000000003</v>
      </c>
      <c r="G274" s="21">
        <v>1.087701</v>
      </c>
      <c r="H274" s="21">
        <v>223.85</v>
      </c>
      <c r="I274" s="21">
        <v>223.5292</v>
      </c>
      <c r="J274" s="21" t="s">
        <v>9</v>
      </c>
      <c r="K274" s="21">
        <v>38.000309999999999</v>
      </c>
      <c r="L274" s="21">
        <v>0.51629530000000001</v>
      </c>
      <c r="M274" s="21">
        <v>55</v>
      </c>
      <c r="N274" s="21" t="s">
        <v>10</v>
      </c>
      <c r="O274" s="21">
        <v>1</v>
      </c>
    </row>
    <row r="275" spans="1:15">
      <c r="A275" s="4" t="s">
        <v>7</v>
      </c>
      <c r="B275" s="5">
        <v>45432.342361111114</v>
      </c>
      <c r="C275" s="6">
        <v>45432.342361111114</v>
      </c>
      <c r="D275" s="4">
        <v>2024052001</v>
      </c>
      <c r="E275" s="4" t="s">
        <v>16</v>
      </c>
      <c r="F275" s="4">
        <v>19309.3</v>
      </c>
      <c r="G275" s="4">
        <v>14.52698</v>
      </c>
      <c r="H275" s="4"/>
      <c r="I275" s="4"/>
      <c r="J275" s="4"/>
      <c r="K275" s="4"/>
      <c r="L275" s="4"/>
      <c r="M275" s="4"/>
      <c r="N275" s="4"/>
      <c r="O275" s="4"/>
    </row>
    <row r="276" spans="1:15">
      <c r="A276" s="21" t="s">
        <v>8</v>
      </c>
      <c r="B276" s="22">
        <v>45432.357974537037</v>
      </c>
      <c r="C276" s="23">
        <v>45432.357974537037</v>
      </c>
      <c r="D276" s="21">
        <v>2024052001</v>
      </c>
      <c r="E276" s="21" t="s">
        <v>16</v>
      </c>
      <c r="F276" s="21">
        <v>16486.46</v>
      </c>
      <c r="G276" s="21">
        <v>14.30036</v>
      </c>
      <c r="H276" s="21">
        <v>260.48</v>
      </c>
      <c r="I276" s="21">
        <v>258.02089999999998</v>
      </c>
      <c r="J276" s="21" t="s">
        <v>9</v>
      </c>
      <c r="K276" s="21">
        <v>38.001359999999998</v>
      </c>
      <c r="L276" s="21">
        <v>0.22245409999999999</v>
      </c>
      <c r="M276" s="21">
        <v>64</v>
      </c>
      <c r="N276" s="21" t="s">
        <v>10</v>
      </c>
      <c r="O276" s="21">
        <v>1</v>
      </c>
    </row>
    <row r="277" spans="1:15">
      <c r="A277" s="21" t="s">
        <v>8</v>
      </c>
      <c r="B277" s="22">
        <v>45432.361875000002</v>
      </c>
      <c r="C277" s="23">
        <v>45432.361875000002</v>
      </c>
      <c r="D277" s="21">
        <v>2024052001</v>
      </c>
      <c r="E277" s="21" t="s">
        <v>16</v>
      </c>
      <c r="F277" s="21">
        <v>15705.12</v>
      </c>
      <c r="G277" s="21">
        <v>14.116070000000001</v>
      </c>
      <c r="H277" s="21">
        <v>211.64</v>
      </c>
      <c r="I277" s="21">
        <v>208.2311</v>
      </c>
      <c r="J277" s="21" t="s">
        <v>9</v>
      </c>
      <c r="K277" s="21">
        <v>38.001269999999998</v>
      </c>
      <c r="L277" s="21">
        <v>0.18588779999999999</v>
      </c>
      <c r="M277" s="21">
        <v>52</v>
      </c>
      <c r="N277" s="21" t="s">
        <v>10</v>
      </c>
      <c r="O277" s="21">
        <v>1</v>
      </c>
    </row>
    <row r="278" spans="1:15">
      <c r="A278" s="21" t="s">
        <v>8</v>
      </c>
      <c r="B278" s="22">
        <v>45432.364444444444</v>
      </c>
      <c r="C278" s="23">
        <v>45432.364444444444</v>
      </c>
      <c r="D278" s="21">
        <v>2024052001</v>
      </c>
      <c r="E278" s="21" t="s">
        <v>16</v>
      </c>
      <c r="F278" s="21">
        <v>15008.71</v>
      </c>
      <c r="G278" s="21">
        <v>13.807639999999999</v>
      </c>
      <c r="H278" s="21">
        <v>337.81</v>
      </c>
      <c r="I278" s="21">
        <v>330.67410000000001</v>
      </c>
      <c r="J278" s="21" t="s">
        <v>9</v>
      </c>
      <c r="K278" s="21">
        <v>38.001130000000003</v>
      </c>
      <c r="L278" s="21">
        <v>0.30308960000000001</v>
      </c>
      <c r="M278" s="21">
        <v>83</v>
      </c>
      <c r="N278" s="21" t="s">
        <v>10</v>
      </c>
      <c r="O278" s="21">
        <v>1</v>
      </c>
    </row>
    <row r="279" spans="1:15">
      <c r="A279" s="21" t="s">
        <v>8</v>
      </c>
      <c r="B279" s="22">
        <v>45432.367708333331</v>
      </c>
      <c r="C279" s="23">
        <v>45432.367708333331</v>
      </c>
      <c r="D279" s="21">
        <v>2024052001</v>
      </c>
      <c r="E279" s="21" t="s">
        <v>16</v>
      </c>
      <c r="F279" s="21">
        <v>14307.68</v>
      </c>
      <c r="G279" s="21">
        <v>13.55932</v>
      </c>
      <c r="H279" s="21">
        <v>268.62</v>
      </c>
      <c r="I279" s="21">
        <v>264.12610000000001</v>
      </c>
      <c r="J279" s="21" t="s">
        <v>9</v>
      </c>
      <c r="K279" s="21">
        <v>38.0002</v>
      </c>
      <c r="L279" s="21">
        <v>0.24894549999999999</v>
      </c>
      <c r="M279" s="21">
        <v>66</v>
      </c>
      <c r="N279" s="21" t="s">
        <v>10</v>
      </c>
      <c r="O279" s="21">
        <v>0.5</v>
      </c>
    </row>
    <row r="280" spans="1:15">
      <c r="A280" s="21" t="s">
        <v>8</v>
      </c>
      <c r="B280" s="22">
        <v>45432.370023148149</v>
      </c>
      <c r="C280" s="23">
        <v>45432.370023148149</v>
      </c>
      <c r="D280" s="21">
        <v>2024052001</v>
      </c>
      <c r="E280" s="21" t="s">
        <v>16</v>
      </c>
      <c r="F280" s="21">
        <v>13734.5</v>
      </c>
      <c r="G280" s="21">
        <v>13.29307</v>
      </c>
      <c r="H280" s="21">
        <v>280.83</v>
      </c>
      <c r="I280" s="21">
        <v>273.9237</v>
      </c>
      <c r="J280" s="21" t="s">
        <v>9</v>
      </c>
      <c r="K280" s="21">
        <v>38.001289999999997</v>
      </c>
      <c r="L280" s="21">
        <v>0.26363789999999998</v>
      </c>
      <c r="M280" s="21">
        <v>69</v>
      </c>
      <c r="N280" s="21" t="s">
        <v>10</v>
      </c>
      <c r="O280" s="21">
        <v>1</v>
      </c>
    </row>
    <row r="281" spans="1:15">
      <c r="A281" s="21" t="s">
        <v>8</v>
      </c>
      <c r="B281" s="22">
        <v>45432.372557870367</v>
      </c>
      <c r="C281" s="23">
        <v>45432.372557870367</v>
      </c>
      <c r="D281" s="21">
        <v>2024052001</v>
      </c>
      <c r="E281" s="21" t="s">
        <v>16</v>
      </c>
      <c r="F281" s="21">
        <v>13114.72</v>
      </c>
      <c r="G281" s="21">
        <v>12.990600000000001</v>
      </c>
      <c r="H281" s="21">
        <v>313.39</v>
      </c>
      <c r="I281" s="21">
        <v>306.43729999999999</v>
      </c>
      <c r="J281" s="21" t="s">
        <v>9</v>
      </c>
      <c r="K281" s="21">
        <v>38.000489999999999</v>
      </c>
      <c r="L281" s="21">
        <v>0.30192980000000003</v>
      </c>
      <c r="M281" s="21">
        <v>77</v>
      </c>
      <c r="N281" s="21" t="s">
        <v>10</v>
      </c>
      <c r="O281" s="21">
        <v>1</v>
      </c>
    </row>
    <row r="282" spans="1:15">
      <c r="A282" s="21" t="s">
        <v>8</v>
      </c>
      <c r="B282" s="22">
        <v>45432.375092592592</v>
      </c>
      <c r="C282" s="23">
        <v>45432.375092592592</v>
      </c>
      <c r="D282" s="21">
        <v>2024052001</v>
      </c>
      <c r="E282" s="21" t="s">
        <v>16</v>
      </c>
      <c r="F282" s="21">
        <v>12577.99</v>
      </c>
      <c r="G282" s="21">
        <v>12.74817</v>
      </c>
      <c r="H282" s="21">
        <v>240.13</v>
      </c>
      <c r="I282" s="21">
        <v>240.0284</v>
      </c>
      <c r="J282" s="21" t="s">
        <v>9</v>
      </c>
      <c r="K282" s="21">
        <v>38.001350000000002</v>
      </c>
      <c r="L282" s="21">
        <v>0.2417926</v>
      </c>
      <c r="M282" s="21">
        <v>59</v>
      </c>
      <c r="N282" s="21" t="s">
        <v>10</v>
      </c>
      <c r="O282" s="21">
        <v>1</v>
      </c>
    </row>
    <row r="283" spans="1:15">
      <c r="A283" s="21" t="s">
        <v>8</v>
      </c>
      <c r="B283" s="22">
        <v>45432.383356481485</v>
      </c>
      <c r="C283" s="23">
        <v>45432.383356481485</v>
      </c>
      <c r="D283" s="21">
        <v>2024052001</v>
      </c>
      <c r="E283" s="21" t="s">
        <v>16</v>
      </c>
      <c r="F283" s="21">
        <v>11435.58</v>
      </c>
      <c r="G283" s="21">
        <v>12.495050000000001</v>
      </c>
      <c r="H283" s="21">
        <v>236.06</v>
      </c>
      <c r="I283" s="21">
        <v>232.13419999999999</v>
      </c>
      <c r="J283" s="21" t="s">
        <v>9</v>
      </c>
      <c r="K283" s="21">
        <v>38.000329999999998</v>
      </c>
      <c r="L283" s="21">
        <v>0.2521988</v>
      </c>
      <c r="M283" s="21">
        <v>58</v>
      </c>
      <c r="N283" s="21" t="s">
        <v>10</v>
      </c>
      <c r="O283" s="21">
        <v>1</v>
      </c>
    </row>
    <row r="284" spans="1:15">
      <c r="A284" s="21" t="s">
        <v>8</v>
      </c>
      <c r="B284" s="22">
        <v>45432.385335648149</v>
      </c>
      <c r="C284" s="23">
        <v>45432.385335648149</v>
      </c>
      <c r="D284" s="21">
        <v>2024052001</v>
      </c>
      <c r="E284" s="21" t="s">
        <v>16</v>
      </c>
      <c r="F284" s="21">
        <v>10990.91</v>
      </c>
      <c r="G284" s="21">
        <v>12.227320000000001</v>
      </c>
      <c r="H284" s="21">
        <v>244.2</v>
      </c>
      <c r="I284" s="21">
        <v>236.1944</v>
      </c>
      <c r="J284" s="21" t="s">
        <v>9</v>
      </c>
      <c r="K284" s="21">
        <v>38</v>
      </c>
      <c r="L284" s="21">
        <v>0.26134010000000002</v>
      </c>
      <c r="M284" s="21">
        <v>60</v>
      </c>
      <c r="N284" s="21" t="s">
        <v>10</v>
      </c>
      <c r="O284" s="21">
        <v>1</v>
      </c>
    </row>
    <row r="285" spans="1:15">
      <c r="A285" s="21" t="s">
        <v>8</v>
      </c>
      <c r="B285" s="22">
        <v>45432.389502314814</v>
      </c>
      <c r="C285" s="23">
        <v>45432.389502314814</v>
      </c>
      <c r="D285" s="21">
        <v>2024052001</v>
      </c>
      <c r="E285" s="21" t="s">
        <v>16</v>
      </c>
      <c r="F285" s="21">
        <v>10251.44</v>
      </c>
      <c r="G285" s="21">
        <v>11.84516</v>
      </c>
      <c r="H285" s="21">
        <v>337.81</v>
      </c>
      <c r="I285" s="21">
        <v>335.09140000000002</v>
      </c>
      <c r="J285" s="21" t="s">
        <v>9</v>
      </c>
      <c r="K285" s="21">
        <v>38.001150000000003</v>
      </c>
      <c r="L285" s="21">
        <v>0.3853027</v>
      </c>
      <c r="M285" s="21">
        <v>83</v>
      </c>
      <c r="N285" s="21" t="s">
        <v>10</v>
      </c>
      <c r="O285" s="21">
        <v>1</v>
      </c>
    </row>
    <row r="286" spans="1:15">
      <c r="A286" s="21" t="s">
        <v>8</v>
      </c>
      <c r="B286" s="22">
        <v>45432.391481481478</v>
      </c>
      <c r="C286" s="23">
        <v>45432.391481481478</v>
      </c>
      <c r="D286" s="21">
        <v>2024052001</v>
      </c>
      <c r="E286" s="21" t="s">
        <v>16</v>
      </c>
      <c r="F286" s="21">
        <v>9824.0169999999998</v>
      </c>
      <c r="G286" s="21">
        <v>11.55869</v>
      </c>
      <c r="H286" s="21">
        <v>248.27</v>
      </c>
      <c r="I286" s="21">
        <v>244.0146</v>
      </c>
      <c r="J286" s="21" t="s">
        <v>9</v>
      </c>
      <c r="K286" s="21">
        <v>38.001109999999997</v>
      </c>
      <c r="L286" s="21">
        <v>0.2855164</v>
      </c>
      <c r="M286" s="21">
        <v>61</v>
      </c>
      <c r="N286" s="21" t="s">
        <v>10</v>
      </c>
      <c r="O286" s="21">
        <v>1</v>
      </c>
    </row>
    <row r="287" spans="1:15">
      <c r="A287" s="21" t="s">
        <v>8</v>
      </c>
      <c r="B287" s="22">
        <v>45432.393437500003</v>
      </c>
      <c r="C287" s="23">
        <v>45432.393437500003</v>
      </c>
      <c r="D287" s="21">
        <v>2024052001</v>
      </c>
      <c r="E287" s="21" t="s">
        <v>16</v>
      </c>
      <c r="F287" s="21">
        <v>9416.2340000000004</v>
      </c>
      <c r="G287" s="21">
        <v>11.276579999999999</v>
      </c>
      <c r="H287" s="21">
        <v>236.06</v>
      </c>
      <c r="I287" s="21">
        <v>236.7287</v>
      </c>
      <c r="J287" s="21" t="s">
        <v>9</v>
      </c>
      <c r="K287" s="21">
        <v>38.001199999999997</v>
      </c>
      <c r="L287" s="21">
        <v>0.28197090000000002</v>
      </c>
      <c r="M287" s="21">
        <v>58</v>
      </c>
      <c r="N287" s="21" t="s">
        <v>10</v>
      </c>
      <c r="O287" s="21">
        <v>1</v>
      </c>
    </row>
    <row r="288" spans="1:15">
      <c r="A288" s="21" t="s">
        <v>8</v>
      </c>
      <c r="B288" s="22">
        <v>45432.406481481485</v>
      </c>
      <c r="C288" s="23">
        <v>45432.406481481485</v>
      </c>
      <c r="D288" s="21">
        <v>2024052001</v>
      </c>
      <c r="E288" s="21" t="s">
        <v>16</v>
      </c>
      <c r="F288" s="21">
        <v>8145.5550000000003</v>
      </c>
      <c r="G288" s="21">
        <v>10.983610000000001</v>
      </c>
      <c r="H288" s="21">
        <v>223.85</v>
      </c>
      <c r="I288" s="21">
        <v>221.23140000000001</v>
      </c>
      <c r="J288" s="21" t="s">
        <v>9</v>
      </c>
      <c r="K288" s="21">
        <v>38.001289999999997</v>
      </c>
      <c r="L288" s="21">
        <v>0.2966954</v>
      </c>
      <c r="M288" s="21">
        <v>55</v>
      </c>
      <c r="N288" s="21" t="s">
        <v>10</v>
      </c>
      <c r="O288" s="21">
        <v>1</v>
      </c>
    </row>
    <row r="289" spans="1:15">
      <c r="A289" s="21" t="s">
        <v>8</v>
      </c>
      <c r="B289" s="22">
        <v>45432.409502314818</v>
      </c>
      <c r="C289" s="23">
        <v>45432.409502314818</v>
      </c>
      <c r="D289" s="21">
        <v>2024052001</v>
      </c>
      <c r="E289" s="21" t="s">
        <v>16</v>
      </c>
      <c r="F289" s="21">
        <v>7636.9780000000001</v>
      </c>
      <c r="G289" s="21">
        <v>10.58581</v>
      </c>
      <c r="H289" s="21">
        <v>288.97000000000003</v>
      </c>
      <c r="I289" s="21">
        <v>286.73899999999998</v>
      </c>
      <c r="J289" s="21" t="s">
        <v>9</v>
      </c>
      <c r="K289" s="21">
        <v>38.000120000000003</v>
      </c>
      <c r="L289" s="21">
        <v>0.39560299999999998</v>
      </c>
      <c r="M289" s="21">
        <v>71</v>
      </c>
      <c r="N289" s="21" t="s">
        <v>10</v>
      </c>
      <c r="O289" s="21">
        <v>0.5</v>
      </c>
    </row>
    <row r="290" spans="1:15">
      <c r="A290" s="21" t="s">
        <v>8</v>
      </c>
      <c r="B290" s="22">
        <v>45432.412291666667</v>
      </c>
      <c r="C290" s="23">
        <v>45432.412291666667</v>
      </c>
      <c r="D290" s="21">
        <v>2024052001</v>
      </c>
      <c r="E290" s="21" t="s">
        <v>16</v>
      </c>
      <c r="F290" s="21">
        <v>7173.8339999999998</v>
      </c>
      <c r="G290" s="21">
        <v>10.198270000000001</v>
      </c>
      <c r="H290" s="21">
        <v>276.75990000000002</v>
      </c>
      <c r="I290" s="21">
        <v>277.39370000000002</v>
      </c>
      <c r="J290" s="21" t="s">
        <v>9</v>
      </c>
      <c r="K290" s="21">
        <v>38.000279999999997</v>
      </c>
      <c r="L290" s="21">
        <v>0.39232840000000002</v>
      </c>
      <c r="M290" s="21">
        <v>68</v>
      </c>
      <c r="N290" s="21" t="s">
        <v>10</v>
      </c>
      <c r="O290" s="21">
        <v>1</v>
      </c>
    </row>
    <row r="291" spans="1:15">
      <c r="A291" s="21" t="s">
        <v>8</v>
      </c>
      <c r="B291" s="22">
        <v>45432.417615740742</v>
      </c>
      <c r="C291" s="23">
        <v>45432.417615740742</v>
      </c>
      <c r="D291" s="21">
        <v>2024052001</v>
      </c>
      <c r="E291" s="21" t="s">
        <v>16</v>
      </c>
      <c r="F291" s="21">
        <v>6584.0810000000001</v>
      </c>
      <c r="G291" s="21">
        <v>9.8242759999999993</v>
      </c>
      <c r="H291" s="21">
        <v>248.27</v>
      </c>
      <c r="I291" s="21">
        <v>248.82480000000001</v>
      </c>
      <c r="J291" s="21" t="s">
        <v>9</v>
      </c>
      <c r="K291" s="21">
        <v>38.000279999999997</v>
      </c>
      <c r="L291" s="21">
        <v>0.36955640000000001</v>
      </c>
      <c r="M291" s="21">
        <v>61</v>
      </c>
      <c r="N291" s="21" t="s">
        <v>10</v>
      </c>
      <c r="O291" s="21">
        <v>1</v>
      </c>
    </row>
    <row r="292" spans="1:15">
      <c r="A292" s="21" t="s">
        <v>8</v>
      </c>
      <c r="B292" s="22">
        <v>45432.419942129629</v>
      </c>
      <c r="C292" s="23">
        <v>45432.419942129629</v>
      </c>
      <c r="D292" s="21">
        <v>2024052001</v>
      </c>
      <c r="E292" s="21" t="s">
        <v>16</v>
      </c>
      <c r="F292" s="21">
        <v>6203.6409999999996</v>
      </c>
      <c r="G292" s="21">
        <v>9.454561</v>
      </c>
      <c r="H292" s="21">
        <v>244.2</v>
      </c>
      <c r="I292" s="21">
        <v>246.9957</v>
      </c>
      <c r="J292" s="21" t="s">
        <v>9</v>
      </c>
      <c r="K292" s="21">
        <v>38.000109999999999</v>
      </c>
      <c r="L292" s="21">
        <v>0.37452750000000001</v>
      </c>
      <c r="M292" s="21">
        <v>60</v>
      </c>
      <c r="N292" s="21" t="s">
        <v>10</v>
      </c>
      <c r="O292" s="21">
        <v>1</v>
      </c>
    </row>
    <row r="293" spans="1:15">
      <c r="A293" s="21" t="s">
        <v>8</v>
      </c>
      <c r="B293" s="22">
        <v>45432.4221875</v>
      </c>
      <c r="C293" s="23">
        <v>45432.4221875</v>
      </c>
      <c r="D293" s="21">
        <v>2024052001</v>
      </c>
      <c r="E293" s="21" t="s">
        <v>16</v>
      </c>
      <c r="F293" s="21">
        <v>5779.0169999999998</v>
      </c>
      <c r="G293" s="21">
        <v>8.9891380000000005</v>
      </c>
      <c r="H293" s="21">
        <v>301.18</v>
      </c>
      <c r="I293" s="21">
        <v>301.84129999999999</v>
      </c>
      <c r="J293" s="21" t="s">
        <v>9</v>
      </c>
      <c r="K293" s="21">
        <v>38.000109999999999</v>
      </c>
      <c r="L293" s="21">
        <v>0.46735539999999998</v>
      </c>
      <c r="M293" s="21">
        <v>74</v>
      </c>
      <c r="N293" s="21" t="s">
        <v>10</v>
      </c>
      <c r="O293" s="21">
        <v>1</v>
      </c>
    </row>
    <row r="294" spans="1:15">
      <c r="A294" s="21" t="s">
        <v>8</v>
      </c>
      <c r="B294" s="22">
        <v>45432.429560185185</v>
      </c>
      <c r="C294" s="23">
        <v>45432.429560185185</v>
      </c>
      <c r="D294" s="21">
        <v>2024052001</v>
      </c>
      <c r="E294" s="21" t="s">
        <v>16</v>
      </c>
      <c r="F294" s="21">
        <v>5087.6360000000004</v>
      </c>
      <c r="G294" s="21">
        <v>8.4625749999999993</v>
      </c>
      <c r="H294" s="21">
        <v>317.45999999999998</v>
      </c>
      <c r="I294" s="21">
        <v>320.0213</v>
      </c>
      <c r="J294" s="21" t="s">
        <v>9</v>
      </c>
      <c r="K294" s="21">
        <v>38.000050000000002</v>
      </c>
      <c r="L294" s="21">
        <v>0.5307096</v>
      </c>
      <c r="M294" s="21">
        <v>78</v>
      </c>
      <c r="N294" s="21" t="s">
        <v>10</v>
      </c>
      <c r="O294" s="21">
        <v>1</v>
      </c>
    </row>
    <row r="295" spans="1:15">
      <c r="A295" s="21" t="s">
        <v>8</v>
      </c>
      <c r="B295" s="22">
        <v>45432.431793981479</v>
      </c>
      <c r="C295" s="23">
        <v>45432.431793981479</v>
      </c>
      <c r="D295" s="21">
        <v>2024052001</v>
      </c>
      <c r="E295" s="21" t="s">
        <v>16</v>
      </c>
      <c r="F295" s="21">
        <v>4833.3019999999997</v>
      </c>
      <c r="G295" s="21">
        <v>8.2045370000000002</v>
      </c>
      <c r="H295" s="21">
        <v>154.66</v>
      </c>
      <c r="I295" s="21">
        <v>152.58349999999999</v>
      </c>
      <c r="J295" s="21" t="s">
        <v>9</v>
      </c>
      <c r="K295" s="21">
        <v>38.001170000000002</v>
      </c>
      <c r="L295" s="21">
        <v>0.25755600000000001</v>
      </c>
      <c r="M295" s="21">
        <v>38</v>
      </c>
      <c r="N295" s="21" t="s">
        <v>10</v>
      </c>
      <c r="O295" s="21">
        <v>1</v>
      </c>
    </row>
    <row r="296" spans="1:15">
      <c r="A296" s="21" t="s">
        <v>8</v>
      </c>
      <c r="B296" s="22">
        <v>45432.433865740742</v>
      </c>
      <c r="C296" s="23">
        <v>45432.433865740742</v>
      </c>
      <c r="D296" s="21">
        <v>2024052001</v>
      </c>
      <c r="E296" s="21" t="s">
        <v>16</v>
      </c>
      <c r="F296" s="21">
        <v>4498.6850000000004</v>
      </c>
      <c r="G296" s="21">
        <v>7.7817860000000003</v>
      </c>
      <c r="H296" s="21">
        <v>248.27</v>
      </c>
      <c r="I296" s="21">
        <v>247.28319999999999</v>
      </c>
      <c r="J296" s="21" t="s">
        <v>9</v>
      </c>
      <c r="K296" s="21">
        <v>38.000970000000002</v>
      </c>
      <c r="L296" s="21">
        <v>0.42582110000000001</v>
      </c>
      <c r="M296" s="21">
        <v>61</v>
      </c>
      <c r="N296" s="21" t="s">
        <v>10</v>
      </c>
      <c r="O296" s="21">
        <v>1</v>
      </c>
    </row>
    <row r="297" spans="1:15">
      <c r="A297" s="21" t="s">
        <v>8</v>
      </c>
      <c r="B297" s="22">
        <v>45432.436180555553</v>
      </c>
      <c r="C297" s="23">
        <v>45432.436180555553</v>
      </c>
      <c r="D297" s="21">
        <v>2024052001</v>
      </c>
      <c r="E297" s="21" t="s">
        <v>16</v>
      </c>
      <c r="F297" s="21">
        <v>4107.7809999999999</v>
      </c>
      <c r="G297" s="21">
        <v>7.257555</v>
      </c>
      <c r="H297" s="21">
        <v>297.11</v>
      </c>
      <c r="I297" s="21">
        <v>296.50139999999999</v>
      </c>
      <c r="J297" s="21" t="s">
        <v>9</v>
      </c>
      <c r="K297" s="21">
        <v>38.000010000000003</v>
      </c>
      <c r="L297" s="21">
        <v>0.52213290000000001</v>
      </c>
      <c r="M297" s="21">
        <v>73</v>
      </c>
      <c r="N297" s="21" t="s">
        <v>10</v>
      </c>
      <c r="O297" s="21">
        <v>1</v>
      </c>
    </row>
    <row r="298" spans="1:15">
      <c r="A298" s="21" t="s">
        <v>8</v>
      </c>
      <c r="B298" s="22">
        <v>45432.457488425927</v>
      </c>
      <c r="C298" s="23">
        <v>45432.457488425927</v>
      </c>
      <c r="D298" s="21">
        <v>2024052001</v>
      </c>
      <c r="E298" s="21" t="s">
        <v>16</v>
      </c>
      <c r="F298" s="21">
        <v>3127.2040000000002</v>
      </c>
      <c r="G298" s="21">
        <v>6.7066619999999997</v>
      </c>
      <c r="H298" s="21">
        <v>264.55</v>
      </c>
      <c r="I298" s="21">
        <v>260.38780000000003</v>
      </c>
      <c r="J298" s="21" t="s">
        <v>9</v>
      </c>
      <c r="K298" s="21">
        <v>38.000329999999998</v>
      </c>
      <c r="L298" s="21">
        <v>0.55665200000000004</v>
      </c>
      <c r="M298" s="21">
        <v>65</v>
      </c>
      <c r="N298" s="21" t="s">
        <v>10</v>
      </c>
      <c r="O298" s="21">
        <v>1</v>
      </c>
    </row>
    <row r="299" spans="1:15">
      <c r="A299" s="21" t="s">
        <v>8</v>
      </c>
      <c r="B299" s="22">
        <v>45432.459594907406</v>
      </c>
      <c r="C299" s="23">
        <v>45432.459594907406</v>
      </c>
      <c r="D299" s="21">
        <v>2024052001</v>
      </c>
      <c r="E299" s="21" t="s">
        <v>16</v>
      </c>
      <c r="F299" s="21">
        <v>2833.335</v>
      </c>
      <c r="G299" s="21">
        <v>6.1933150000000001</v>
      </c>
      <c r="H299" s="21">
        <v>236.06</v>
      </c>
      <c r="I299" s="21">
        <v>233.54820000000001</v>
      </c>
      <c r="J299" s="21" t="s">
        <v>9</v>
      </c>
      <c r="K299" s="21">
        <v>38.000019999999999</v>
      </c>
      <c r="L299" s="21">
        <v>0.50890539999999995</v>
      </c>
      <c r="M299" s="21">
        <v>58</v>
      </c>
      <c r="N299" s="21" t="s">
        <v>10</v>
      </c>
      <c r="O299" s="21">
        <v>1</v>
      </c>
    </row>
    <row r="300" spans="1:15">
      <c r="A300" s="21" t="s">
        <v>8</v>
      </c>
      <c r="B300" s="22">
        <v>45432.461712962962</v>
      </c>
      <c r="C300" s="23">
        <v>45432.461712962962</v>
      </c>
      <c r="D300" s="21">
        <v>2024052001</v>
      </c>
      <c r="E300" s="21" t="s">
        <v>16</v>
      </c>
      <c r="F300" s="21">
        <v>2526.9499999999998</v>
      </c>
      <c r="G300" s="21">
        <v>5.6310370000000001</v>
      </c>
      <c r="H300" s="21">
        <v>256.41000000000003</v>
      </c>
      <c r="I300" s="21">
        <v>253.6378</v>
      </c>
      <c r="J300" s="21" t="s">
        <v>9</v>
      </c>
      <c r="K300" s="21">
        <v>38.001109999999997</v>
      </c>
      <c r="L300" s="21">
        <v>0.56351879999999999</v>
      </c>
      <c r="M300" s="21">
        <v>63</v>
      </c>
      <c r="N300" s="21" t="s">
        <v>10</v>
      </c>
      <c r="O300" s="21">
        <v>1</v>
      </c>
    </row>
    <row r="301" spans="1:15">
      <c r="A301" s="21" t="s">
        <v>8</v>
      </c>
      <c r="B301" s="22">
        <v>45432.464050925926</v>
      </c>
      <c r="C301" s="23">
        <v>45432.464050925926</v>
      </c>
      <c r="D301" s="21">
        <v>2024052001</v>
      </c>
      <c r="E301" s="21" t="s">
        <v>16</v>
      </c>
      <c r="F301" s="21">
        <v>2174.4949999999999</v>
      </c>
      <c r="G301" s="21">
        <v>4.9497710000000001</v>
      </c>
      <c r="H301" s="21">
        <v>301.18</v>
      </c>
      <c r="I301" s="21">
        <v>301.19549999999998</v>
      </c>
      <c r="J301" s="21" t="s">
        <v>9</v>
      </c>
      <c r="K301" s="21">
        <v>38.000120000000003</v>
      </c>
      <c r="L301" s="21">
        <v>0.68369069999999998</v>
      </c>
      <c r="M301" s="21">
        <v>74</v>
      </c>
      <c r="N301" s="21" t="s">
        <v>10</v>
      </c>
      <c r="O301" s="21">
        <v>1</v>
      </c>
    </row>
    <row r="302" spans="1:15">
      <c r="A302" s="21" t="s">
        <v>8</v>
      </c>
      <c r="B302" s="22">
        <v>45432.466215277775</v>
      </c>
      <c r="C302" s="23">
        <v>45432.466215277775</v>
      </c>
      <c r="D302" s="21">
        <v>2024052001</v>
      </c>
      <c r="E302" s="21" t="s">
        <v>16</v>
      </c>
      <c r="F302" s="21">
        <v>1811.7539999999999</v>
      </c>
      <c r="G302" s="21">
        <v>4.2060570000000004</v>
      </c>
      <c r="H302" s="21">
        <v>321.52999999999997</v>
      </c>
      <c r="I302" s="21">
        <v>322.36110000000002</v>
      </c>
      <c r="J302" s="21" t="s">
        <v>9</v>
      </c>
      <c r="K302" s="21">
        <v>38.00029</v>
      </c>
      <c r="L302" s="21">
        <v>0.7462934</v>
      </c>
      <c r="M302" s="21">
        <v>79</v>
      </c>
      <c r="N302" s="21" t="s">
        <v>10</v>
      </c>
      <c r="O302" s="21">
        <v>1</v>
      </c>
    </row>
    <row r="303" spans="1:15">
      <c r="A303" s="21" t="s">
        <v>8</v>
      </c>
      <c r="B303" s="22">
        <v>45432.46875</v>
      </c>
      <c r="C303" s="23">
        <v>45432.46875</v>
      </c>
      <c r="D303" s="21">
        <v>2024052001</v>
      </c>
      <c r="E303" s="21" t="s">
        <v>16</v>
      </c>
      <c r="F303" s="21">
        <v>1540.51</v>
      </c>
      <c r="G303" s="21">
        <v>3.6601460000000001</v>
      </c>
      <c r="H303" s="21">
        <v>231.99</v>
      </c>
      <c r="I303" s="21">
        <v>231.8306</v>
      </c>
      <c r="J303" s="21" t="s">
        <v>9</v>
      </c>
      <c r="K303" s="21">
        <v>42.90307</v>
      </c>
      <c r="L303" s="21">
        <v>0.54904810000000004</v>
      </c>
      <c r="M303" s="21">
        <v>57</v>
      </c>
      <c r="N303" s="21" t="s">
        <v>10</v>
      </c>
      <c r="O303" s="21">
        <v>1</v>
      </c>
    </row>
    <row r="304" spans="1:15">
      <c r="A304" s="21" t="s">
        <v>8</v>
      </c>
      <c r="B304" s="22">
        <v>45432.47079861111</v>
      </c>
      <c r="C304" s="23">
        <v>45432.47079861111</v>
      </c>
      <c r="D304" s="21">
        <v>2024052001</v>
      </c>
      <c r="E304" s="21" t="s">
        <v>16</v>
      </c>
      <c r="F304" s="21">
        <v>1166.037</v>
      </c>
      <c r="G304" s="21">
        <v>2.82253</v>
      </c>
      <c r="H304" s="21">
        <v>350.02</v>
      </c>
      <c r="I304" s="21">
        <v>349.93490000000003</v>
      </c>
      <c r="J304" s="21" t="s">
        <v>9</v>
      </c>
      <c r="K304" s="21">
        <v>38.00121</v>
      </c>
      <c r="L304" s="21">
        <v>0.84474559999999999</v>
      </c>
      <c r="M304" s="21">
        <v>86</v>
      </c>
      <c r="N304" s="21" t="s">
        <v>10</v>
      </c>
      <c r="O304" s="21">
        <v>1</v>
      </c>
    </row>
    <row r="305" spans="1:15">
      <c r="A305" s="21" t="s">
        <v>8</v>
      </c>
      <c r="B305" s="22">
        <v>45432.473055555558</v>
      </c>
      <c r="C305" s="23">
        <v>45432.473055555558</v>
      </c>
      <c r="D305" s="21">
        <v>2024052001</v>
      </c>
      <c r="E305" s="21" t="s">
        <v>16</v>
      </c>
      <c r="F305" s="21">
        <v>856.30840000000001</v>
      </c>
      <c r="G305" s="21">
        <v>2.115561</v>
      </c>
      <c r="H305" s="21">
        <v>284.89999999999998</v>
      </c>
      <c r="I305" s="21">
        <v>286.69630000000001</v>
      </c>
      <c r="J305" s="21" t="s">
        <v>9</v>
      </c>
      <c r="K305" s="21">
        <v>41.924469999999999</v>
      </c>
      <c r="L305" s="21">
        <v>0.70630809999999999</v>
      </c>
      <c r="M305" s="21">
        <v>70</v>
      </c>
      <c r="N305" s="21" t="s">
        <v>10</v>
      </c>
      <c r="O305" s="21">
        <v>1</v>
      </c>
    </row>
    <row r="306" spans="1:15">
      <c r="A306" s="21" t="s">
        <v>8</v>
      </c>
      <c r="B306" s="22">
        <v>45432.475648148145</v>
      </c>
      <c r="C306" s="23">
        <v>45432.475648148145</v>
      </c>
      <c r="D306" s="21">
        <v>2024052001</v>
      </c>
      <c r="E306" s="21" t="s">
        <v>16</v>
      </c>
      <c r="F306" s="21">
        <v>620.875</v>
      </c>
      <c r="G306" s="21">
        <v>1.5705089999999999</v>
      </c>
      <c r="H306" s="21">
        <v>215.71</v>
      </c>
      <c r="I306" s="21">
        <v>216.8886</v>
      </c>
      <c r="J306" s="21" t="s">
        <v>9</v>
      </c>
      <c r="K306" s="21">
        <v>38.001339999999999</v>
      </c>
      <c r="L306" s="21">
        <v>0.54695709999999997</v>
      </c>
      <c r="M306" s="21">
        <v>53</v>
      </c>
      <c r="N306" s="21" t="s">
        <v>10</v>
      </c>
      <c r="O306" s="21">
        <v>1</v>
      </c>
    </row>
    <row r="307" spans="1:15">
      <c r="A307" s="4" t="s">
        <v>7</v>
      </c>
      <c r="B307" s="5">
        <v>45433.356620370374</v>
      </c>
      <c r="C307" s="6">
        <v>45433.356620370374</v>
      </c>
      <c r="D307" s="4">
        <v>2024052101</v>
      </c>
      <c r="E307" s="4" t="s">
        <v>16</v>
      </c>
      <c r="F307" s="4">
        <v>16666.580000000002</v>
      </c>
      <c r="G307" s="4">
        <v>17.451170000000001</v>
      </c>
      <c r="H307" s="4"/>
      <c r="I307" s="4"/>
      <c r="J307" s="4"/>
      <c r="K307" s="4"/>
      <c r="L307" s="4"/>
      <c r="M307" s="4"/>
      <c r="N307" s="4"/>
      <c r="O307" s="4"/>
    </row>
    <row r="308" spans="1:15">
      <c r="A308" s="21" t="s">
        <v>8</v>
      </c>
      <c r="B308" s="22">
        <v>45433.378344907411</v>
      </c>
      <c r="C308" s="23">
        <v>45433.378344907411</v>
      </c>
      <c r="D308" s="21">
        <v>2024052101</v>
      </c>
      <c r="E308" s="21" t="s">
        <v>16</v>
      </c>
      <c r="F308" s="21">
        <v>13394.16</v>
      </c>
      <c r="G308" s="21">
        <v>17.0976</v>
      </c>
      <c r="H308" s="21">
        <v>276.75990000000002</v>
      </c>
      <c r="I308" s="21">
        <v>271.36169999999998</v>
      </c>
      <c r="J308" s="21" t="s">
        <v>9</v>
      </c>
      <c r="K308" s="21">
        <v>38.001190000000001</v>
      </c>
      <c r="L308" s="21">
        <v>0.34469319999999998</v>
      </c>
      <c r="M308" s="21">
        <v>68</v>
      </c>
      <c r="N308" s="21" t="s">
        <v>10</v>
      </c>
      <c r="O308" s="21">
        <v>1</v>
      </c>
    </row>
    <row r="309" spans="1:15">
      <c r="A309" s="21" t="s">
        <v>8</v>
      </c>
      <c r="B309" s="22">
        <v>45433.380520833336</v>
      </c>
      <c r="C309" s="23">
        <v>45433.380520833336</v>
      </c>
      <c r="D309" s="21">
        <v>2024052101</v>
      </c>
      <c r="E309" s="21" t="s">
        <v>16</v>
      </c>
      <c r="F309" s="21">
        <v>12900.23</v>
      </c>
      <c r="G309" s="21">
        <v>16.796240000000001</v>
      </c>
      <c r="H309" s="21">
        <v>227.92</v>
      </c>
      <c r="I309" s="21">
        <v>229.0232</v>
      </c>
      <c r="J309" s="21" t="s">
        <v>9</v>
      </c>
      <c r="K309" s="21">
        <v>38.000450000000001</v>
      </c>
      <c r="L309" s="21">
        <v>0.29655629999999999</v>
      </c>
      <c r="M309" s="21">
        <v>56</v>
      </c>
      <c r="N309" s="21" t="s">
        <v>10</v>
      </c>
      <c r="O309" s="21">
        <v>1</v>
      </c>
    </row>
    <row r="310" spans="1:15">
      <c r="A310" s="21" t="s">
        <v>8</v>
      </c>
      <c r="B310" s="22">
        <v>45433.382719907408</v>
      </c>
      <c r="C310" s="23">
        <v>45433.382719907408</v>
      </c>
      <c r="D310" s="21">
        <v>2024052101</v>
      </c>
      <c r="E310" s="21" t="s">
        <v>16</v>
      </c>
      <c r="F310" s="21">
        <v>12380.15</v>
      </c>
      <c r="G310" s="21">
        <v>16.44473</v>
      </c>
      <c r="H310" s="21">
        <v>264.55</v>
      </c>
      <c r="I310" s="21">
        <v>264.4742</v>
      </c>
      <c r="J310" s="21" t="s">
        <v>9</v>
      </c>
      <c r="K310" s="21">
        <v>38.001269999999998</v>
      </c>
      <c r="L310" s="21">
        <v>0.34964460000000003</v>
      </c>
      <c r="M310" s="21">
        <v>65</v>
      </c>
      <c r="N310" s="21" t="s">
        <v>10</v>
      </c>
      <c r="O310" s="21">
        <v>1</v>
      </c>
    </row>
    <row r="311" spans="1:15">
      <c r="A311" s="21" t="s">
        <v>8</v>
      </c>
      <c r="B311" s="22">
        <v>45433.385023148148</v>
      </c>
      <c r="C311" s="23">
        <v>45433.385023148148</v>
      </c>
      <c r="D311" s="21">
        <v>2024052101</v>
      </c>
      <c r="E311" s="21" t="s">
        <v>16</v>
      </c>
      <c r="F311" s="21">
        <v>11762.66</v>
      </c>
      <c r="G311" s="21">
        <v>15.95696</v>
      </c>
      <c r="H311" s="21">
        <v>370.37</v>
      </c>
      <c r="I311" s="21">
        <v>372.32819999999998</v>
      </c>
      <c r="J311" s="21" t="s">
        <v>9</v>
      </c>
      <c r="K311" s="21">
        <v>38.001480000000001</v>
      </c>
      <c r="L311" s="21">
        <v>0.50259569999999998</v>
      </c>
      <c r="M311" s="21">
        <v>91</v>
      </c>
      <c r="N311" s="21" t="s">
        <v>10</v>
      </c>
      <c r="O311" s="21">
        <v>1</v>
      </c>
    </row>
    <row r="312" spans="1:15">
      <c r="A312" s="21" t="s">
        <v>8</v>
      </c>
      <c r="B312" s="22">
        <v>45433.387546296297</v>
      </c>
      <c r="C312" s="23">
        <v>45433.387546296297</v>
      </c>
      <c r="D312" s="21">
        <v>2024052101</v>
      </c>
      <c r="E312" s="21" t="s">
        <v>16</v>
      </c>
      <c r="F312" s="21">
        <v>11255.11</v>
      </c>
      <c r="G312" s="21">
        <v>15.62288</v>
      </c>
      <c r="H312" s="21">
        <v>244.2</v>
      </c>
      <c r="I312" s="21">
        <v>242.5823</v>
      </c>
      <c r="J312" s="21" t="s">
        <v>9</v>
      </c>
      <c r="K312" s="21">
        <v>38.00009</v>
      </c>
      <c r="L312" s="21">
        <v>0.33490530000000002</v>
      </c>
      <c r="M312" s="21">
        <v>60</v>
      </c>
      <c r="N312" s="21" t="s">
        <v>10</v>
      </c>
      <c r="O312" s="21">
        <v>1</v>
      </c>
    </row>
    <row r="313" spans="1:15">
      <c r="A313" s="21" t="s">
        <v>8</v>
      </c>
      <c r="B313" s="22">
        <v>45433.389548611114</v>
      </c>
      <c r="C313" s="23">
        <v>45433.389548611114</v>
      </c>
      <c r="D313" s="21">
        <v>2024052101</v>
      </c>
      <c r="E313" s="21" t="s">
        <v>16</v>
      </c>
      <c r="F313" s="21">
        <v>10751.68</v>
      </c>
      <c r="G313" s="21">
        <v>15.198359999999999</v>
      </c>
      <c r="H313" s="21">
        <v>301.18</v>
      </c>
      <c r="I313" s="21">
        <v>298.72840000000002</v>
      </c>
      <c r="J313" s="21" t="s">
        <v>9</v>
      </c>
      <c r="K313" s="21">
        <v>38.000050000000002</v>
      </c>
      <c r="L313" s="21">
        <v>0.4200681</v>
      </c>
      <c r="M313" s="21">
        <v>74</v>
      </c>
      <c r="N313" s="21" t="s">
        <v>10</v>
      </c>
      <c r="O313" s="21">
        <v>1</v>
      </c>
    </row>
    <row r="314" spans="1:15">
      <c r="A314" s="21" t="s">
        <v>8</v>
      </c>
      <c r="B314" s="22">
        <v>45433.392731481479</v>
      </c>
      <c r="C314" s="23">
        <v>45433.392731481479</v>
      </c>
      <c r="D314" s="21">
        <v>2024052101</v>
      </c>
      <c r="E314" s="21" t="s">
        <v>16</v>
      </c>
      <c r="F314" s="21">
        <v>10179.27</v>
      </c>
      <c r="G314" s="21">
        <v>14.8103</v>
      </c>
      <c r="H314" s="21">
        <v>272.69</v>
      </c>
      <c r="I314" s="21">
        <v>274.29180000000002</v>
      </c>
      <c r="J314" s="21" t="s">
        <v>9</v>
      </c>
      <c r="K314" s="21">
        <v>38.000219999999999</v>
      </c>
      <c r="L314" s="21">
        <v>0.39702670000000001</v>
      </c>
      <c r="M314" s="21">
        <v>67</v>
      </c>
      <c r="N314" s="21" t="s">
        <v>10</v>
      </c>
      <c r="O314" s="21">
        <v>1</v>
      </c>
    </row>
    <row r="315" spans="1:15">
      <c r="A315" s="21" t="s">
        <v>8</v>
      </c>
      <c r="B315" s="22">
        <v>45433.395358796297</v>
      </c>
      <c r="C315" s="23">
        <v>45433.395358796297</v>
      </c>
      <c r="D315" s="21">
        <v>2024052101</v>
      </c>
      <c r="E315" s="21" t="s">
        <v>16</v>
      </c>
      <c r="F315" s="21">
        <v>9625.9410000000007</v>
      </c>
      <c r="G315" s="21">
        <v>14.34394</v>
      </c>
      <c r="H315" s="21">
        <v>317.45999999999998</v>
      </c>
      <c r="I315" s="21">
        <v>315.92169999999999</v>
      </c>
      <c r="J315" s="21" t="s">
        <v>9</v>
      </c>
      <c r="K315" s="21">
        <v>38.000239999999998</v>
      </c>
      <c r="L315" s="21">
        <v>0.46849790000000002</v>
      </c>
      <c r="M315" s="21">
        <v>78</v>
      </c>
      <c r="N315" s="21" t="s">
        <v>10</v>
      </c>
      <c r="O315" s="21">
        <v>1</v>
      </c>
    </row>
    <row r="316" spans="1:15">
      <c r="A316" s="21" t="s">
        <v>8</v>
      </c>
      <c r="B316" s="22">
        <v>45433.411134259259</v>
      </c>
      <c r="C316" s="23">
        <v>45433.411134259259</v>
      </c>
      <c r="D316" s="21">
        <v>2024052101</v>
      </c>
      <c r="E316" s="21" t="s">
        <v>16</v>
      </c>
      <c r="F316" s="21">
        <v>8119.8130000000001</v>
      </c>
      <c r="G316" s="21">
        <v>13.9679</v>
      </c>
      <c r="H316" s="21">
        <v>219.78</v>
      </c>
      <c r="I316" s="21">
        <v>218.3972</v>
      </c>
      <c r="J316" s="21" t="s">
        <v>9</v>
      </c>
      <c r="K316" s="21">
        <v>38.001269999999998</v>
      </c>
      <c r="L316" s="21">
        <v>0.37387110000000001</v>
      </c>
      <c r="M316" s="21">
        <v>54</v>
      </c>
      <c r="N316" s="21" t="s">
        <v>10</v>
      </c>
      <c r="O316" s="21">
        <v>1</v>
      </c>
    </row>
    <row r="317" spans="1:15">
      <c r="A317" s="21" t="s">
        <v>8</v>
      </c>
      <c r="B317" s="22">
        <v>45433.413321759261</v>
      </c>
      <c r="C317" s="23">
        <v>45433.413321759261</v>
      </c>
      <c r="D317" s="21">
        <v>2024052101</v>
      </c>
      <c r="E317" s="21" t="s">
        <v>16</v>
      </c>
      <c r="F317" s="21">
        <v>7674.5649999999996</v>
      </c>
      <c r="G317" s="21">
        <v>13.46585</v>
      </c>
      <c r="H317" s="21">
        <v>297.11</v>
      </c>
      <c r="I317" s="21">
        <v>293.27420000000001</v>
      </c>
      <c r="J317" s="21" t="s">
        <v>9</v>
      </c>
      <c r="K317" s="21">
        <v>43.020339999999997</v>
      </c>
      <c r="L317" s="21">
        <v>0.51218660000000005</v>
      </c>
      <c r="M317" s="21">
        <v>73</v>
      </c>
      <c r="N317" s="21" t="s">
        <v>10</v>
      </c>
      <c r="O317" s="21">
        <v>1</v>
      </c>
    </row>
    <row r="318" spans="1:15">
      <c r="A318" s="21" t="s">
        <v>8</v>
      </c>
      <c r="B318" s="22">
        <v>45433.415196759262</v>
      </c>
      <c r="C318" s="23">
        <v>45433.415196759262</v>
      </c>
      <c r="D318" s="21">
        <v>2024052101</v>
      </c>
      <c r="E318" s="21" t="s">
        <v>16</v>
      </c>
      <c r="F318" s="21">
        <v>7320.2089999999998</v>
      </c>
      <c r="G318" s="21">
        <v>13.06639</v>
      </c>
      <c r="H318" s="21">
        <v>223.85</v>
      </c>
      <c r="I318" s="21">
        <v>225.8133</v>
      </c>
      <c r="J318" s="21" t="s">
        <v>9</v>
      </c>
      <c r="K318" s="21">
        <v>38.000140000000002</v>
      </c>
      <c r="L318" s="21">
        <v>0.4011748</v>
      </c>
      <c r="M318" s="21">
        <v>55</v>
      </c>
      <c r="N318" s="21" t="s">
        <v>10</v>
      </c>
      <c r="O318" s="21">
        <v>1</v>
      </c>
    </row>
    <row r="319" spans="1:15">
      <c r="A319" s="21" t="s">
        <v>8</v>
      </c>
      <c r="B319" s="22">
        <v>45433.41715277778</v>
      </c>
      <c r="C319" s="23">
        <v>45433.41715277778</v>
      </c>
      <c r="D319" s="21">
        <v>2024052101</v>
      </c>
      <c r="E319" s="21" t="s">
        <v>16</v>
      </c>
      <c r="F319" s="21">
        <v>6888.1660000000002</v>
      </c>
      <c r="G319" s="21">
        <v>12.51458</v>
      </c>
      <c r="H319" s="21">
        <v>305.25</v>
      </c>
      <c r="I319" s="21">
        <v>309.3528</v>
      </c>
      <c r="J319" s="21" t="s">
        <v>9</v>
      </c>
      <c r="K319" s="21">
        <v>38.001330000000003</v>
      </c>
      <c r="L319" s="21">
        <v>0.56027689999999997</v>
      </c>
      <c r="M319" s="21">
        <v>75</v>
      </c>
      <c r="N319" s="21" t="s">
        <v>10</v>
      </c>
      <c r="O319" s="21">
        <v>1</v>
      </c>
    </row>
    <row r="320" spans="1:15">
      <c r="A320" s="21" t="s">
        <v>8</v>
      </c>
      <c r="B320" s="22">
        <v>45433.440798611111</v>
      </c>
      <c r="C320" s="23">
        <v>45433.440798611111</v>
      </c>
      <c r="D320" s="21">
        <v>2024052101</v>
      </c>
      <c r="E320" s="21" t="s">
        <v>16</v>
      </c>
      <c r="F320" s="21">
        <v>5298.1440000000002</v>
      </c>
      <c r="G320" s="21">
        <v>11.935449999999999</v>
      </c>
      <c r="H320" s="21">
        <v>260.48</v>
      </c>
      <c r="I320" s="21">
        <v>260.697</v>
      </c>
      <c r="J320" s="21" t="s">
        <v>9</v>
      </c>
      <c r="K320" s="21">
        <v>38.000100000000003</v>
      </c>
      <c r="L320" s="21">
        <v>0.58553279999999996</v>
      </c>
      <c r="M320" s="21">
        <v>64</v>
      </c>
      <c r="N320" s="21" t="s">
        <v>10</v>
      </c>
      <c r="O320" s="21">
        <v>1</v>
      </c>
    </row>
    <row r="321" spans="1:15">
      <c r="A321" s="21" t="s">
        <v>8</v>
      </c>
      <c r="B321" s="22">
        <v>45433.44290509259</v>
      </c>
      <c r="C321" s="23">
        <v>45433.44290509259</v>
      </c>
      <c r="D321" s="21">
        <v>2024052101</v>
      </c>
      <c r="E321" s="21" t="s">
        <v>16</v>
      </c>
      <c r="F321" s="21">
        <v>4967.817</v>
      </c>
      <c r="G321" s="21">
        <v>11.407780000000001</v>
      </c>
      <c r="H321" s="21">
        <v>231.99</v>
      </c>
      <c r="I321" s="21">
        <v>231.67760000000001</v>
      </c>
      <c r="J321" s="21" t="s">
        <v>9</v>
      </c>
      <c r="K321" s="21">
        <v>38.001359999999998</v>
      </c>
      <c r="L321" s="21">
        <v>0.53023739999999997</v>
      </c>
      <c r="M321" s="21">
        <v>57</v>
      </c>
      <c r="N321" s="21" t="s">
        <v>10</v>
      </c>
      <c r="O321" s="21">
        <v>1</v>
      </c>
    </row>
    <row r="322" spans="1:15">
      <c r="A322" s="21" t="s">
        <v>8</v>
      </c>
      <c r="B322" s="22">
        <v>45433.445138888892</v>
      </c>
      <c r="C322" s="23">
        <v>45433.445138888892</v>
      </c>
      <c r="D322" s="21">
        <v>2024052101</v>
      </c>
      <c r="E322" s="21" t="s">
        <v>16</v>
      </c>
      <c r="F322" s="21">
        <v>4614.1719999999996</v>
      </c>
      <c r="G322" s="21">
        <v>10.81317</v>
      </c>
      <c r="H322" s="21">
        <v>256.41000000000003</v>
      </c>
      <c r="I322" s="21">
        <v>256.02319999999997</v>
      </c>
      <c r="J322" s="21" t="s">
        <v>9</v>
      </c>
      <c r="K322" s="21">
        <v>38.00132</v>
      </c>
      <c r="L322" s="21">
        <v>0.59815879999999999</v>
      </c>
      <c r="M322" s="21">
        <v>63</v>
      </c>
      <c r="N322" s="21" t="s">
        <v>10</v>
      </c>
      <c r="O322" s="21">
        <v>1</v>
      </c>
    </row>
    <row r="323" spans="1:15">
      <c r="A323" s="21" t="s">
        <v>8</v>
      </c>
      <c r="B323" s="22">
        <v>45433.447071759256</v>
      </c>
      <c r="C323" s="23">
        <v>45433.447071759256</v>
      </c>
      <c r="D323" s="21">
        <v>2024052101</v>
      </c>
      <c r="E323" s="21" t="s">
        <v>16</v>
      </c>
      <c r="F323" s="21">
        <v>4311.51</v>
      </c>
      <c r="G323" s="21">
        <v>10.28417</v>
      </c>
      <c r="H323" s="21">
        <v>223.85</v>
      </c>
      <c r="I323" s="21">
        <v>222.56309999999999</v>
      </c>
      <c r="J323" s="21" t="s">
        <v>9</v>
      </c>
      <c r="K323" s="21">
        <v>38.001150000000003</v>
      </c>
      <c r="L323" s="21">
        <v>0.52915199999999996</v>
      </c>
      <c r="M323" s="21">
        <v>55</v>
      </c>
      <c r="N323" s="21" t="s">
        <v>10</v>
      </c>
      <c r="O323" s="21">
        <v>1</v>
      </c>
    </row>
    <row r="324" spans="1:15">
      <c r="A324" s="21" t="s">
        <v>8</v>
      </c>
      <c r="B324" s="22">
        <v>45433.449143518519</v>
      </c>
      <c r="C324" s="23">
        <v>45433.449143518519</v>
      </c>
      <c r="D324" s="21">
        <v>2024052101</v>
      </c>
      <c r="E324" s="21" t="s">
        <v>16</v>
      </c>
      <c r="F324" s="21">
        <v>4020.9290000000001</v>
      </c>
      <c r="G324" s="21">
        <v>9.7734939999999995</v>
      </c>
      <c r="H324" s="21">
        <v>207.57</v>
      </c>
      <c r="I324" s="21">
        <v>210.131</v>
      </c>
      <c r="J324" s="21" t="s">
        <v>9</v>
      </c>
      <c r="K324" s="21">
        <v>38.00112</v>
      </c>
      <c r="L324" s="21">
        <v>0.5089534</v>
      </c>
      <c r="M324" s="21">
        <v>51</v>
      </c>
      <c r="N324" s="21" t="s">
        <v>10</v>
      </c>
      <c r="O324" s="21">
        <v>1</v>
      </c>
    </row>
    <row r="325" spans="1:15">
      <c r="A325" s="21" t="s">
        <v>8</v>
      </c>
      <c r="B325" s="22">
        <v>45433.461192129631</v>
      </c>
      <c r="C325" s="23">
        <v>45433.461192129631</v>
      </c>
      <c r="D325" s="21">
        <v>2024052101</v>
      </c>
      <c r="E325" s="21" t="s">
        <v>16</v>
      </c>
      <c r="F325" s="21">
        <v>3285.0340000000001</v>
      </c>
      <c r="G325" s="21">
        <v>8.9086149999999993</v>
      </c>
      <c r="H325" s="21">
        <v>325.60000000000002</v>
      </c>
      <c r="I325" s="21">
        <v>324.73039999999997</v>
      </c>
      <c r="J325" s="21" t="s">
        <v>9</v>
      </c>
      <c r="K325" s="21">
        <v>42.843060000000001</v>
      </c>
      <c r="L325" s="21">
        <v>0.87821629999999995</v>
      </c>
      <c r="M325" s="21">
        <v>80</v>
      </c>
      <c r="N325" s="21" t="s">
        <v>10</v>
      </c>
      <c r="O325" s="21">
        <v>1</v>
      </c>
    </row>
    <row r="326" spans="1:15">
      <c r="A326" s="21" t="s">
        <v>8</v>
      </c>
      <c r="B326" s="22">
        <v>45433.463043981479</v>
      </c>
      <c r="C326" s="23">
        <v>45433.463043981479</v>
      </c>
      <c r="D326" s="21">
        <v>2024052101</v>
      </c>
      <c r="E326" s="21" t="s">
        <v>16</v>
      </c>
      <c r="F326" s="21">
        <v>2940.5219999999999</v>
      </c>
      <c r="G326" s="21">
        <v>8.1106449999999999</v>
      </c>
      <c r="H326" s="21">
        <v>288.97000000000003</v>
      </c>
      <c r="I326" s="21">
        <v>291.33909999999997</v>
      </c>
      <c r="J326" s="21" t="s">
        <v>9</v>
      </c>
      <c r="K326" s="21">
        <v>38.000039999999998</v>
      </c>
      <c r="L326" s="21">
        <v>0.80131759999999996</v>
      </c>
      <c r="M326" s="21">
        <v>71</v>
      </c>
      <c r="N326" s="21" t="s">
        <v>10</v>
      </c>
      <c r="O326" s="21">
        <v>1</v>
      </c>
    </row>
    <row r="327" spans="1:15">
      <c r="A327" s="21" t="s">
        <v>8</v>
      </c>
      <c r="B327" s="22">
        <v>45433.464826388888</v>
      </c>
      <c r="C327" s="23">
        <v>45433.464826388888</v>
      </c>
      <c r="D327" s="21">
        <v>2024052101</v>
      </c>
      <c r="E327" s="21" t="s">
        <v>16</v>
      </c>
      <c r="F327" s="21">
        <v>2644.9969999999998</v>
      </c>
      <c r="G327" s="21">
        <v>7.4147550000000004</v>
      </c>
      <c r="H327" s="21">
        <v>248.27</v>
      </c>
      <c r="I327" s="21">
        <v>250.11240000000001</v>
      </c>
      <c r="J327" s="21" t="s">
        <v>9</v>
      </c>
      <c r="K327" s="21">
        <v>38.001220000000004</v>
      </c>
      <c r="L327" s="21">
        <v>0.69907450000000004</v>
      </c>
      <c r="M327" s="21">
        <v>61</v>
      </c>
      <c r="N327" s="21" t="s">
        <v>10</v>
      </c>
      <c r="O327" s="21">
        <v>1</v>
      </c>
    </row>
    <row r="328" spans="1:15">
      <c r="A328" s="21" t="s">
        <v>8</v>
      </c>
      <c r="B328" s="22">
        <v>45433.466585648152</v>
      </c>
      <c r="C328" s="23">
        <v>45433.466585648152</v>
      </c>
      <c r="D328" s="21">
        <v>2024052101</v>
      </c>
      <c r="E328" s="21" t="s">
        <v>16</v>
      </c>
      <c r="F328" s="21">
        <v>2331.9340000000002</v>
      </c>
      <c r="G328" s="21">
        <v>6.641883</v>
      </c>
      <c r="H328" s="21">
        <v>272.69</v>
      </c>
      <c r="I328" s="21">
        <v>273.7869</v>
      </c>
      <c r="J328" s="21" t="s">
        <v>9</v>
      </c>
      <c r="K328" s="21">
        <v>38.000509999999998</v>
      </c>
      <c r="L328" s="21">
        <v>0.77755649999999998</v>
      </c>
      <c r="M328" s="21">
        <v>67</v>
      </c>
      <c r="N328" s="21" t="s">
        <v>10</v>
      </c>
      <c r="O328" s="21">
        <v>1</v>
      </c>
    </row>
    <row r="329" spans="1:15">
      <c r="A329" s="21" t="s">
        <v>8</v>
      </c>
      <c r="B329" s="22">
        <v>45433.469594907408</v>
      </c>
      <c r="C329" s="23">
        <v>45433.469594907408</v>
      </c>
      <c r="D329" s="21">
        <v>2024052101</v>
      </c>
      <c r="E329" s="21" t="s">
        <v>16</v>
      </c>
      <c r="F329" s="21">
        <v>2007.3430000000001</v>
      </c>
      <c r="G329" s="21">
        <v>5.8766400000000001</v>
      </c>
      <c r="H329" s="21">
        <v>264.55</v>
      </c>
      <c r="I329" s="21">
        <v>264.303</v>
      </c>
      <c r="J329" s="21" t="s">
        <v>9</v>
      </c>
      <c r="K329" s="21">
        <v>38.001080000000002</v>
      </c>
      <c r="L329" s="21">
        <v>0.77168289999999995</v>
      </c>
      <c r="M329" s="21">
        <v>65</v>
      </c>
      <c r="N329" s="21" t="s">
        <v>10</v>
      </c>
      <c r="O329" s="21">
        <v>1</v>
      </c>
    </row>
    <row r="330" spans="1:15">
      <c r="A330" s="21" t="s">
        <v>8</v>
      </c>
      <c r="B330" s="22">
        <v>45433.471828703703</v>
      </c>
      <c r="C330" s="23">
        <v>45433.471828703703</v>
      </c>
      <c r="D330" s="21">
        <v>2024052101</v>
      </c>
      <c r="E330" s="21" t="s">
        <v>16</v>
      </c>
      <c r="F330" s="21">
        <v>1678.809</v>
      </c>
      <c r="G330" s="21">
        <v>5.0151820000000003</v>
      </c>
      <c r="H330" s="21">
        <v>288.97000000000003</v>
      </c>
      <c r="I330" s="21">
        <v>289.24689999999998</v>
      </c>
      <c r="J330" s="21" t="s">
        <v>9</v>
      </c>
      <c r="K330" s="21">
        <v>38.001269999999998</v>
      </c>
      <c r="L330" s="21">
        <v>0.86172139999999997</v>
      </c>
      <c r="M330" s="21">
        <v>71</v>
      </c>
      <c r="N330" s="21" t="s">
        <v>10</v>
      </c>
      <c r="O330" s="21">
        <v>1</v>
      </c>
    </row>
    <row r="331" spans="1:15">
      <c r="A331" s="21" t="s">
        <v>8</v>
      </c>
      <c r="B331" s="22">
        <v>45433.491562499999</v>
      </c>
      <c r="C331" s="23">
        <v>45433.491562499999</v>
      </c>
      <c r="D331" s="21">
        <v>2024052101</v>
      </c>
      <c r="E331" s="21" t="s">
        <v>16</v>
      </c>
      <c r="F331" s="21">
        <v>1185.5119999999999</v>
      </c>
      <c r="G331" s="21">
        <v>4.2378030000000004</v>
      </c>
      <c r="H331" s="21">
        <v>215.71</v>
      </c>
      <c r="I331" s="21">
        <v>218.28829999999999</v>
      </c>
      <c r="J331" s="21" t="s">
        <v>9</v>
      </c>
      <c r="K331" s="21">
        <v>38.000979999999998</v>
      </c>
      <c r="L331" s="21">
        <v>0.77826240000000002</v>
      </c>
      <c r="M331" s="21">
        <v>53</v>
      </c>
      <c r="N331" s="21" t="s">
        <v>10</v>
      </c>
      <c r="O331" s="21">
        <v>1</v>
      </c>
    </row>
    <row r="332" spans="1:15">
      <c r="A332" s="21" t="s">
        <v>8</v>
      </c>
      <c r="B332" s="22">
        <v>45433.493645833332</v>
      </c>
      <c r="C332" s="23">
        <v>45433.493645833332</v>
      </c>
      <c r="D332" s="21">
        <v>2024052101</v>
      </c>
      <c r="E332" s="21" t="s">
        <v>16</v>
      </c>
      <c r="F332" s="21">
        <v>935.15260000000001</v>
      </c>
      <c r="G332" s="21">
        <v>3.407159</v>
      </c>
      <c r="H332" s="21">
        <v>231.99</v>
      </c>
      <c r="I332" s="21">
        <v>231.84399999999999</v>
      </c>
      <c r="J332" s="21" t="s">
        <v>9</v>
      </c>
      <c r="K332" s="21">
        <v>38.001159999999999</v>
      </c>
      <c r="L332" s="21">
        <v>0.84229310000000002</v>
      </c>
      <c r="M332" s="21">
        <v>57</v>
      </c>
      <c r="N332" s="21" t="s">
        <v>10</v>
      </c>
      <c r="O332" s="21">
        <v>1</v>
      </c>
    </row>
    <row r="333" spans="1:15">
      <c r="A333" s="21" t="s">
        <v>8</v>
      </c>
      <c r="B333" s="22">
        <v>45433.495659722219</v>
      </c>
      <c r="C333" s="23">
        <v>45433.495659722219</v>
      </c>
      <c r="D333" s="21">
        <v>2024052101</v>
      </c>
      <c r="E333" s="21" t="s">
        <v>16</v>
      </c>
      <c r="F333" s="21">
        <v>684.19650000000001</v>
      </c>
      <c r="G333" s="21">
        <v>2.5386329999999999</v>
      </c>
      <c r="H333" s="21">
        <v>236.06</v>
      </c>
      <c r="I333" s="21">
        <v>235.7585</v>
      </c>
      <c r="J333" s="21" t="s">
        <v>9</v>
      </c>
      <c r="K333" s="21">
        <v>38.000030000000002</v>
      </c>
      <c r="L333" s="21">
        <v>0.87241440000000003</v>
      </c>
      <c r="M333" s="21">
        <v>58</v>
      </c>
      <c r="N333" s="21" t="s">
        <v>10</v>
      </c>
      <c r="O333" s="21">
        <v>1</v>
      </c>
    </row>
    <row r="334" spans="1:15">
      <c r="A334" s="21" t="s">
        <v>8</v>
      </c>
      <c r="B334" s="22">
        <v>45433.497511574074</v>
      </c>
      <c r="C334" s="23">
        <v>45433.497511574074</v>
      </c>
      <c r="D334" s="21">
        <v>2024052101</v>
      </c>
      <c r="E334" s="21" t="s">
        <v>16</v>
      </c>
      <c r="F334" s="21">
        <v>468.50389999999999</v>
      </c>
      <c r="G334" s="21">
        <v>1.7680439999999999</v>
      </c>
      <c r="H334" s="21">
        <v>203.5</v>
      </c>
      <c r="I334" s="21">
        <v>204.8937</v>
      </c>
      <c r="J334" s="21" t="s">
        <v>9</v>
      </c>
      <c r="K334" s="21">
        <v>38.000320000000002</v>
      </c>
      <c r="L334" s="21">
        <v>0.77096880000000001</v>
      </c>
      <c r="M334" s="21">
        <v>50</v>
      </c>
      <c r="N334" s="21" t="s">
        <v>10</v>
      </c>
      <c r="O334" s="21">
        <v>1</v>
      </c>
    </row>
    <row r="335" spans="1:15">
      <c r="A335" s="4" t="s">
        <v>7</v>
      </c>
      <c r="B335" s="5">
        <v>45434.34479166667</v>
      </c>
      <c r="C335" s="6">
        <v>45434.34479166667</v>
      </c>
      <c r="D335" s="4">
        <v>2024052401</v>
      </c>
      <c r="E335" s="4" t="s">
        <v>16</v>
      </c>
      <c r="F335" s="4">
        <v>21934.03</v>
      </c>
      <c r="G335" s="4">
        <v>17.489059999999998</v>
      </c>
      <c r="H335" s="4"/>
      <c r="I335" s="4"/>
      <c r="J335" s="4"/>
      <c r="K335" s="4"/>
      <c r="L335" s="4"/>
      <c r="M335" s="4"/>
      <c r="N335" s="4"/>
      <c r="O335" s="4"/>
    </row>
    <row r="336" spans="1:15">
      <c r="A336" s="21" t="s">
        <v>8</v>
      </c>
      <c r="B336" s="22">
        <v>45434.35796296296</v>
      </c>
      <c r="C336" s="23">
        <v>45434.35796296296</v>
      </c>
      <c r="D336" s="21">
        <v>2024052401</v>
      </c>
      <c r="E336" s="21" t="s">
        <v>16</v>
      </c>
      <c r="F336" s="21">
        <v>18942.25</v>
      </c>
      <c r="G336" s="21">
        <v>17.036529999999999</v>
      </c>
      <c r="H336" s="21">
        <v>472.12</v>
      </c>
      <c r="I336" s="21">
        <v>454.82569999999998</v>
      </c>
      <c r="J336" s="21" t="s">
        <v>9</v>
      </c>
      <c r="K336" s="21">
        <v>38.001220000000004</v>
      </c>
      <c r="L336" s="21">
        <v>0.40699980000000002</v>
      </c>
      <c r="M336" s="21">
        <v>116</v>
      </c>
      <c r="N336" s="21" t="s">
        <v>10</v>
      </c>
      <c r="O336" s="21">
        <v>1</v>
      </c>
    </row>
    <row r="337" spans="1:15">
      <c r="A337" s="21" t="s">
        <v>8</v>
      </c>
      <c r="B337" s="22">
        <v>45434.360868055555</v>
      </c>
      <c r="C337" s="23">
        <v>45434.360868055555</v>
      </c>
      <c r="D337" s="21">
        <v>2024052401</v>
      </c>
      <c r="E337" s="21" t="s">
        <v>16</v>
      </c>
      <c r="F337" s="21">
        <v>18157.96</v>
      </c>
      <c r="G337" s="21">
        <v>16.768409999999999</v>
      </c>
      <c r="H337" s="21">
        <v>293.03989999999999</v>
      </c>
      <c r="I337" s="21">
        <v>290.399</v>
      </c>
      <c r="J337" s="21" t="s">
        <v>9</v>
      </c>
      <c r="K337" s="21">
        <v>51.106450000000002</v>
      </c>
      <c r="L337" s="21">
        <v>0.26665879999999997</v>
      </c>
      <c r="M337" s="21">
        <v>72</v>
      </c>
      <c r="N337" s="21" t="s">
        <v>10</v>
      </c>
      <c r="O337" s="21">
        <v>1</v>
      </c>
    </row>
    <row r="338" spans="1:15">
      <c r="A338" s="21" t="s">
        <v>8</v>
      </c>
      <c r="B338" s="22">
        <v>45434.362812500003</v>
      </c>
      <c r="C338" s="23">
        <v>45434.362812500003</v>
      </c>
      <c r="D338" s="21">
        <v>2024052401</v>
      </c>
      <c r="E338" s="21" t="s">
        <v>16</v>
      </c>
      <c r="F338" s="21">
        <v>17559.21</v>
      </c>
      <c r="G338" s="21">
        <v>16.504809999999999</v>
      </c>
      <c r="H338" s="21">
        <v>284.89999999999998</v>
      </c>
      <c r="I338" s="21">
        <v>285.70949999999999</v>
      </c>
      <c r="J338" s="21" t="s">
        <v>9</v>
      </c>
      <c r="K338" s="21">
        <v>38.00009</v>
      </c>
      <c r="L338" s="21">
        <v>0.26709159999999998</v>
      </c>
      <c r="M338" s="21">
        <v>70</v>
      </c>
      <c r="N338" s="21" t="s">
        <v>10</v>
      </c>
      <c r="O338" s="21">
        <v>1</v>
      </c>
    </row>
    <row r="339" spans="1:15">
      <c r="A339" s="21" t="s">
        <v>8</v>
      </c>
      <c r="B339" s="22">
        <v>45434.364942129629</v>
      </c>
      <c r="C339" s="23">
        <v>45434.364942129629</v>
      </c>
      <c r="D339" s="21">
        <v>2024052401</v>
      </c>
      <c r="E339" s="21" t="s">
        <v>16</v>
      </c>
      <c r="F339" s="21">
        <v>16934.990000000002</v>
      </c>
      <c r="G339" s="21">
        <v>16.227699999999999</v>
      </c>
      <c r="H339" s="21">
        <v>293.03989999999999</v>
      </c>
      <c r="I339" s="21">
        <v>285.48820000000001</v>
      </c>
      <c r="J339" s="21" t="s">
        <v>9</v>
      </c>
      <c r="K339" s="21">
        <v>38.00132</v>
      </c>
      <c r="L339" s="21">
        <v>0.27210400000000001</v>
      </c>
      <c r="M339" s="21">
        <v>72</v>
      </c>
      <c r="N339" s="21" t="s">
        <v>10</v>
      </c>
      <c r="O339" s="21">
        <v>1</v>
      </c>
    </row>
    <row r="340" spans="1:15">
      <c r="A340" s="21" t="s">
        <v>8</v>
      </c>
      <c r="B340" s="22">
        <v>45434.3669212963</v>
      </c>
      <c r="C340" s="23">
        <v>45434.3669212963</v>
      </c>
      <c r="D340" s="21">
        <v>2024052401</v>
      </c>
      <c r="E340" s="21" t="s">
        <v>16</v>
      </c>
      <c r="F340" s="21">
        <v>16361.9</v>
      </c>
      <c r="G340" s="21">
        <v>15.963340000000001</v>
      </c>
      <c r="H340" s="21">
        <v>272.69</v>
      </c>
      <c r="I340" s="21">
        <v>280.65300000000002</v>
      </c>
      <c r="J340" s="21" t="s">
        <v>9</v>
      </c>
      <c r="K340" s="21">
        <v>38.001379999999997</v>
      </c>
      <c r="L340" s="21">
        <v>0.27236830000000001</v>
      </c>
      <c r="M340" s="21">
        <v>67</v>
      </c>
      <c r="N340" s="21" t="s">
        <v>10</v>
      </c>
      <c r="O340" s="21">
        <v>1</v>
      </c>
    </row>
    <row r="341" spans="1:15">
      <c r="A341" s="21" t="s">
        <v>8</v>
      </c>
      <c r="B341" s="22">
        <v>45434.368923611109</v>
      </c>
      <c r="C341" s="23">
        <v>45434.368923611109</v>
      </c>
      <c r="D341" s="21">
        <v>2024052401</v>
      </c>
      <c r="E341" s="21" t="s">
        <v>16</v>
      </c>
      <c r="F341" s="21">
        <v>15739.24</v>
      </c>
      <c r="G341" s="21">
        <v>15.63805</v>
      </c>
      <c r="H341" s="21">
        <v>329.67</v>
      </c>
      <c r="I341" s="21">
        <v>328.3537</v>
      </c>
      <c r="J341" s="21" t="s">
        <v>9</v>
      </c>
      <c r="K341" s="21">
        <v>38.000039999999998</v>
      </c>
      <c r="L341" s="21">
        <v>0.32448929999999998</v>
      </c>
      <c r="M341" s="21">
        <v>81</v>
      </c>
      <c r="N341" s="21" t="s">
        <v>10</v>
      </c>
      <c r="O341" s="21">
        <v>1</v>
      </c>
    </row>
    <row r="342" spans="1:15">
      <c r="A342" s="21" t="s">
        <v>8</v>
      </c>
      <c r="B342" s="22">
        <v>45434.371157407404</v>
      </c>
      <c r="C342" s="23">
        <v>45434.371157407404</v>
      </c>
      <c r="D342" s="21">
        <v>2024052401</v>
      </c>
      <c r="E342" s="21" t="s">
        <v>16</v>
      </c>
      <c r="F342" s="21">
        <v>15143.05</v>
      </c>
      <c r="G342" s="21">
        <v>15.354509999999999</v>
      </c>
      <c r="H342" s="21">
        <v>288.97000000000003</v>
      </c>
      <c r="I342" s="21">
        <v>284.04480000000001</v>
      </c>
      <c r="J342" s="21" t="s">
        <v>9</v>
      </c>
      <c r="K342" s="21">
        <v>38.000120000000003</v>
      </c>
      <c r="L342" s="21">
        <v>0.28635260000000001</v>
      </c>
      <c r="M342" s="21">
        <v>71</v>
      </c>
      <c r="N342" s="21" t="s">
        <v>10</v>
      </c>
      <c r="O342" s="21">
        <v>1</v>
      </c>
    </row>
    <row r="343" spans="1:15">
      <c r="A343" s="21" t="s">
        <v>8</v>
      </c>
      <c r="B343" s="22">
        <v>45434.373124999998</v>
      </c>
      <c r="C343" s="23">
        <v>45434.373124999998</v>
      </c>
      <c r="D343" s="21">
        <v>2024052401</v>
      </c>
      <c r="E343" s="21" t="s">
        <v>16</v>
      </c>
      <c r="F343" s="21">
        <v>14568.12</v>
      </c>
      <c r="G343" s="21">
        <v>15.039859999999999</v>
      </c>
      <c r="H343" s="21">
        <v>305.25</v>
      </c>
      <c r="I343" s="21">
        <v>302.964</v>
      </c>
      <c r="J343" s="21" t="s">
        <v>9</v>
      </c>
      <c r="K343" s="21">
        <v>38.000129999999999</v>
      </c>
      <c r="L343" s="21">
        <v>0.31096960000000001</v>
      </c>
      <c r="M343" s="21">
        <v>75</v>
      </c>
      <c r="N343" s="21" t="s">
        <v>10</v>
      </c>
      <c r="O343" s="21">
        <v>1</v>
      </c>
    </row>
    <row r="344" spans="1:15">
      <c r="A344" s="21" t="s">
        <v>8</v>
      </c>
      <c r="B344" s="22">
        <v>45434.374976851854</v>
      </c>
      <c r="C344" s="23">
        <v>45434.374976851854</v>
      </c>
      <c r="D344" s="21">
        <v>2024052401</v>
      </c>
      <c r="E344" s="21" t="s">
        <v>16</v>
      </c>
      <c r="F344" s="21">
        <v>14036.99</v>
      </c>
      <c r="G344" s="21">
        <v>14.736140000000001</v>
      </c>
      <c r="H344" s="21">
        <v>297.11</v>
      </c>
      <c r="I344" s="21">
        <v>289.40699999999998</v>
      </c>
      <c r="J344" s="21" t="s">
        <v>9</v>
      </c>
      <c r="K344" s="21">
        <v>38.000079999999997</v>
      </c>
      <c r="L344" s="21">
        <v>0.30216300000000001</v>
      </c>
      <c r="M344" s="21">
        <v>73</v>
      </c>
      <c r="N344" s="21" t="s">
        <v>10</v>
      </c>
      <c r="O344" s="21">
        <v>1</v>
      </c>
    </row>
    <row r="345" spans="1:15">
      <c r="A345" s="21" t="s">
        <v>8</v>
      </c>
      <c r="B345" s="22">
        <v>45434.388738425929</v>
      </c>
      <c r="C345" s="23">
        <v>45434.388738425929</v>
      </c>
      <c r="D345" s="21">
        <v>2024052401</v>
      </c>
      <c r="E345" s="21" t="s">
        <v>16</v>
      </c>
      <c r="F345" s="21">
        <v>12182.81</v>
      </c>
      <c r="G345" s="21">
        <v>14.49492</v>
      </c>
      <c r="H345" s="21">
        <v>203.5</v>
      </c>
      <c r="I345" s="21">
        <v>199.47669999999999</v>
      </c>
      <c r="J345" s="21" t="s">
        <v>9</v>
      </c>
      <c r="K345" s="21">
        <v>38.001260000000002</v>
      </c>
      <c r="L345" s="21">
        <v>0.23598050000000001</v>
      </c>
      <c r="M345" s="21">
        <v>50</v>
      </c>
      <c r="N345" s="21" t="s">
        <v>10</v>
      </c>
      <c r="O345" s="21">
        <v>1</v>
      </c>
    </row>
    <row r="346" spans="1:15">
      <c r="A346" s="21" t="s">
        <v>8</v>
      </c>
      <c r="B346" s="22">
        <v>45434.392777777779</v>
      </c>
      <c r="C346" s="23">
        <v>45434.392777777779</v>
      </c>
      <c r="D346" s="21">
        <v>2024052401</v>
      </c>
      <c r="E346" s="21" t="s">
        <v>16</v>
      </c>
      <c r="F346" s="21">
        <v>11492.37</v>
      </c>
      <c r="G346" s="21">
        <v>14.18515</v>
      </c>
      <c r="H346" s="21">
        <v>256.41000000000003</v>
      </c>
      <c r="I346" s="21">
        <v>254.61699999999999</v>
      </c>
      <c r="J346" s="21" t="s">
        <v>9</v>
      </c>
      <c r="K346" s="21">
        <v>38.001339999999999</v>
      </c>
      <c r="L346" s="21">
        <v>0.31261800000000001</v>
      </c>
      <c r="M346" s="21">
        <v>63</v>
      </c>
      <c r="N346" s="21" t="s">
        <v>10</v>
      </c>
      <c r="O346" s="21">
        <v>1</v>
      </c>
    </row>
    <row r="347" spans="1:15">
      <c r="A347" s="21" t="s">
        <v>8</v>
      </c>
      <c r="B347" s="22">
        <v>45434.396354166667</v>
      </c>
      <c r="C347" s="23">
        <v>45434.396354166667</v>
      </c>
      <c r="D347" s="21">
        <v>2024052401</v>
      </c>
      <c r="E347" s="21" t="s">
        <v>16</v>
      </c>
      <c r="F347" s="21">
        <v>10842.19</v>
      </c>
      <c r="G347" s="21">
        <v>13.825100000000001</v>
      </c>
      <c r="H347" s="21">
        <v>284.89999999999998</v>
      </c>
      <c r="I347" s="21">
        <v>278.9538</v>
      </c>
      <c r="J347" s="21" t="s">
        <v>9</v>
      </c>
      <c r="K347" s="21">
        <v>38.000450000000001</v>
      </c>
      <c r="L347" s="21">
        <v>0.35393330000000001</v>
      </c>
      <c r="M347" s="21">
        <v>70</v>
      </c>
      <c r="N347" s="21" t="s">
        <v>10</v>
      </c>
      <c r="O347" s="21">
        <v>1</v>
      </c>
    </row>
    <row r="348" spans="1:15">
      <c r="A348" s="21" t="s">
        <v>8</v>
      </c>
      <c r="B348" s="22">
        <v>45434.411585648151</v>
      </c>
      <c r="C348" s="23">
        <v>45434.411585648151</v>
      </c>
      <c r="D348" s="21">
        <v>2024052401</v>
      </c>
      <c r="E348" s="21" t="s">
        <v>16</v>
      </c>
      <c r="F348" s="21">
        <v>9149.4549999999999</v>
      </c>
      <c r="G348" s="21">
        <v>13.4002</v>
      </c>
      <c r="H348" s="21">
        <v>297.11</v>
      </c>
      <c r="I348" s="21">
        <v>293.14510000000001</v>
      </c>
      <c r="J348" s="21" t="s">
        <v>9</v>
      </c>
      <c r="K348" s="21">
        <v>38.000239999999998</v>
      </c>
      <c r="L348" s="21">
        <v>0.4272936</v>
      </c>
      <c r="M348" s="21">
        <v>73</v>
      </c>
      <c r="N348" s="21" t="s">
        <v>10</v>
      </c>
      <c r="O348" s="21">
        <v>1</v>
      </c>
    </row>
    <row r="349" spans="1:15">
      <c r="A349" s="21" t="s">
        <v>8</v>
      </c>
      <c r="B349" s="22">
        <v>45434.413495370369</v>
      </c>
      <c r="C349" s="23">
        <v>45434.413495370369</v>
      </c>
      <c r="D349" s="21">
        <v>2024052401</v>
      </c>
      <c r="E349" s="21" t="s">
        <v>16</v>
      </c>
      <c r="F349" s="21">
        <v>8727.723</v>
      </c>
      <c r="G349" s="21">
        <v>13.00651</v>
      </c>
      <c r="H349" s="21">
        <v>264.55</v>
      </c>
      <c r="I349" s="21">
        <v>261.92070000000001</v>
      </c>
      <c r="J349" s="21" t="s">
        <v>9</v>
      </c>
      <c r="K349" s="21">
        <v>38.001130000000003</v>
      </c>
      <c r="L349" s="21">
        <v>0.38855790000000001</v>
      </c>
      <c r="M349" s="21">
        <v>65</v>
      </c>
      <c r="N349" s="21" t="s">
        <v>10</v>
      </c>
      <c r="O349" s="21">
        <v>1</v>
      </c>
    </row>
    <row r="350" spans="1:15">
      <c r="A350" s="21" t="s">
        <v>8</v>
      </c>
      <c r="B350" s="22">
        <v>45434.415810185186</v>
      </c>
      <c r="C350" s="23">
        <v>45434.415810185186</v>
      </c>
      <c r="D350" s="21">
        <v>2024052401</v>
      </c>
      <c r="E350" s="21" t="s">
        <v>16</v>
      </c>
      <c r="F350" s="21">
        <v>8268.9770000000008</v>
      </c>
      <c r="G350" s="21">
        <v>12.58506</v>
      </c>
      <c r="H350" s="21">
        <v>284.89999999999998</v>
      </c>
      <c r="I350" s="21">
        <v>281.06639999999999</v>
      </c>
      <c r="J350" s="21" t="s">
        <v>9</v>
      </c>
      <c r="K350" s="21">
        <v>38.001330000000003</v>
      </c>
      <c r="L350" s="21">
        <v>0.42576979999999998</v>
      </c>
      <c r="M350" s="21">
        <v>70</v>
      </c>
      <c r="N350" s="21" t="s">
        <v>10</v>
      </c>
      <c r="O350" s="21">
        <v>1</v>
      </c>
    </row>
    <row r="351" spans="1:15">
      <c r="A351" s="21" t="s">
        <v>8</v>
      </c>
      <c r="B351" s="22">
        <v>45434.417986111112</v>
      </c>
      <c r="C351" s="23">
        <v>45434.417986111112</v>
      </c>
      <c r="D351" s="21">
        <v>2024052401</v>
      </c>
      <c r="E351" s="21" t="s">
        <v>16</v>
      </c>
      <c r="F351" s="21">
        <v>7493.1639999999998</v>
      </c>
      <c r="G351" s="21">
        <v>12.20682</v>
      </c>
      <c r="H351" s="21">
        <v>244.2</v>
      </c>
      <c r="I351" s="21">
        <v>115.16419999999999</v>
      </c>
      <c r="J351" s="21" t="s">
        <v>12</v>
      </c>
      <c r="K351" s="21">
        <v>7.1621930000000003</v>
      </c>
      <c r="L351" s="21">
        <v>0</v>
      </c>
      <c r="M351" s="21">
        <v>60</v>
      </c>
      <c r="N351" s="21" t="s">
        <v>11</v>
      </c>
      <c r="O351" s="21">
        <v>1</v>
      </c>
    </row>
    <row r="352" spans="1:15">
      <c r="A352" s="21" t="s">
        <v>8</v>
      </c>
      <c r="B352" s="22">
        <v>45434.428240740737</v>
      </c>
      <c r="C352" s="23">
        <v>45434.428240740737</v>
      </c>
      <c r="D352" s="21">
        <v>2024052401</v>
      </c>
      <c r="E352" s="21" t="s">
        <v>16</v>
      </c>
      <c r="F352" s="21">
        <v>6864.259</v>
      </c>
      <c r="G352" s="21">
        <v>11.698869999999999</v>
      </c>
      <c r="H352" s="21">
        <v>305.25</v>
      </c>
      <c r="I352" s="21">
        <v>304.96339999999998</v>
      </c>
      <c r="J352" s="21" t="s">
        <v>9</v>
      </c>
      <c r="K352" s="21">
        <v>38.000399999999999</v>
      </c>
      <c r="L352" s="21">
        <v>0.51797499999999996</v>
      </c>
      <c r="M352" s="21">
        <v>75</v>
      </c>
      <c r="N352" s="21" t="s">
        <v>10</v>
      </c>
      <c r="O352" s="21">
        <v>1</v>
      </c>
    </row>
    <row r="353" spans="1:15">
      <c r="A353" s="21" t="s">
        <v>8</v>
      </c>
      <c r="B353" s="22">
        <v>45434.431064814817</v>
      </c>
      <c r="C353" s="23">
        <v>45434.431064814817</v>
      </c>
      <c r="D353" s="21">
        <v>2024052401</v>
      </c>
      <c r="E353" s="21" t="s">
        <v>16</v>
      </c>
      <c r="F353" s="21">
        <v>6210.451</v>
      </c>
      <c r="G353" s="21">
        <v>10.859970000000001</v>
      </c>
      <c r="H353" s="21">
        <v>488.4</v>
      </c>
      <c r="I353" s="21">
        <v>484.84550000000002</v>
      </c>
      <c r="J353" s="21" t="s">
        <v>9</v>
      </c>
      <c r="K353" s="21">
        <v>38.000059999999998</v>
      </c>
      <c r="L353" s="21">
        <v>0.84537739999999995</v>
      </c>
      <c r="M353" s="21">
        <v>120</v>
      </c>
      <c r="N353" s="21" t="s">
        <v>10</v>
      </c>
      <c r="O353" s="21">
        <v>1</v>
      </c>
    </row>
    <row r="354" spans="1:15">
      <c r="A354" s="21" t="s">
        <v>8</v>
      </c>
      <c r="B354" s="22">
        <v>45434.433587962965</v>
      </c>
      <c r="C354" s="23">
        <v>45434.433587962965</v>
      </c>
      <c r="D354" s="21">
        <v>2024052401</v>
      </c>
      <c r="E354" s="21" t="s">
        <v>16</v>
      </c>
      <c r="F354" s="21">
        <v>5823.7129999999997</v>
      </c>
      <c r="G354" s="21">
        <v>10.420109999999999</v>
      </c>
      <c r="H354" s="21">
        <v>244.2</v>
      </c>
      <c r="I354" s="21">
        <v>242.2533</v>
      </c>
      <c r="J354" s="21" t="s">
        <v>9</v>
      </c>
      <c r="K354" s="21">
        <v>38.001280000000001</v>
      </c>
      <c r="L354" s="21">
        <v>0.43129060000000002</v>
      </c>
      <c r="M354" s="21">
        <v>60</v>
      </c>
      <c r="N354" s="21" t="s">
        <v>10</v>
      </c>
      <c r="O354" s="21">
        <v>1</v>
      </c>
    </row>
    <row r="355" spans="1:15">
      <c r="A355" s="21" t="s">
        <v>8</v>
      </c>
      <c r="B355" s="22">
        <v>45434.435960648145</v>
      </c>
      <c r="C355" s="23">
        <v>45434.435960648145</v>
      </c>
      <c r="D355" s="21">
        <v>2024052401</v>
      </c>
      <c r="E355" s="21" t="s">
        <v>16</v>
      </c>
      <c r="F355" s="21">
        <v>5375.5889999999999</v>
      </c>
      <c r="G355" s="21">
        <v>9.8270859999999995</v>
      </c>
      <c r="H355" s="21">
        <v>329.67</v>
      </c>
      <c r="I355" s="21">
        <v>329.411</v>
      </c>
      <c r="J355" s="21" t="s">
        <v>9</v>
      </c>
      <c r="K355" s="21">
        <v>38.001350000000002</v>
      </c>
      <c r="L355" s="21">
        <v>0.60029880000000002</v>
      </c>
      <c r="M355" s="21">
        <v>81</v>
      </c>
      <c r="N355" s="21" t="s">
        <v>10</v>
      </c>
      <c r="O355" s="21">
        <v>1</v>
      </c>
    </row>
    <row r="356" spans="1:15">
      <c r="A356" s="21" t="s">
        <v>8</v>
      </c>
      <c r="B356" s="22">
        <v>45434.438437500001</v>
      </c>
      <c r="C356" s="23">
        <v>45434.438437500001</v>
      </c>
      <c r="D356" s="21">
        <v>2024052401</v>
      </c>
      <c r="E356" s="21" t="s">
        <v>16</v>
      </c>
      <c r="F356" s="21">
        <v>4977.6850000000004</v>
      </c>
      <c r="G356" s="21">
        <v>9.3070009999999996</v>
      </c>
      <c r="H356" s="21">
        <v>284.89999999999998</v>
      </c>
      <c r="I356" s="21">
        <v>280.41059999999999</v>
      </c>
      <c r="J356" s="21" t="s">
        <v>9</v>
      </c>
      <c r="K356" s="21">
        <v>47.17127</v>
      </c>
      <c r="L356" s="21">
        <v>0.52254800000000001</v>
      </c>
      <c r="M356" s="21">
        <v>70</v>
      </c>
      <c r="N356" s="21" t="s">
        <v>10</v>
      </c>
      <c r="O356" s="21">
        <v>1</v>
      </c>
    </row>
    <row r="357" spans="1:15">
      <c r="A357" s="21" t="s">
        <v>8</v>
      </c>
      <c r="B357" s="22">
        <v>45434.440636574072</v>
      </c>
      <c r="C357" s="23">
        <v>45434.440636574072</v>
      </c>
      <c r="D357" s="21">
        <v>2024052401</v>
      </c>
      <c r="E357" s="21" t="s">
        <v>16</v>
      </c>
      <c r="F357" s="21">
        <v>4633.3919999999998</v>
      </c>
      <c r="G357" s="21">
        <v>8.8382839999999998</v>
      </c>
      <c r="H357" s="21">
        <v>244.2</v>
      </c>
      <c r="I357" s="21">
        <v>243.31049999999999</v>
      </c>
      <c r="J357" s="21" t="s">
        <v>9</v>
      </c>
      <c r="K357" s="21">
        <v>38.001269999999998</v>
      </c>
      <c r="L357" s="21">
        <v>0.4618332</v>
      </c>
      <c r="M357" s="21">
        <v>60</v>
      </c>
      <c r="N357" s="21" t="s">
        <v>10</v>
      </c>
      <c r="O357" s="21">
        <v>1</v>
      </c>
    </row>
    <row r="358" spans="1:15">
      <c r="A358" s="21" t="s">
        <v>8</v>
      </c>
      <c r="B358" s="22">
        <v>45434.442430555559</v>
      </c>
      <c r="C358" s="23">
        <v>45434.442430555559</v>
      </c>
      <c r="D358" s="21">
        <v>2024052401</v>
      </c>
      <c r="E358" s="21" t="s">
        <v>16</v>
      </c>
      <c r="F358" s="21">
        <v>4244.3890000000001</v>
      </c>
      <c r="G358" s="21">
        <v>8.2294420000000006</v>
      </c>
      <c r="H358" s="21">
        <v>321.52999999999997</v>
      </c>
      <c r="I358" s="21">
        <v>319.39620000000002</v>
      </c>
      <c r="J358" s="21" t="s">
        <v>9</v>
      </c>
      <c r="K358" s="21">
        <v>38.000019999999999</v>
      </c>
      <c r="L358" s="21">
        <v>0.61731029999999998</v>
      </c>
      <c r="M358" s="21">
        <v>79</v>
      </c>
      <c r="N358" s="21" t="s">
        <v>10</v>
      </c>
      <c r="O358" s="21">
        <v>1</v>
      </c>
    </row>
    <row r="359" spans="1:15">
      <c r="A359" s="21" t="s">
        <v>8</v>
      </c>
      <c r="B359" s="22">
        <v>45434.445347222223</v>
      </c>
      <c r="C359" s="23">
        <v>45434.445347222223</v>
      </c>
      <c r="D359" s="21">
        <v>2024052401</v>
      </c>
      <c r="E359" s="21" t="s">
        <v>16</v>
      </c>
      <c r="F359" s="21">
        <v>3909.9319999999998</v>
      </c>
      <c r="G359" s="21">
        <v>7.7847619999999997</v>
      </c>
      <c r="H359" s="21">
        <v>223.85</v>
      </c>
      <c r="I359" s="21">
        <v>222.26609999999999</v>
      </c>
      <c r="J359" s="21" t="s">
        <v>9</v>
      </c>
      <c r="K359" s="21">
        <v>38.0002</v>
      </c>
      <c r="L359" s="21">
        <v>0.44042160000000002</v>
      </c>
      <c r="M359" s="21">
        <v>55</v>
      </c>
      <c r="N359" s="21" t="s">
        <v>10</v>
      </c>
      <c r="O359" s="21">
        <v>1</v>
      </c>
    </row>
    <row r="360" spans="1:15">
      <c r="A360" s="21" t="s">
        <v>8</v>
      </c>
      <c r="B360" s="22">
        <v>45434.453194444446</v>
      </c>
      <c r="C360" s="23">
        <v>45434.453194444446</v>
      </c>
      <c r="D360" s="21">
        <v>2024052401</v>
      </c>
      <c r="E360" s="21" t="s">
        <v>16</v>
      </c>
      <c r="F360" s="21">
        <v>3330.9290000000001</v>
      </c>
      <c r="G360" s="21">
        <v>7.122598</v>
      </c>
      <c r="H360" s="21">
        <v>313.39</v>
      </c>
      <c r="I360" s="21">
        <v>314.02199999999999</v>
      </c>
      <c r="J360" s="21" t="s">
        <v>9</v>
      </c>
      <c r="K360" s="21">
        <v>38.000039999999998</v>
      </c>
      <c r="L360" s="21">
        <v>0.66944559999999997</v>
      </c>
      <c r="M360" s="21">
        <v>77</v>
      </c>
      <c r="N360" s="21" t="s">
        <v>10</v>
      </c>
      <c r="O360" s="21">
        <v>1</v>
      </c>
    </row>
    <row r="361" spans="1:15">
      <c r="A361" s="21" t="s">
        <v>8</v>
      </c>
      <c r="B361" s="22">
        <v>45434.455833333333</v>
      </c>
      <c r="C361" s="23">
        <v>45434.455833333333</v>
      </c>
      <c r="D361" s="21">
        <v>2024052401</v>
      </c>
      <c r="E361" s="21" t="s">
        <v>16</v>
      </c>
      <c r="F361" s="21">
        <v>3045.2649999999999</v>
      </c>
      <c r="G361" s="21">
        <v>6.6699400000000004</v>
      </c>
      <c r="H361" s="21">
        <v>207.57</v>
      </c>
      <c r="I361" s="21">
        <v>202.5548</v>
      </c>
      <c r="J361" s="21" t="s">
        <v>9</v>
      </c>
      <c r="K361" s="21">
        <v>42.43289</v>
      </c>
      <c r="L361" s="21">
        <v>0.44173259999999998</v>
      </c>
      <c r="M361" s="21">
        <v>51</v>
      </c>
      <c r="N361" s="21" t="s">
        <v>10</v>
      </c>
      <c r="O361" s="21">
        <v>1</v>
      </c>
    </row>
    <row r="362" spans="1:15">
      <c r="A362" s="21" t="s">
        <v>8</v>
      </c>
      <c r="B362" s="22">
        <v>45434.457662037035</v>
      </c>
      <c r="C362" s="23">
        <v>45434.457662037035</v>
      </c>
      <c r="D362" s="21">
        <v>2024052401</v>
      </c>
      <c r="E362" s="21" t="s">
        <v>16</v>
      </c>
      <c r="F362" s="21">
        <v>2655.2179999999998</v>
      </c>
      <c r="G362" s="21">
        <v>5.9131710000000002</v>
      </c>
      <c r="H362" s="21">
        <v>345.95</v>
      </c>
      <c r="I362" s="21">
        <v>346.27030000000002</v>
      </c>
      <c r="J362" s="21" t="s">
        <v>9</v>
      </c>
      <c r="K362" s="21">
        <v>38.000100000000003</v>
      </c>
      <c r="L362" s="21">
        <v>0.76887119999999998</v>
      </c>
      <c r="M362" s="21">
        <v>85</v>
      </c>
      <c r="N362" s="21" t="s">
        <v>10</v>
      </c>
      <c r="O362" s="21">
        <v>1</v>
      </c>
    </row>
    <row r="363" spans="1:15">
      <c r="A363" s="4" t="s">
        <v>7</v>
      </c>
      <c r="B363" s="5">
        <v>45435.341736111113</v>
      </c>
      <c r="C363" s="6">
        <v>45435.341736111113</v>
      </c>
      <c r="D363" s="4">
        <v>2024052301</v>
      </c>
      <c r="E363" s="4" t="s">
        <v>16</v>
      </c>
      <c r="F363" s="4">
        <v>17999.95</v>
      </c>
      <c r="G363" s="4">
        <v>17.451219999999999</v>
      </c>
      <c r="H363" s="4"/>
      <c r="I363" s="4"/>
      <c r="J363" s="4"/>
      <c r="K363" s="4"/>
      <c r="L363" s="4"/>
      <c r="M363" s="4"/>
      <c r="N363" s="4"/>
      <c r="O363" s="4"/>
    </row>
    <row r="364" spans="1:15">
      <c r="A364" s="21" t="s">
        <v>8</v>
      </c>
      <c r="B364" s="22">
        <v>45435.369039351855</v>
      </c>
      <c r="C364" s="23">
        <v>45435.369039351855</v>
      </c>
      <c r="D364" s="21">
        <v>2024052301</v>
      </c>
      <c r="E364" s="21" t="s">
        <v>16</v>
      </c>
      <c r="F364" s="21">
        <v>13717.83</v>
      </c>
      <c r="G364" s="21">
        <v>17.059380000000001</v>
      </c>
      <c r="H364" s="21">
        <v>321.52999999999997</v>
      </c>
      <c r="I364" s="21">
        <v>313.49180000000001</v>
      </c>
      <c r="J364" s="21" t="s">
        <v>9</v>
      </c>
      <c r="K364" s="21">
        <v>38.001170000000002</v>
      </c>
      <c r="L364" s="21">
        <v>0.38788410000000001</v>
      </c>
      <c r="M364" s="21">
        <v>79</v>
      </c>
      <c r="N364" s="21" t="s">
        <v>10</v>
      </c>
      <c r="O364" s="21">
        <v>1</v>
      </c>
    </row>
    <row r="365" spans="1:15">
      <c r="A365" s="21" t="s">
        <v>8</v>
      </c>
      <c r="B365" s="22">
        <v>45435.372083333335</v>
      </c>
      <c r="C365" s="23">
        <v>45435.372083333335</v>
      </c>
      <c r="D365" s="21">
        <v>2024052301</v>
      </c>
      <c r="E365" s="21" t="s">
        <v>16</v>
      </c>
      <c r="F365" s="21">
        <v>13061.04</v>
      </c>
      <c r="G365" s="21">
        <v>16.69858</v>
      </c>
      <c r="H365" s="21">
        <v>284.89999999999998</v>
      </c>
      <c r="I365" s="21">
        <v>282.29199999999997</v>
      </c>
      <c r="J365" s="21" t="s">
        <v>9</v>
      </c>
      <c r="K365" s="21">
        <v>38.000169999999997</v>
      </c>
      <c r="L365" s="21">
        <v>0.35915760000000002</v>
      </c>
      <c r="M365" s="21">
        <v>70</v>
      </c>
      <c r="N365" s="21" t="s">
        <v>10</v>
      </c>
      <c r="O365" s="21">
        <v>1</v>
      </c>
    </row>
    <row r="366" spans="1:15">
      <c r="A366" s="21" t="s">
        <v>8</v>
      </c>
      <c r="B366" s="22">
        <v>45435.374328703707</v>
      </c>
      <c r="C366" s="23">
        <v>45435.374328703707</v>
      </c>
      <c r="D366" s="21">
        <v>2024052301</v>
      </c>
      <c r="E366" s="21" t="s">
        <v>16</v>
      </c>
      <c r="F366" s="21">
        <v>12591.49</v>
      </c>
      <c r="G366" s="21">
        <v>16.432130000000001</v>
      </c>
      <c r="H366" s="21">
        <v>207.57</v>
      </c>
      <c r="I366" s="21">
        <v>206.11519999999999</v>
      </c>
      <c r="J366" s="21" t="s">
        <v>9</v>
      </c>
      <c r="K366" s="21">
        <v>38.001269999999998</v>
      </c>
      <c r="L366" s="21">
        <v>0.26746340000000002</v>
      </c>
      <c r="M366" s="21">
        <v>51</v>
      </c>
      <c r="N366" s="21" t="s">
        <v>10</v>
      </c>
      <c r="O366" s="21">
        <v>1</v>
      </c>
    </row>
    <row r="367" spans="1:15">
      <c r="A367" s="21" t="s">
        <v>8</v>
      </c>
      <c r="B367" s="22">
        <v>45435.376238425924</v>
      </c>
      <c r="C367" s="23">
        <v>45435.376238425924</v>
      </c>
      <c r="D367" s="21">
        <v>2024052301</v>
      </c>
      <c r="E367" s="21" t="s">
        <v>16</v>
      </c>
      <c r="F367" s="21">
        <v>12199.12</v>
      </c>
      <c r="G367" s="21">
        <v>16.19903</v>
      </c>
      <c r="H367" s="21">
        <v>179.08</v>
      </c>
      <c r="I367" s="21">
        <v>176.32470000000001</v>
      </c>
      <c r="J367" s="21" t="s">
        <v>9</v>
      </c>
      <c r="K367" s="21">
        <v>38.001220000000004</v>
      </c>
      <c r="L367" s="21">
        <v>0.23274549999999999</v>
      </c>
      <c r="M367" s="21">
        <v>44</v>
      </c>
      <c r="N367" s="21" t="s">
        <v>10</v>
      </c>
      <c r="O367" s="21">
        <v>1</v>
      </c>
    </row>
    <row r="368" spans="1:15">
      <c r="A368" s="21" t="s">
        <v>8</v>
      </c>
      <c r="B368" s="22">
        <v>45435.37809027778</v>
      </c>
      <c r="C368" s="23">
        <v>45435.37809027778</v>
      </c>
      <c r="D368" s="21">
        <v>2024052301</v>
      </c>
      <c r="E368" s="21" t="s">
        <v>16</v>
      </c>
      <c r="F368" s="21">
        <v>11711.95</v>
      </c>
      <c r="G368" s="21">
        <v>15.81461</v>
      </c>
      <c r="H368" s="21">
        <v>288.97000000000003</v>
      </c>
      <c r="I368" s="21">
        <v>279.02839999999998</v>
      </c>
      <c r="J368" s="21" t="s">
        <v>9</v>
      </c>
      <c r="K368" s="21">
        <v>38.001040000000003</v>
      </c>
      <c r="L368" s="21">
        <v>0.37504599999999999</v>
      </c>
      <c r="M368" s="21">
        <v>71</v>
      </c>
      <c r="N368" s="21" t="s">
        <v>10</v>
      </c>
      <c r="O368" s="21">
        <v>1</v>
      </c>
    </row>
    <row r="369" spans="1:15">
      <c r="A369" s="21" t="s">
        <v>8</v>
      </c>
      <c r="B369" s="22">
        <v>45435.380046296297</v>
      </c>
      <c r="C369" s="23">
        <v>45435.380046296297</v>
      </c>
      <c r="D369" s="21">
        <v>2024052301</v>
      </c>
      <c r="E369" s="21" t="s">
        <v>16</v>
      </c>
      <c r="F369" s="21">
        <v>11326.78</v>
      </c>
      <c r="G369" s="21">
        <v>15.570690000000001</v>
      </c>
      <c r="H369" s="21">
        <v>183.15</v>
      </c>
      <c r="I369" s="21">
        <v>180.65860000000001</v>
      </c>
      <c r="J369" s="21" t="s">
        <v>9</v>
      </c>
      <c r="K369" s="21">
        <v>38.001280000000001</v>
      </c>
      <c r="L369" s="21">
        <v>0.24689230000000001</v>
      </c>
      <c r="M369" s="21">
        <v>45</v>
      </c>
      <c r="N369" s="21" t="s">
        <v>10</v>
      </c>
      <c r="O369" s="21">
        <v>1</v>
      </c>
    </row>
    <row r="370" spans="1:15">
      <c r="A370" s="21" t="s">
        <v>8</v>
      </c>
      <c r="B370" s="22">
        <v>45435.381944444445</v>
      </c>
      <c r="C370" s="23">
        <v>45435.381944444445</v>
      </c>
      <c r="D370" s="21">
        <v>2024052301</v>
      </c>
      <c r="E370" s="21" t="s">
        <v>16</v>
      </c>
      <c r="F370" s="21">
        <v>10825.44</v>
      </c>
      <c r="G370" s="21">
        <v>15.14066</v>
      </c>
      <c r="H370" s="21">
        <v>309.32</v>
      </c>
      <c r="I370" s="21">
        <v>306.09070000000003</v>
      </c>
      <c r="J370" s="21" t="s">
        <v>9</v>
      </c>
      <c r="K370" s="21">
        <v>38.001220000000004</v>
      </c>
      <c r="L370" s="21">
        <v>0.42604710000000001</v>
      </c>
      <c r="M370" s="21">
        <v>76</v>
      </c>
      <c r="N370" s="21" t="s">
        <v>10</v>
      </c>
      <c r="O370" s="21">
        <v>1</v>
      </c>
    </row>
    <row r="371" spans="1:15">
      <c r="A371" s="21" t="s">
        <v>8</v>
      </c>
      <c r="B371" s="22">
        <v>45435.38386574074</v>
      </c>
      <c r="C371" s="23">
        <v>45435.38386574074</v>
      </c>
      <c r="D371" s="21">
        <v>2024052301</v>
      </c>
      <c r="E371" s="21" t="s">
        <v>16</v>
      </c>
      <c r="F371" s="21">
        <v>10377.86</v>
      </c>
      <c r="G371" s="21">
        <v>14.768980000000001</v>
      </c>
      <c r="H371" s="21">
        <v>264.55</v>
      </c>
      <c r="I371" s="21">
        <v>259.3175</v>
      </c>
      <c r="J371" s="21" t="s">
        <v>9</v>
      </c>
      <c r="K371" s="21">
        <v>38.001139999999999</v>
      </c>
      <c r="L371" s="21">
        <v>0.36712739999999999</v>
      </c>
      <c r="M371" s="21">
        <v>65</v>
      </c>
      <c r="N371" s="21" t="s">
        <v>10</v>
      </c>
      <c r="O371" s="21">
        <v>1</v>
      </c>
    </row>
    <row r="372" spans="1:15">
      <c r="A372" s="21" t="s">
        <v>8</v>
      </c>
      <c r="B372" s="22">
        <v>45435.386678240742</v>
      </c>
      <c r="C372" s="23">
        <v>45435.386678240742</v>
      </c>
      <c r="D372" s="21">
        <v>2024052301</v>
      </c>
      <c r="E372" s="21" t="s">
        <v>16</v>
      </c>
      <c r="F372" s="21">
        <v>9892.9050000000007</v>
      </c>
      <c r="G372" s="21">
        <v>14.44514</v>
      </c>
      <c r="H372" s="21">
        <v>227.92</v>
      </c>
      <c r="I372" s="21">
        <v>221.9528</v>
      </c>
      <c r="J372" s="21" t="s">
        <v>9</v>
      </c>
      <c r="K372" s="21">
        <v>38.001220000000004</v>
      </c>
      <c r="L372" s="21">
        <v>0.32240439999999998</v>
      </c>
      <c r="M372" s="21">
        <v>56</v>
      </c>
      <c r="N372" s="21" t="s">
        <v>10</v>
      </c>
      <c r="O372" s="21">
        <v>1</v>
      </c>
    </row>
    <row r="373" spans="1:15">
      <c r="A373" s="21" t="s">
        <v>8</v>
      </c>
      <c r="B373" s="22">
        <v>45435.397256944445</v>
      </c>
      <c r="C373" s="23">
        <v>45435.397256944445</v>
      </c>
      <c r="D373" s="21">
        <v>2024052301</v>
      </c>
      <c r="E373" s="21" t="s">
        <v>16</v>
      </c>
      <c r="F373" s="21">
        <v>8573.0580000000009</v>
      </c>
      <c r="G373" s="21">
        <v>13.780799999999999</v>
      </c>
      <c r="H373" s="21">
        <v>427.34989999999999</v>
      </c>
      <c r="I373" s="21">
        <v>422.8252</v>
      </c>
      <c r="J373" s="21" t="s">
        <v>9</v>
      </c>
      <c r="K373" s="21">
        <v>38.000529999999998</v>
      </c>
      <c r="L373" s="21">
        <v>0.67766749999999998</v>
      </c>
      <c r="M373" s="21">
        <v>105</v>
      </c>
      <c r="N373" s="21" t="s">
        <v>10</v>
      </c>
      <c r="O373" s="21">
        <v>1</v>
      </c>
    </row>
    <row r="374" spans="1:15">
      <c r="A374" s="21" t="s">
        <v>8</v>
      </c>
      <c r="B374" s="22">
        <v>45435.399398148147</v>
      </c>
      <c r="C374" s="23">
        <v>45435.399398148147</v>
      </c>
      <c r="D374" s="21">
        <v>2024052301</v>
      </c>
      <c r="E374" s="21" t="s">
        <v>16</v>
      </c>
      <c r="F374" s="21">
        <v>8030.6459999999997</v>
      </c>
      <c r="G374" s="21">
        <v>13.164149999999999</v>
      </c>
      <c r="H374" s="21">
        <v>374.43990000000002</v>
      </c>
      <c r="I374" s="21">
        <v>375.99</v>
      </c>
      <c r="J374" s="21" t="s">
        <v>9</v>
      </c>
      <c r="K374" s="21">
        <v>38.000010000000003</v>
      </c>
      <c r="L374" s="21">
        <v>0.61432169999999997</v>
      </c>
      <c r="M374" s="21">
        <v>92</v>
      </c>
      <c r="N374" s="21" t="s">
        <v>10</v>
      </c>
      <c r="O374" s="21">
        <v>1</v>
      </c>
    </row>
    <row r="375" spans="1:15">
      <c r="A375" s="21" t="s">
        <v>8</v>
      </c>
      <c r="B375" s="22">
        <v>45435.402256944442</v>
      </c>
      <c r="C375" s="23">
        <v>45435.402256944442</v>
      </c>
      <c r="D375" s="21">
        <v>2024052301</v>
      </c>
      <c r="E375" s="21" t="s">
        <v>16</v>
      </c>
      <c r="F375" s="21">
        <v>7542.3310000000001</v>
      </c>
      <c r="G375" s="21">
        <v>12.688040000000001</v>
      </c>
      <c r="H375" s="21">
        <v>284.89999999999998</v>
      </c>
      <c r="I375" s="21">
        <v>283.14589999999998</v>
      </c>
      <c r="J375" s="21" t="s">
        <v>9</v>
      </c>
      <c r="K375" s="21">
        <v>38.000120000000003</v>
      </c>
      <c r="L375" s="21">
        <v>0.47398580000000001</v>
      </c>
      <c r="M375" s="21">
        <v>70</v>
      </c>
      <c r="N375" s="21" t="s">
        <v>10</v>
      </c>
      <c r="O375" s="21">
        <v>1</v>
      </c>
    </row>
    <row r="376" spans="1:15">
      <c r="A376" s="21" t="s">
        <v>8</v>
      </c>
      <c r="B376" s="22">
        <v>45435.404560185183</v>
      </c>
      <c r="C376" s="23">
        <v>45435.404560185183</v>
      </c>
      <c r="D376" s="21">
        <v>2024052301</v>
      </c>
      <c r="E376" s="21" t="s">
        <v>16</v>
      </c>
      <c r="F376" s="21">
        <v>7110.39</v>
      </c>
      <c r="G376" s="21">
        <v>12.21463</v>
      </c>
      <c r="H376" s="21">
        <v>276.75990000000002</v>
      </c>
      <c r="I376" s="21">
        <v>275.96809999999999</v>
      </c>
      <c r="J376" s="21" t="s">
        <v>9</v>
      </c>
      <c r="K376" s="21">
        <v>38.000100000000003</v>
      </c>
      <c r="L376" s="21">
        <v>0.47183639999999999</v>
      </c>
      <c r="M376" s="21">
        <v>68</v>
      </c>
      <c r="N376" s="21" t="s">
        <v>10</v>
      </c>
      <c r="O376" s="21">
        <v>1</v>
      </c>
    </row>
    <row r="377" spans="1:15">
      <c r="A377" s="21" t="s">
        <v>8</v>
      </c>
      <c r="B377" s="22">
        <v>45435.407187500001</v>
      </c>
      <c r="C377" s="23">
        <v>45435.407187500001</v>
      </c>
      <c r="D377" s="21">
        <v>2024052301</v>
      </c>
      <c r="E377" s="21" t="s">
        <v>16</v>
      </c>
      <c r="F377" s="21">
        <v>6690.1080000000002</v>
      </c>
      <c r="G377" s="21">
        <v>11.77059</v>
      </c>
      <c r="H377" s="21">
        <v>256.41000000000003</v>
      </c>
      <c r="I377" s="21">
        <v>254.54</v>
      </c>
      <c r="J377" s="21" t="s">
        <v>9</v>
      </c>
      <c r="K377" s="21">
        <v>38.001249999999999</v>
      </c>
      <c r="L377" s="21">
        <v>0.44569779999999998</v>
      </c>
      <c r="M377" s="21">
        <v>63</v>
      </c>
      <c r="N377" s="21" t="s">
        <v>10</v>
      </c>
      <c r="O377" s="21">
        <v>1</v>
      </c>
    </row>
    <row r="378" spans="1:15">
      <c r="A378" s="21" t="s">
        <v>8</v>
      </c>
      <c r="B378" s="22">
        <v>45435.427372685182</v>
      </c>
      <c r="C378" s="23">
        <v>45435.427372685182</v>
      </c>
      <c r="D378" s="21">
        <v>2024052301</v>
      </c>
      <c r="E378" s="21" t="s">
        <v>16</v>
      </c>
      <c r="F378" s="21">
        <v>5275.5439999999999</v>
      </c>
      <c r="G378" s="21">
        <v>11.15231</v>
      </c>
      <c r="H378" s="21">
        <v>293.03989999999999</v>
      </c>
      <c r="I378" s="21">
        <v>294.7183</v>
      </c>
      <c r="J378" s="21" t="s">
        <v>9</v>
      </c>
      <c r="K378" s="21">
        <v>38.001269999999998</v>
      </c>
      <c r="L378" s="21">
        <v>0.6211989</v>
      </c>
      <c r="M378" s="21">
        <v>72</v>
      </c>
      <c r="N378" s="21" t="s">
        <v>10</v>
      </c>
      <c r="O378" s="21">
        <v>1</v>
      </c>
    </row>
    <row r="379" spans="1:15">
      <c r="A379" s="21" t="s">
        <v>8</v>
      </c>
      <c r="B379" s="22">
        <v>45435.429328703707</v>
      </c>
      <c r="C379" s="23">
        <v>45435.429328703707</v>
      </c>
      <c r="D379" s="21">
        <v>2024052301</v>
      </c>
      <c r="E379" s="21" t="s">
        <v>16</v>
      </c>
      <c r="F379" s="21">
        <v>4948.1530000000002</v>
      </c>
      <c r="G379" s="21">
        <v>10.647970000000001</v>
      </c>
      <c r="H379" s="21">
        <v>236.06</v>
      </c>
      <c r="I379" s="21">
        <v>237.3117</v>
      </c>
      <c r="J379" s="21" t="s">
        <v>9</v>
      </c>
      <c r="K379" s="21">
        <v>38.000050000000002</v>
      </c>
      <c r="L379" s="21">
        <v>0.50899510000000003</v>
      </c>
      <c r="M379" s="21">
        <v>58</v>
      </c>
      <c r="N379" s="21" t="s">
        <v>10</v>
      </c>
      <c r="O379" s="21">
        <v>1</v>
      </c>
    </row>
    <row r="380" spans="1:15">
      <c r="A380" s="21" t="s">
        <v>8</v>
      </c>
      <c r="B380" s="22">
        <v>45435.432256944441</v>
      </c>
      <c r="C380" s="23">
        <v>45435.432256944441</v>
      </c>
      <c r="D380" s="21">
        <v>2024052301</v>
      </c>
      <c r="E380" s="21" t="s">
        <v>16</v>
      </c>
      <c r="F380" s="21">
        <v>4532.8999999999996</v>
      </c>
      <c r="G380" s="21">
        <v>10.01873</v>
      </c>
      <c r="H380" s="21">
        <v>284.89999999999998</v>
      </c>
      <c r="I380" s="21">
        <v>286.05380000000002</v>
      </c>
      <c r="J380" s="21" t="s">
        <v>9</v>
      </c>
      <c r="K380" s="21">
        <v>38.00009</v>
      </c>
      <c r="L380" s="21">
        <v>0.6303204</v>
      </c>
      <c r="M380" s="21">
        <v>70</v>
      </c>
      <c r="N380" s="21" t="s">
        <v>10</v>
      </c>
      <c r="O380" s="21">
        <v>1</v>
      </c>
    </row>
    <row r="381" spans="1:15">
      <c r="A381" s="21" t="s">
        <v>8</v>
      </c>
      <c r="B381" s="22">
        <v>45435.434571759259</v>
      </c>
      <c r="C381" s="23">
        <v>45435.434571759259</v>
      </c>
      <c r="D381" s="21">
        <v>2024052301</v>
      </c>
      <c r="E381" s="21" t="s">
        <v>16</v>
      </c>
      <c r="F381" s="21">
        <v>4089.1889999999999</v>
      </c>
      <c r="G381" s="21">
        <v>9.229355</v>
      </c>
      <c r="H381" s="21">
        <v>358.15989999999999</v>
      </c>
      <c r="I381" s="21">
        <v>356.2894</v>
      </c>
      <c r="J381" s="21" t="s">
        <v>9</v>
      </c>
      <c r="K381" s="21">
        <v>38.001080000000002</v>
      </c>
      <c r="L381" s="21">
        <v>0.80192719999999995</v>
      </c>
      <c r="M381" s="21">
        <v>88</v>
      </c>
      <c r="N381" s="21" t="s">
        <v>10</v>
      </c>
      <c r="O381" s="21">
        <v>1</v>
      </c>
    </row>
    <row r="382" spans="1:15">
      <c r="A382" s="21" t="s">
        <v>8</v>
      </c>
      <c r="B382" s="22">
        <v>45435.436574074076</v>
      </c>
      <c r="C382" s="23">
        <v>45435.436574074076</v>
      </c>
      <c r="D382" s="21">
        <v>2024052301</v>
      </c>
      <c r="E382" s="21" t="s">
        <v>16</v>
      </c>
      <c r="F382" s="21">
        <v>3763.9949999999999</v>
      </c>
      <c r="G382" s="21">
        <v>8.6515210000000007</v>
      </c>
      <c r="H382" s="21">
        <v>248.27</v>
      </c>
      <c r="I382" s="21">
        <v>251.3152</v>
      </c>
      <c r="J382" s="21" t="s">
        <v>9</v>
      </c>
      <c r="K382" s="21">
        <v>38.000050000000002</v>
      </c>
      <c r="L382" s="21">
        <v>0.57588340000000005</v>
      </c>
      <c r="M382" s="21">
        <v>61</v>
      </c>
      <c r="N382" s="21" t="s">
        <v>10</v>
      </c>
      <c r="O382" s="21">
        <v>1</v>
      </c>
    </row>
    <row r="383" spans="1:15">
      <c r="A383" s="21" t="s">
        <v>8</v>
      </c>
      <c r="B383" s="22">
        <v>45435.438773148147</v>
      </c>
      <c r="C383" s="23">
        <v>45435.438773148147</v>
      </c>
      <c r="D383" s="21">
        <v>2024052301</v>
      </c>
      <c r="E383" s="21" t="s">
        <v>16</v>
      </c>
      <c r="F383" s="21">
        <v>3447.5369999999998</v>
      </c>
      <c r="G383" s="21">
        <v>8.0850829999999991</v>
      </c>
      <c r="H383" s="21">
        <v>248.27</v>
      </c>
      <c r="I383" s="21">
        <v>242.66820000000001</v>
      </c>
      <c r="J383" s="21" t="s">
        <v>9</v>
      </c>
      <c r="K383" s="21">
        <v>38.000050000000002</v>
      </c>
      <c r="L383" s="21">
        <v>0.56740670000000004</v>
      </c>
      <c r="M383" s="21">
        <v>61</v>
      </c>
      <c r="N383" s="21" t="s">
        <v>10</v>
      </c>
      <c r="O383" s="21">
        <v>1</v>
      </c>
    </row>
    <row r="384" spans="1:15">
      <c r="A384" s="21" t="s">
        <v>8</v>
      </c>
      <c r="B384" s="22">
        <v>45435.440891203703</v>
      </c>
      <c r="C384" s="23">
        <v>45435.440891203703</v>
      </c>
      <c r="D384" s="21">
        <v>2024052301</v>
      </c>
      <c r="E384" s="21" t="s">
        <v>16</v>
      </c>
      <c r="F384" s="21">
        <v>3105.069</v>
      </c>
      <c r="G384" s="21">
        <v>7.4227959999999999</v>
      </c>
      <c r="H384" s="21">
        <v>276.75990000000002</v>
      </c>
      <c r="I384" s="21">
        <v>276.20549999999997</v>
      </c>
      <c r="J384" s="21" t="s">
        <v>9</v>
      </c>
      <c r="K384" s="21">
        <v>38.000309999999999</v>
      </c>
      <c r="L384" s="21">
        <v>0.65828410000000004</v>
      </c>
      <c r="M384" s="21">
        <v>68</v>
      </c>
      <c r="N384" s="21" t="s">
        <v>10</v>
      </c>
      <c r="O384" s="21">
        <v>1</v>
      </c>
    </row>
    <row r="385" spans="1:15">
      <c r="A385" s="21" t="s">
        <v>8</v>
      </c>
      <c r="B385" s="22">
        <v>45435.442986111113</v>
      </c>
      <c r="C385" s="23">
        <v>45435.442986111113</v>
      </c>
      <c r="D385" s="21">
        <v>2024052301</v>
      </c>
      <c r="E385" s="21" t="s">
        <v>16</v>
      </c>
      <c r="F385" s="21">
        <v>2760.165</v>
      </c>
      <c r="G385" s="21">
        <v>6.7252169999999998</v>
      </c>
      <c r="H385" s="21">
        <v>288.97000000000003</v>
      </c>
      <c r="I385" s="21">
        <v>288.82780000000002</v>
      </c>
      <c r="J385" s="21" t="s">
        <v>9</v>
      </c>
      <c r="K385" s="21">
        <v>38.000329999999998</v>
      </c>
      <c r="L385" s="21">
        <v>0.7017021</v>
      </c>
      <c r="M385" s="21">
        <v>71</v>
      </c>
      <c r="N385" s="21" t="s">
        <v>10</v>
      </c>
      <c r="O385" s="21">
        <v>1</v>
      </c>
    </row>
    <row r="386" spans="1:15">
      <c r="A386" s="21" t="s">
        <v>8</v>
      </c>
      <c r="B386" s="22">
        <v>45435.459189814814</v>
      </c>
      <c r="C386" s="23">
        <v>45435.459189814814</v>
      </c>
      <c r="D386" s="21">
        <v>2024052301</v>
      </c>
      <c r="E386" s="21" t="s">
        <v>16</v>
      </c>
      <c r="F386" s="21">
        <v>2184.6309999999999</v>
      </c>
      <c r="G386" s="21">
        <v>6.1687969999999996</v>
      </c>
      <c r="H386" s="21">
        <v>195.36</v>
      </c>
      <c r="I386" s="21">
        <v>196.27369999999999</v>
      </c>
      <c r="J386" s="21" t="s">
        <v>9</v>
      </c>
      <c r="K386" s="21">
        <v>38.000109999999999</v>
      </c>
      <c r="L386" s="21">
        <v>0.5523323</v>
      </c>
      <c r="M386" s="21">
        <v>48</v>
      </c>
      <c r="N386" s="21" t="s">
        <v>10</v>
      </c>
      <c r="O386" s="21">
        <v>1</v>
      </c>
    </row>
    <row r="387" spans="1:15">
      <c r="A387" s="21" t="s">
        <v>8</v>
      </c>
      <c r="B387" s="22">
        <v>45435.461550925924</v>
      </c>
      <c r="C387" s="23">
        <v>45435.461550925924</v>
      </c>
      <c r="D387" s="21">
        <v>2024052301</v>
      </c>
      <c r="E387" s="21" t="s">
        <v>16</v>
      </c>
      <c r="F387" s="21">
        <v>1774.9770000000001</v>
      </c>
      <c r="G387" s="21">
        <v>5.1203079999999996</v>
      </c>
      <c r="H387" s="21">
        <v>370.37</v>
      </c>
      <c r="I387" s="21">
        <v>369.47250000000003</v>
      </c>
      <c r="J387" s="21" t="s">
        <v>9</v>
      </c>
      <c r="K387" s="21">
        <v>38.000419999999998</v>
      </c>
      <c r="L387" s="21">
        <v>1.0630550000000001</v>
      </c>
      <c r="M387" s="21">
        <v>91</v>
      </c>
      <c r="N387" s="21" t="s">
        <v>10</v>
      </c>
      <c r="O387" s="21">
        <v>1</v>
      </c>
    </row>
    <row r="388" spans="1:15">
      <c r="A388" s="21" t="s">
        <v>8</v>
      </c>
      <c r="B388" s="22">
        <v>45435.463819444441</v>
      </c>
      <c r="C388" s="23">
        <v>45435.463819444441</v>
      </c>
      <c r="D388" s="21">
        <v>2024052301</v>
      </c>
      <c r="E388" s="21" t="s">
        <v>16</v>
      </c>
      <c r="F388" s="21">
        <v>1479.912</v>
      </c>
      <c r="G388" s="21">
        <v>4.3581279999999998</v>
      </c>
      <c r="H388" s="21">
        <v>264.55</v>
      </c>
      <c r="I388" s="21">
        <v>262.24639999999999</v>
      </c>
      <c r="J388" s="21" t="s">
        <v>9</v>
      </c>
      <c r="K388" s="21">
        <v>38.000019999999999</v>
      </c>
      <c r="L388" s="21">
        <v>0.77007440000000005</v>
      </c>
      <c r="M388" s="21">
        <v>65</v>
      </c>
      <c r="N388" s="21" t="s">
        <v>10</v>
      </c>
      <c r="O388" s="21">
        <v>1</v>
      </c>
    </row>
    <row r="389" spans="1:15">
      <c r="A389" s="21" t="s">
        <v>8</v>
      </c>
      <c r="B389" s="22">
        <v>45435.465983796297</v>
      </c>
      <c r="C389" s="23">
        <v>45435.465983796297</v>
      </c>
      <c r="D389" s="21">
        <v>2024052301</v>
      </c>
      <c r="E389" s="21" t="s">
        <v>16</v>
      </c>
      <c r="F389" s="21">
        <v>1157.213</v>
      </c>
      <c r="G389" s="21">
        <v>3.47594</v>
      </c>
      <c r="H389" s="21">
        <v>297.11</v>
      </c>
      <c r="I389" s="21">
        <v>294.30439999999999</v>
      </c>
      <c r="J389" s="21" t="s">
        <v>9</v>
      </c>
      <c r="K389" s="21">
        <v>38.000439999999998</v>
      </c>
      <c r="L389" s="21">
        <v>0.88149560000000005</v>
      </c>
      <c r="M389" s="21">
        <v>73</v>
      </c>
      <c r="N389" s="21" t="s">
        <v>10</v>
      </c>
      <c r="O389" s="21">
        <v>1</v>
      </c>
    </row>
    <row r="390" spans="1:15">
      <c r="A390" s="21" t="s">
        <v>8</v>
      </c>
      <c r="B390" s="22">
        <v>45435.468692129631</v>
      </c>
      <c r="C390" s="23">
        <v>45435.468692129631</v>
      </c>
      <c r="D390" s="21">
        <v>2024052301</v>
      </c>
      <c r="E390" s="21" t="s">
        <v>16</v>
      </c>
      <c r="F390" s="21">
        <v>823.85059999999999</v>
      </c>
      <c r="G390" s="21">
        <v>2.5360619999999998</v>
      </c>
      <c r="H390" s="21">
        <v>309.32</v>
      </c>
      <c r="I390" s="21">
        <v>305.15260000000001</v>
      </c>
      <c r="J390" s="21" t="s">
        <v>9</v>
      </c>
      <c r="K390" s="21">
        <v>38.00009</v>
      </c>
      <c r="L390" s="21">
        <v>0.93703780000000003</v>
      </c>
      <c r="M390" s="21">
        <v>76</v>
      </c>
      <c r="N390" s="21" t="s">
        <v>10</v>
      </c>
      <c r="O390" s="21">
        <v>1</v>
      </c>
    </row>
    <row r="391" spans="1:15">
      <c r="A391" s="21" t="s">
        <v>8</v>
      </c>
      <c r="B391" s="22">
        <v>45435.471400462964</v>
      </c>
      <c r="C391" s="23">
        <v>45435.471400462964</v>
      </c>
      <c r="D391" s="21">
        <v>2024052301</v>
      </c>
      <c r="E391" s="21" t="s">
        <v>16</v>
      </c>
      <c r="F391" s="21">
        <v>590.90290000000005</v>
      </c>
      <c r="G391" s="21">
        <v>1.8643419999999999</v>
      </c>
      <c r="H391" s="21">
        <v>211.64</v>
      </c>
      <c r="I391" s="21">
        <v>212.72989999999999</v>
      </c>
      <c r="J391" s="21" t="s">
        <v>9</v>
      </c>
      <c r="K391" s="21">
        <v>38.000140000000002</v>
      </c>
      <c r="L391" s="21">
        <v>0.66921010000000003</v>
      </c>
      <c r="M391" s="21">
        <v>52</v>
      </c>
      <c r="N391" s="21" t="s">
        <v>10</v>
      </c>
      <c r="O391" s="21">
        <v>1</v>
      </c>
    </row>
    <row r="392" spans="1:15">
      <c r="A392" s="21" t="s">
        <v>8</v>
      </c>
      <c r="B392" s="22">
        <v>45435.482268518521</v>
      </c>
      <c r="C392" s="23">
        <v>45435.482268518521</v>
      </c>
      <c r="D392" s="21">
        <v>2024052301</v>
      </c>
      <c r="E392" s="21" t="s">
        <v>16</v>
      </c>
      <c r="F392" s="21">
        <v>311.32240000000002</v>
      </c>
      <c r="G392" s="21">
        <v>1.0842989999999999</v>
      </c>
      <c r="H392" s="21">
        <v>223.85</v>
      </c>
      <c r="I392" s="21">
        <v>226.30779999999999</v>
      </c>
      <c r="J392" s="21" t="s">
        <v>9</v>
      </c>
      <c r="K392" s="21">
        <v>38.000830000000001</v>
      </c>
      <c r="L392" s="21">
        <v>0.7860916</v>
      </c>
      <c r="M392" s="21">
        <v>55</v>
      </c>
      <c r="N392" s="21" t="s">
        <v>10</v>
      </c>
      <c r="O392" s="21">
        <v>1</v>
      </c>
    </row>
    <row r="393" spans="1:15">
      <c r="A393" s="4" t="s">
        <v>7</v>
      </c>
      <c r="B393" s="5">
        <v>45436.349664351852</v>
      </c>
      <c r="C393" s="6">
        <v>45436.349664351852</v>
      </c>
      <c r="D393" s="4" t="s">
        <v>14</v>
      </c>
      <c r="E393" s="4" t="s">
        <v>16</v>
      </c>
      <c r="F393" s="4">
        <v>15884.84</v>
      </c>
      <c r="G393" s="4">
        <v>17.489049999999999</v>
      </c>
      <c r="H393" s="4"/>
      <c r="I393" s="4"/>
      <c r="J393" s="4"/>
      <c r="K393" s="4"/>
      <c r="L393" s="4"/>
      <c r="M393" s="4"/>
      <c r="N393" s="4"/>
      <c r="O393" s="4"/>
    </row>
    <row r="394" spans="1:15">
      <c r="A394" s="21" t="s">
        <v>8</v>
      </c>
      <c r="B394" s="22">
        <v>45436.359560185185</v>
      </c>
      <c r="C394" s="23">
        <v>45436.359560185185</v>
      </c>
      <c r="D394" s="21" t="s">
        <v>14</v>
      </c>
      <c r="E394" s="21" t="s">
        <v>16</v>
      </c>
      <c r="F394" s="21">
        <v>14196.39</v>
      </c>
      <c r="G394" s="21">
        <v>17.112939999999998</v>
      </c>
      <c r="H394" s="21">
        <v>301.18</v>
      </c>
      <c r="I394" s="21">
        <v>295.56580000000002</v>
      </c>
      <c r="J394" s="21" t="s">
        <v>9</v>
      </c>
      <c r="K394" s="21">
        <v>38.00009</v>
      </c>
      <c r="L394" s="21">
        <v>0.35441650000000002</v>
      </c>
      <c r="M394" s="21">
        <v>74</v>
      </c>
      <c r="N394" s="21" t="s">
        <v>10</v>
      </c>
      <c r="O394" s="21">
        <v>1</v>
      </c>
    </row>
    <row r="395" spans="1:15">
      <c r="A395" s="21" t="s">
        <v>8</v>
      </c>
      <c r="B395" s="22">
        <v>45436.362013888887</v>
      </c>
      <c r="C395" s="23">
        <v>45436.362013888887</v>
      </c>
      <c r="D395" s="21" t="s">
        <v>14</v>
      </c>
      <c r="E395" s="21" t="s">
        <v>16</v>
      </c>
      <c r="F395" s="21">
        <v>13573</v>
      </c>
      <c r="G395" s="21">
        <v>16.730730000000001</v>
      </c>
      <c r="H395" s="21">
        <v>313.39</v>
      </c>
      <c r="I395" s="21">
        <v>314.351</v>
      </c>
      <c r="J395" s="21" t="s">
        <v>9</v>
      </c>
      <c r="K395" s="21">
        <v>38.000309999999999</v>
      </c>
      <c r="L395" s="21">
        <v>0.38562679999999999</v>
      </c>
      <c r="M395" s="21">
        <v>77</v>
      </c>
      <c r="N395" s="21" t="s">
        <v>10</v>
      </c>
      <c r="O395" s="21">
        <v>1</v>
      </c>
    </row>
    <row r="396" spans="1:15">
      <c r="A396" s="21" t="s">
        <v>8</v>
      </c>
      <c r="B396" s="22">
        <v>45436.364606481482</v>
      </c>
      <c r="C396" s="23">
        <v>45436.364606481482</v>
      </c>
      <c r="D396" s="21" t="s">
        <v>14</v>
      </c>
      <c r="E396" s="21" t="s">
        <v>16</v>
      </c>
      <c r="F396" s="21">
        <v>13001.55</v>
      </c>
      <c r="G396" s="21">
        <v>16.408729999999998</v>
      </c>
      <c r="H396" s="21">
        <v>256.41000000000003</v>
      </c>
      <c r="I396" s="21">
        <v>257.04539999999997</v>
      </c>
      <c r="J396" s="21" t="s">
        <v>9</v>
      </c>
      <c r="K396" s="21">
        <v>38.001309999999997</v>
      </c>
      <c r="L396" s="21">
        <v>0.32276589999999999</v>
      </c>
      <c r="M396" s="21">
        <v>63</v>
      </c>
      <c r="N396" s="21" t="s">
        <v>10</v>
      </c>
      <c r="O396" s="21">
        <v>1</v>
      </c>
    </row>
    <row r="397" spans="1:15">
      <c r="A397" s="21" t="s">
        <v>8</v>
      </c>
      <c r="B397" s="22">
        <v>45436.366851851853</v>
      </c>
      <c r="C397" s="23">
        <v>45436.366851851853</v>
      </c>
      <c r="D397" s="21" t="s">
        <v>14</v>
      </c>
      <c r="E397" s="21" t="s">
        <v>16</v>
      </c>
      <c r="F397" s="21">
        <v>12415.04</v>
      </c>
      <c r="G397" s="21">
        <v>15.9918</v>
      </c>
      <c r="H397" s="21">
        <v>329.67</v>
      </c>
      <c r="I397" s="21">
        <v>327.4015</v>
      </c>
      <c r="J397" s="21" t="s">
        <v>9</v>
      </c>
      <c r="K397" s="21">
        <v>38.000019999999999</v>
      </c>
      <c r="L397" s="21">
        <v>0.41962929999999998</v>
      </c>
      <c r="M397" s="21">
        <v>81</v>
      </c>
      <c r="N397" s="21" t="s">
        <v>10</v>
      </c>
      <c r="O397" s="21">
        <v>1</v>
      </c>
    </row>
    <row r="398" spans="1:15">
      <c r="A398" s="21" t="s">
        <v>8</v>
      </c>
      <c r="B398" s="22">
        <v>45436.369270833333</v>
      </c>
      <c r="C398" s="23">
        <v>45436.369270833333</v>
      </c>
      <c r="D398" s="21" t="s">
        <v>14</v>
      </c>
      <c r="E398" s="21" t="s">
        <v>16</v>
      </c>
      <c r="F398" s="21">
        <v>11927.76</v>
      </c>
      <c r="G398" s="21">
        <v>15.705909999999999</v>
      </c>
      <c r="H398" s="21">
        <v>219.78</v>
      </c>
      <c r="I398" s="21">
        <v>218.57509999999999</v>
      </c>
      <c r="J398" s="21" t="s">
        <v>9</v>
      </c>
      <c r="K398" s="21">
        <v>38.0002</v>
      </c>
      <c r="L398" s="21">
        <v>0.28632269999999999</v>
      </c>
      <c r="M398" s="21">
        <v>54</v>
      </c>
      <c r="N398" s="21" t="s">
        <v>10</v>
      </c>
      <c r="O398" s="21">
        <v>1</v>
      </c>
    </row>
    <row r="399" spans="1:15">
      <c r="A399" s="21" t="s">
        <v>8</v>
      </c>
      <c r="B399" s="22">
        <v>45436.37190972222</v>
      </c>
      <c r="C399" s="23">
        <v>45436.37190972222</v>
      </c>
      <c r="D399" s="21" t="s">
        <v>14</v>
      </c>
      <c r="E399" s="21" t="s">
        <v>16</v>
      </c>
      <c r="F399" s="21">
        <v>11440.46</v>
      </c>
      <c r="G399" s="21">
        <v>15.430210000000001</v>
      </c>
      <c r="H399" s="21">
        <v>207.57</v>
      </c>
      <c r="I399" s="21">
        <v>208.39179999999999</v>
      </c>
      <c r="J399" s="21" t="s">
        <v>9</v>
      </c>
      <c r="K399" s="21">
        <v>38.000239999999998</v>
      </c>
      <c r="L399" s="21">
        <v>0.2794914</v>
      </c>
      <c r="M399" s="21">
        <v>51</v>
      </c>
      <c r="N399" s="21" t="s">
        <v>10</v>
      </c>
      <c r="O399" s="21">
        <v>1</v>
      </c>
    </row>
    <row r="400" spans="1:15">
      <c r="A400" s="21" t="s">
        <v>8</v>
      </c>
      <c r="B400" s="22">
        <v>45436.375081018516</v>
      </c>
      <c r="C400" s="23">
        <v>45436.375081018516</v>
      </c>
      <c r="D400" s="21" t="s">
        <v>14</v>
      </c>
      <c r="E400" s="21" t="s">
        <v>16</v>
      </c>
      <c r="F400" s="21">
        <v>10826.79</v>
      </c>
      <c r="G400" s="21">
        <v>15.02984</v>
      </c>
      <c r="H400" s="21">
        <v>288.97000000000003</v>
      </c>
      <c r="I400" s="21">
        <v>289.15050000000002</v>
      </c>
      <c r="J400" s="21" t="s">
        <v>9</v>
      </c>
      <c r="K400" s="21">
        <v>38.001159999999999</v>
      </c>
      <c r="L400" s="21">
        <v>0.39943190000000001</v>
      </c>
      <c r="M400" s="21">
        <v>71</v>
      </c>
      <c r="N400" s="21" t="s">
        <v>10</v>
      </c>
      <c r="O400" s="21">
        <v>1</v>
      </c>
    </row>
    <row r="401" spans="1:15">
      <c r="A401" s="21" t="s">
        <v>8</v>
      </c>
      <c r="B401" s="22">
        <v>45436.382291666669</v>
      </c>
      <c r="C401" s="23">
        <v>45436.382291666669</v>
      </c>
      <c r="D401" s="21" t="s">
        <v>14</v>
      </c>
      <c r="E401" s="21" t="s">
        <v>16</v>
      </c>
      <c r="F401" s="21">
        <v>9883.3490000000002</v>
      </c>
      <c r="G401" s="21">
        <v>14.650130000000001</v>
      </c>
      <c r="H401" s="21">
        <v>264.55</v>
      </c>
      <c r="I401" s="21">
        <v>261.30959999999999</v>
      </c>
      <c r="J401" s="21" t="s">
        <v>9</v>
      </c>
      <c r="K401" s="21">
        <v>38.000480000000003</v>
      </c>
      <c r="L401" s="21">
        <v>0.3854899</v>
      </c>
      <c r="M401" s="21">
        <v>65</v>
      </c>
      <c r="N401" s="21" t="s">
        <v>10</v>
      </c>
      <c r="O401" s="21">
        <v>1</v>
      </c>
    </row>
    <row r="402" spans="1:15">
      <c r="A402" s="21" t="s">
        <v>8</v>
      </c>
      <c r="B402" s="22">
        <v>45436.384722222225</v>
      </c>
      <c r="C402" s="23">
        <v>45436.384722222225</v>
      </c>
      <c r="D402" s="21" t="s">
        <v>14</v>
      </c>
      <c r="E402" s="21" t="s">
        <v>16</v>
      </c>
      <c r="F402" s="21">
        <v>9386.2890000000007</v>
      </c>
      <c r="G402" s="21">
        <v>14.22583</v>
      </c>
      <c r="H402" s="21">
        <v>284.89999999999998</v>
      </c>
      <c r="I402" s="21">
        <v>281.16449999999998</v>
      </c>
      <c r="J402" s="21" t="s">
        <v>9</v>
      </c>
      <c r="K402" s="21">
        <v>38.000399999999999</v>
      </c>
      <c r="L402" s="21">
        <v>0.42402830000000002</v>
      </c>
      <c r="M402" s="21">
        <v>70</v>
      </c>
      <c r="N402" s="21" t="s">
        <v>10</v>
      </c>
      <c r="O402" s="21">
        <v>1</v>
      </c>
    </row>
    <row r="403" spans="1:15">
      <c r="A403" s="21" t="s">
        <v>8</v>
      </c>
      <c r="B403" s="22">
        <v>45436.398831018516</v>
      </c>
      <c r="C403" s="23">
        <v>45436.398831018516</v>
      </c>
      <c r="D403" s="21" t="s">
        <v>14</v>
      </c>
      <c r="E403" s="21" t="s">
        <v>16</v>
      </c>
      <c r="F403" s="21">
        <v>7981.6350000000002</v>
      </c>
      <c r="G403" s="21">
        <v>13.75183</v>
      </c>
      <c r="H403" s="21">
        <v>276.75990000000002</v>
      </c>
      <c r="I403" s="21">
        <v>275.00540000000001</v>
      </c>
      <c r="J403" s="21" t="s">
        <v>9</v>
      </c>
      <c r="K403" s="21">
        <v>38.000109999999999</v>
      </c>
      <c r="L403" s="21">
        <v>0.4716166</v>
      </c>
      <c r="M403" s="21">
        <v>68</v>
      </c>
      <c r="N403" s="21" t="s">
        <v>10</v>
      </c>
      <c r="O403" s="21">
        <v>1</v>
      </c>
    </row>
    <row r="404" spans="1:15">
      <c r="A404" s="21" t="s">
        <v>8</v>
      </c>
      <c r="B404" s="22">
        <v>45436.400763888887</v>
      </c>
      <c r="C404" s="23">
        <v>45436.400763888887</v>
      </c>
      <c r="D404" s="21" t="s">
        <v>14</v>
      </c>
      <c r="E404" s="21" t="s">
        <v>16</v>
      </c>
      <c r="F404" s="21">
        <v>7547.1940000000004</v>
      </c>
      <c r="G404" s="21">
        <v>13.235329999999999</v>
      </c>
      <c r="H404" s="21">
        <v>301.18</v>
      </c>
      <c r="I404" s="21">
        <v>304.44139999999999</v>
      </c>
      <c r="J404" s="21" t="s">
        <v>9</v>
      </c>
      <c r="K404" s="21">
        <v>38.00009</v>
      </c>
      <c r="L404" s="21">
        <v>0.53213180000000004</v>
      </c>
      <c r="M404" s="21">
        <v>74</v>
      </c>
      <c r="N404" s="21" t="s">
        <v>10</v>
      </c>
      <c r="O404" s="21">
        <v>1</v>
      </c>
    </row>
    <row r="405" spans="1:15">
      <c r="A405" s="21" t="s">
        <v>8</v>
      </c>
      <c r="B405" s="22">
        <v>45436.402812499997</v>
      </c>
      <c r="C405" s="23">
        <v>45436.402812499997</v>
      </c>
      <c r="D405" s="21" t="s">
        <v>14</v>
      </c>
      <c r="E405" s="21" t="s">
        <v>16</v>
      </c>
      <c r="F405" s="21">
        <v>7090.3860000000004</v>
      </c>
      <c r="G405" s="21">
        <v>12.66676</v>
      </c>
      <c r="H405" s="21">
        <v>321.52999999999997</v>
      </c>
      <c r="I405" s="21">
        <v>320.12150000000003</v>
      </c>
      <c r="J405" s="21" t="s">
        <v>9</v>
      </c>
      <c r="K405" s="21">
        <v>38.001269999999998</v>
      </c>
      <c r="L405" s="21">
        <v>0.57008959999999997</v>
      </c>
      <c r="M405" s="21">
        <v>79</v>
      </c>
      <c r="N405" s="21" t="s">
        <v>10</v>
      </c>
      <c r="O405" s="21">
        <v>1</v>
      </c>
    </row>
    <row r="406" spans="1:15">
      <c r="A406" s="21" t="s">
        <v>8</v>
      </c>
      <c r="B406" s="22">
        <v>45436.40520833333</v>
      </c>
      <c r="C406" s="23">
        <v>45436.40520833333</v>
      </c>
      <c r="D406" s="21" t="s">
        <v>14</v>
      </c>
      <c r="E406" s="21" t="s">
        <v>16</v>
      </c>
      <c r="F406" s="21">
        <v>6723.2439999999997</v>
      </c>
      <c r="G406" s="21">
        <v>12.27547</v>
      </c>
      <c r="H406" s="21">
        <v>211.64</v>
      </c>
      <c r="I406" s="21">
        <v>213.84299999999999</v>
      </c>
      <c r="J406" s="21" t="s">
        <v>9</v>
      </c>
      <c r="K406" s="21">
        <v>38.000149999999998</v>
      </c>
      <c r="L406" s="21">
        <v>0.38850950000000001</v>
      </c>
      <c r="M406" s="21">
        <v>52</v>
      </c>
      <c r="N406" s="21" t="s">
        <v>10</v>
      </c>
      <c r="O406" s="21">
        <v>1</v>
      </c>
    </row>
    <row r="407" spans="1:15">
      <c r="A407" s="21" t="s">
        <v>8</v>
      </c>
      <c r="B407" s="22">
        <v>45436.407268518517</v>
      </c>
      <c r="C407" s="23">
        <v>45436.407268518517</v>
      </c>
      <c r="D407" s="21" t="s">
        <v>14</v>
      </c>
      <c r="E407" s="21" t="s">
        <v>16</v>
      </c>
      <c r="F407" s="21">
        <v>6362.8739999999998</v>
      </c>
      <c r="G407" s="21">
        <v>11.83724</v>
      </c>
      <c r="H407" s="21">
        <v>240.13</v>
      </c>
      <c r="I407" s="21">
        <v>236.7467</v>
      </c>
      <c r="J407" s="21" t="s">
        <v>9</v>
      </c>
      <c r="K407" s="21">
        <v>38.000109999999999</v>
      </c>
      <c r="L407" s="21">
        <v>0.43838680000000002</v>
      </c>
      <c r="M407" s="21">
        <v>59</v>
      </c>
      <c r="N407" s="21" t="s">
        <v>10</v>
      </c>
      <c r="O407" s="21">
        <v>1</v>
      </c>
    </row>
    <row r="408" spans="1:15">
      <c r="A408" s="21" t="s">
        <v>8</v>
      </c>
      <c r="B408" s="22">
        <v>45436.427523148152</v>
      </c>
      <c r="C408" s="23">
        <v>45436.427523148152</v>
      </c>
      <c r="D408" s="21" t="s">
        <v>14</v>
      </c>
      <c r="E408" s="21" t="s">
        <v>16</v>
      </c>
      <c r="F408" s="21">
        <v>5069.8819999999996</v>
      </c>
      <c r="G408" s="21">
        <v>11.3409</v>
      </c>
      <c r="H408" s="21">
        <v>223.85</v>
      </c>
      <c r="I408" s="21">
        <v>220.5087</v>
      </c>
      <c r="J408" s="21" t="s">
        <v>9</v>
      </c>
      <c r="K408" s="21">
        <v>38.000500000000002</v>
      </c>
      <c r="L408" s="21">
        <v>0.49086649999999998</v>
      </c>
      <c r="M408" s="21">
        <v>55</v>
      </c>
      <c r="N408" s="21" t="s">
        <v>10</v>
      </c>
      <c r="O408" s="21">
        <v>1</v>
      </c>
    </row>
    <row r="409" spans="1:15">
      <c r="A409" s="21" t="s">
        <v>8</v>
      </c>
      <c r="B409" s="22">
        <v>45436.430104166669</v>
      </c>
      <c r="C409" s="23">
        <v>45436.430104166669</v>
      </c>
      <c r="D409" s="21" t="s">
        <v>14</v>
      </c>
      <c r="E409" s="21" t="s">
        <v>16</v>
      </c>
      <c r="F409" s="21">
        <v>4725.6030000000001</v>
      </c>
      <c r="G409" s="21">
        <v>10.82072</v>
      </c>
      <c r="H409" s="21">
        <v>236.06</v>
      </c>
      <c r="I409" s="21">
        <v>235.7955</v>
      </c>
      <c r="J409" s="21" t="s">
        <v>9</v>
      </c>
      <c r="K409" s="21">
        <v>38.000019999999999</v>
      </c>
      <c r="L409" s="21">
        <v>0.53812420000000005</v>
      </c>
      <c r="M409" s="21">
        <v>58</v>
      </c>
      <c r="N409" s="21" t="s">
        <v>10</v>
      </c>
      <c r="O409" s="21">
        <v>1</v>
      </c>
    </row>
    <row r="410" spans="1:15">
      <c r="A410" s="21" t="s">
        <v>8</v>
      </c>
      <c r="B410" s="22">
        <v>45436.432442129626</v>
      </c>
      <c r="C410" s="23">
        <v>45436.432442129626</v>
      </c>
      <c r="D410" s="21" t="s">
        <v>14</v>
      </c>
      <c r="E410" s="21" t="s">
        <v>16</v>
      </c>
      <c r="F410" s="21">
        <v>4294.058</v>
      </c>
      <c r="G410" s="21">
        <v>10.04495</v>
      </c>
      <c r="H410" s="21">
        <v>333.74</v>
      </c>
      <c r="I410" s="21">
        <v>330.17779999999999</v>
      </c>
      <c r="J410" s="21" t="s">
        <v>9</v>
      </c>
      <c r="K410" s="21">
        <v>38.001339999999999</v>
      </c>
      <c r="L410" s="21">
        <v>0.77011419999999997</v>
      </c>
      <c r="M410" s="21">
        <v>82</v>
      </c>
      <c r="N410" s="21" t="s">
        <v>10</v>
      </c>
      <c r="O410" s="21">
        <v>1</v>
      </c>
    </row>
    <row r="411" spans="1:15">
      <c r="A411" s="21" t="s">
        <v>8</v>
      </c>
      <c r="B411" s="22">
        <v>45436.434675925928</v>
      </c>
      <c r="C411" s="23">
        <v>45436.434675925928</v>
      </c>
      <c r="D411" s="21" t="s">
        <v>14</v>
      </c>
      <c r="E411" s="21" t="s">
        <v>16</v>
      </c>
      <c r="F411" s="21">
        <v>3988.81</v>
      </c>
      <c r="G411" s="21">
        <v>9.521407</v>
      </c>
      <c r="H411" s="21">
        <v>219.78</v>
      </c>
      <c r="I411" s="21">
        <v>220.0778</v>
      </c>
      <c r="J411" s="21" t="s">
        <v>9</v>
      </c>
      <c r="K411" s="21">
        <v>38.00029</v>
      </c>
      <c r="L411" s="21">
        <v>0.52355810000000003</v>
      </c>
      <c r="M411" s="21">
        <v>54</v>
      </c>
      <c r="N411" s="21" t="s">
        <v>10</v>
      </c>
      <c r="O411" s="21">
        <v>1</v>
      </c>
    </row>
    <row r="412" spans="1:15">
      <c r="A412" s="21" t="s">
        <v>8</v>
      </c>
      <c r="B412" s="22">
        <v>45436.437326388892</v>
      </c>
      <c r="C412" s="23">
        <v>45436.437326388892</v>
      </c>
      <c r="D412" s="21" t="s">
        <v>14</v>
      </c>
      <c r="E412" s="21" t="s">
        <v>16</v>
      </c>
      <c r="F412" s="21">
        <v>3651.5239999999999</v>
      </c>
      <c r="G412" s="21">
        <v>8.9289699999999996</v>
      </c>
      <c r="H412" s="21">
        <v>244.2</v>
      </c>
      <c r="I412" s="21">
        <v>242.8467</v>
      </c>
      <c r="J412" s="21" t="s">
        <v>9</v>
      </c>
      <c r="K412" s="21">
        <v>38</v>
      </c>
      <c r="L412" s="21">
        <v>0.59188430000000003</v>
      </c>
      <c r="M412" s="21">
        <v>60</v>
      </c>
      <c r="N412" s="21" t="s">
        <v>10</v>
      </c>
      <c r="O412" s="21">
        <v>1</v>
      </c>
    </row>
    <row r="413" spans="1:15">
      <c r="A413" s="21" t="s">
        <v>8</v>
      </c>
      <c r="B413" s="22">
        <v>45436.439618055556</v>
      </c>
      <c r="C413" s="23">
        <v>45436.439618055556</v>
      </c>
      <c r="D413" s="21" t="s">
        <v>14</v>
      </c>
      <c r="E413" s="21" t="s">
        <v>16</v>
      </c>
      <c r="F413" s="21">
        <v>3214.9409999999998</v>
      </c>
      <c r="G413" s="21">
        <v>8.0269849999999998</v>
      </c>
      <c r="H413" s="21">
        <v>366.3</v>
      </c>
      <c r="I413" s="21">
        <v>365.06270000000001</v>
      </c>
      <c r="J413" s="21" t="s">
        <v>9</v>
      </c>
      <c r="K413" s="21">
        <v>38.000390000000003</v>
      </c>
      <c r="L413" s="21">
        <v>0.90892150000000005</v>
      </c>
      <c r="M413" s="21">
        <v>90</v>
      </c>
      <c r="N413" s="21" t="s">
        <v>10</v>
      </c>
      <c r="O413" s="21">
        <v>1</v>
      </c>
    </row>
    <row r="414" spans="1:15">
      <c r="A414" s="21" t="s">
        <v>8</v>
      </c>
      <c r="B414" s="22">
        <v>45436.442557870374</v>
      </c>
      <c r="C414" s="23">
        <v>45436.442557870374</v>
      </c>
      <c r="D414" s="21" t="s">
        <v>14</v>
      </c>
      <c r="E414" s="21" t="s">
        <v>16</v>
      </c>
      <c r="F414" s="21">
        <v>2917.3919999999998</v>
      </c>
      <c r="G414" s="21">
        <v>7.4814639999999999</v>
      </c>
      <c r="H414" s="21">
        <v>215.71</v>
      </c>
      <c r="I414" s="21">
        <v>213.24619999999999</v>
      </c>
      <c r="J414" s="21" t="s">
        <v>9</v>
      </c>
      <c r="K414" s="21">
        <v>38.001359999999998</v>
      </c>
      <c r="L414" s="21">
        <v>0.54510460000000005</v>
      </c>
      <c r="M414" s="21">
        <v>53</v>
      </c>
      <c r="N414" s="21" t="s">
        <v>10</v>
      </c>
      <c r="O414" s="21">
        <v>1</v>
      </c>
    </row>
    <row r="415" spans="1:15">
      <c r="A415" s="21" t="s">
        <v>8</v>
      </c>
      <c r="B415" s="22">
        <v>45436.458240740743</v>
      </c>
      <c r="C415" s="23">
        <v>45436.458240740743</v>
      </c>
      <c r="D415" s="21" t="s">
        <v>14</v>
      </c>
      <c r="E415" s="21" t="s">
        <v>16</v>
      </c>
      <c r="F415" s="21">
        <v>2247.029</v>
      </c>
      <c r="G415" s="21">
        <v>6.6465230000000002</v>
      </c>
      <c r="H415" s="21">
        <v>284.89999999999998</v>
      </c>
      <c r="I415" s="21">
        <v>284.32900000000001</v>
      </c>
      <c r="J415" s="21" t="s">
        <v>9</v>
      </c>
      <c r="K415" s="21">
        <v>38</v>
      </c>
      <c r="L415" s="21">
        <v>0.8385975</v>
      </c>
      <c r="M415" s="21">
        <v>70</v>
      </c>
      <c r="N415" s="21" t="s">
        <v>10</v>
      </c>
      <c r="O415" s="21">
        <v>1</v>
      </c>
    </row>
    <row r="416" spans="1:15">
      <c r="A416" s="21" t="s">
        <v>8</v>
      </c>
      <c r="B416" s="22">
        <v>45436.460347222222</v>
      </c>
      <c r="C416" s="23">
        <v>45436.460347222222</v>
      </c>
      <c r="D416" s="21" t="s">
        <v>14</v>
      </c>
      <c r="E416" s="21" t="s">
        <v>16</v>
      </c>
      <c r="F416" s="21">
        <v>1888.6010000000001</v>
      </c>
      <c r="G416" s="21">
        <v>5.6937829999999998</v>
      </c>
      <c r="H416" s="21">
        <v>317.45999999999998</v>
      </c>
      <c r="I416" s="21">
        <v>315.32589999999999</v>
      </c>
      <c r="J416" s="21" t="s">
        <v>9</v>
      </c>
      <c r="K416" s="21">
        <v>38.001289999999997</v>
      </c>
      <c r="L416" s="21">
        <v>0.94830349999999997</v>
      </c>
      <c r="M416" s="21">
        <v>78</v>
      </c>
      <c r="N416" s="21" t="s">
        <v>10</v>
      </c>
      <c r="O416" s="21">
        <v>1</v>
      </c>
    </row>
    <row r="417" spans="1:15">
      <c r="A417" s="21" t="s">
        <v>8</v>
      </c>
      <c r="B417" s="22">
        <v>45436.462847222225</v>
      </c>
      <c r="C417" s="23">
        <v>45436.462847222225</v>
      </c>
      <c r="D417" s="21" t="s">
        <v>14</v>
      </c>
      <c r="E417" s="21" t="s">
        <v>16</v>
      </c>
      <c r="F417" s="21">
        <v>1586.203</v>
      </c>
      <c r="G417" s="21">
        <v>4.8926069999999999</v>
      </c>
      <c r="H417" s="21">
        <v>260.48</v>
      </c>
      <c r="I417" s="21">
        <v>261.6429</v>
      </c>
      <c r="J417" s="21" t="s">
        <v>9</v>
      </c>
      <c r="K417" s="21">
        <v>43.119759999999999</v>
      </c>
      <c r="L417" s="21">
        <v>0.80457440000000002</v>
      </c>
      <c r="M417" s="21">
        <v>64</v>
      </c>
      <c r="N417" s="21" t="s">
        <v>10</v>
      </c>
      <c r="O417" s="21">
        <v>1</v>
      </c>
    </row>
    <row r="418" spans="1:15">
      <c r="A418" s="21" t="s">
        <v>8</v>
      </c>
      <c r="B418" s="22">
        <v>45436.466261574074</v>
      </c>
      <c r="C418" s="23">
        <v>45436.466261574074</v>
      </c>
      <c r="D418" s="21" t="s">
        <v>14</v>
      </c>
      <c r="E418" s="21" t="s">
        <v>16</v>
      </c>
      <c r="F418" s="21">
        <v>1288.0060000000001</v>
      </c>
      <c r="G418" s="21">
        <v>4.0977040000000002</v>
      </c>
      <c r="H418" s="21">
        <v>252.34</v>
      </c>
      <c r="I418" s="21">
        <v>253.3964</v>
      </c>
      <c r="J418" s="21" t="s">
        <v>9</v>
      </c>
      <c r="K418" s="21">
        <v>38.000070000000001</v>
      </c>
      <c r="L418" s="21">
        <v>0.80379750000000005</v>
      </c>
      <c r="M418" s="21">
        <v>62</v>
      </c>
      <c r="N418" s="21" t="s">
        <v>10</v>
      </c>
      <c r="O418" s="21">
        <v>1</v>
      </c>
    </row>
    <row r="419" spans="1:15">
      <c r="A419" s="21" t="s">
        <v>8</v>
      </c>
      <c r="B419" s="22">
        <v>45436.468402777777</v>
      </c>
      <c r="C419" s="23">
        <v>45436.468402777777</v>
      </c>
      <c r="D419" s="21" t="s">
        <v>14</v>
      </c>
      <c r="E419" s="21" t="s">
        <v>16</v>
      </c>
      <c r="F419" s="21">
        <v>1041.001</v>
      </c>
      <c r="G419" s="21">
        <v>3.3770039999999999</v>
      </c>
      <c r="H419" s="21">
        <v>223.85</v>
      </c>
      <c r="I419" s="21">
        <v>224.25110000000001</v>
      </c>
      <c r="J419" s="21" t="s">
        <v>9</v>
      </c>
      <c r="K419" s="21">
        <v>38.001139999999999</v>
      </c>
      <c r="L419" s="21">
        <v>0.72530209999999995</v>
      </c>
      <c r="M419" s="21">
        <v>55</v>
      </c>
      <c r="N419" s="21" t="s">
        <v>10</v>
      </c>
      <c r="O419" s="21">
        <v>1</v>
      </c>
    </row>
    <row r="420" spans="1:15">
      <c r="A420" s="21" t="s">
        <v>8</v>
      </c>
      <c r="B420" s="22">
        <v>45436.470810185187</v>
      </c>
      <c r="C420" s="23">
        <v>45436.470810185187</v>
      </c>
      <c r="D420" s="21" t="s">
        <v>14</v>
      </c>
      <c r="E420" s="21" t="s">
        <v>16</v>
      </c>
      <c r="F420" s="21">
        <v>785.19730000000004</v>
      </c>
      <c r="G420" s="21">
        <v>2.603567</v>
      </c>
      <c r="H420" s="21">
        <v>236.06</v>
      </c>
      <c r="I420" s="21">
        <v>234.86109999999999</v>
      </c>
      <c r="J420" s="21" t="s">
        <v>9</v>
      </c>
      <c r="K420" s="21">
        <v>38.000010000000003</v>
      </c>
      <c r="L420" s="21">
        <v>0.77655450000000004</v>
      </c>
      <c r="M420" s="21">
        <v>58</v>
      </c>
      <c r="N420" s="21" t="s">
        <v>10</v>
      </c>
      <c r="O420" s="21">
        <v>1</v>
      </c>
    </row>
    <row r="421" spans="1:15">
      <c r="A421" s="21" t="s">
        <v>8</v>
      </c>
      <c r="B421" s="22">
        <v>45436.473344907405</v>
      </c>
      <c r="C421" s="23">
        <v>45436.473344907405</v>
      </c>
      <c r="D421" s="21" t="s">
        <v>14</v>
      </c>
      <c r="E421" s="21" t="s">
        <v>16</v>
      </c>
      <c r="F421" s="21">
        <v>531.89670000000001</v>
      </c>
      <c r="G421" s="21">
        <v>1.804802</v>
      </c>
      <c r="H421" s="21">
        <v>236.06</v>
      </c>
      <c r="I421" s="21">
        <v>235.31700000000001</v>
      </c>
      <c r="J421" s="21" t="s">
        <v>9</v>
      </c>
      <c r="K421" s="21">
        <v>38.00029</v>
      </c>
      <c r="L421" s="21">
        <v>0.79613659999999997</v>
      </c>
      <c r="M421" s="21">
        <v>58</v>
      </c>
      <c r="N421" s="21" t="s">
        <v>10</v>
      </c>
      <c r="O421" s="21">
        <v>1</v>
      </c>
    </row>
    <row r="422" spans="1:15">
      <c r="A422" s="21" t="s">
        <v>8</v>
      </c>
      <c r="B422" s="22">
        <v>45436.47556712963</v>
      </c>
      <c r="C422" s="23">
        <v>45436.47556712963</v>
      </c>
      <c r="D422" s="21" t="s">
        <v>14</v>
      </c>
      <c r="E422" s="21" t="s">
        <v>16</v>
      </c>
      <c r="F422" s="21">
        <v>258.14210000000003</v>
      </c>
      <c r="G422" s="21">
        <v>0.89379690000000001</v>
      </c>
      <c r="H422" s="21">
        <v>264.55</v>
      </c>
      <c r="I422" s="21">
        <v>263.47309999999999</v>
      </c>
      <c r="J422" s="21" t="s">
        <v>9</v>
      </c>
      <c r="K422" s="21">
        <v>38.000120000000003</v>
      </c>
      <c r="L422" s="21">
        <v>0.90972529999999996</v>
      </c>
      <c r="M422" s="21">
        <v>65</v>
      </c>
      <c r="N422" s="21" t="s">
        <v>10</v>
      </c>
      <c r="O422" s="21">
        <v>1</v>
      </c>
    </row>
    <row r="423" spans="1:15">
      <c r="A423" s="4" t="s">
        <v>7</v>
      </c>
      <c r="B423" s="5">
        <v>45439.359351851854</v>
      </c>
      <c r="C423" s="6">
        <v>45439.359351851854</v>
      </c>
      <c r="D423" s="4">
        <v>2024052701</v>
      </c>
      <c r="E423" s="4" t="s">
        <v>16</v>
      </c>
      <c r="F423" s="4">
        <v>16975.28</v>
      </c>
      <c r="G423" s="4">
        <v>14.53214</v>
      </c>
      <c r="H423" s="4"/>
      <c r="I423" s="4"/>
      <c r="J423" s="4"/>
      <c r="K423" s="4"/>
      <c r="L423" s="4"/>
      <c r="M423" s="4"/>
      <c r="N423" s="4"/>
      <c r="O423" s="4"/>
    </row>
    <row r="424" spans="1:15">
      <c r="A424" s="21" t="s">
        <v>8</v>
      </c>
      <c r="B424" s="22">
        <v>45439.374143518522</v>
      </c>
      <c r="C424" s="23">
        <v>45439.374143518522</v>
      </c>
      <c r="D424" s="21">
        <v>2024052701</v>
      </c>
      <c r="E424" s="21" t="s">
        <v>16</v>
      </c>
      <c r="F424" s="21">
        <v>14526.62</v>
      </c>
      <c r="G424" s="21">
        <v>14.23123</v>
      </c>
      <c r="H424" s="21">
        <v>305.25</v>
      </c>
      <c r="I424" s="21">
        <v>299.83150000000001</v>
      </c>
      <c r="J424" s="21" t="s">
        <v>9</v>
      </c>
      <c r="K424" s="21">
        <v>38.001339999999999</v>
      </c>
      <c r="L424" s="21">
        <v>0.29206539999999998</v>
      </c>
      <c r="M424" s="21">
        <v>75</v>
      </c>
      <c r="N424" s="21" t="s">
        <v>10</v>
      </c>
      <c r="O424" s="21">
        <v>1</v>
      </c>
    </row>
    <row r="425" spans="1:15">
      <c r="A425" s="21" t="s">
        <v>8</v>
      </c>
      <c r="B425" s="22">
        <v>45439.37604166667</v>
      </c>
      <c r="C425" s="23">
        <v>45439.37604166667</v>
      </c>
      <c r="D425" s="21">
        <v>2024052701</v>
      </c>
      <c r="E425" s="21" t="s">
        <v>16</v>
      </c>
      <c r="F425" s="21">
        <v>14021.5</v>
      </c>
      <c r="G425" s="21">
        <v>13.975580000000001</v>
      </c>
      <c r="H425" s="21">
        <v>256.41000000000003</v>
      </c>
      <c r="I425" s="21">
        <v>259.46210000000002</v>
      </c>
      <c r="J425" s="21" t="s">
        <v>9</v>
      </c>
      <c r="K425" s="21">
        <v>38.000480000000003</v>
      </c>
      <c r="L425" s="21">
        <v>0.25709559999999998</v>
      </c>
      <c r="M425" s="21">
        <v>63</v>
      </c>
      <c r="N425" s="21" t="s">
        <v>10</v>
      </c>
      <c r="O425" s="21">
        <v>1</v>
      </c>
    </row>
    <row r="426" spans="1:15">
      <c r="A426" s="21" t="s">
        <v>8</v>
      </c>
      <c r="B426" s="22">
        <v>45439.377789351849</v>
      </c>
      <c r="C426" s="23">
        <v>45439.377789351849</v>
      </c>
      <c r="D426" s="21">
        <v>2024052701</v>
      </c>
      <c r="E426" s="21" t="s">
        <v>16</v>
      </c>
      <c r="F426" s="21">
        <v>13601.22</v>
      </c>
      <c r="G426" s="21">
        <v>13.773899999999999</v>
      </c>
      <c r="H426" s="21">
        <v>203.5</v>
      </c>
      <c r="I426" s="21">
        <v>200.6207</v>
      </c>
      <c r="J426" s="21" t="s">
        <v>9</v>
      </c>
      <c r="K426" s="21">
        <v>38.00121</v>
      </c>
      <c r="L426" s="21">
        <v>0.2017524</v>
      </c>
      <c r="M426" s="21">
        <v>50</v>
      </c>
      <c r="N426" s="21" t="s">
        <v>10</v>
      </c>
      <c r="O426" s="21">
        <v>1</v>
      </c>
    </row>
    <row r="427" spans="1:15">
      <c r="A427" s="21" t="s">
        <v>8</v>
      </c>
      <c r="B427" s="22">
        <v>45439.379525462966</v>
      </c>
      <c r="C427" s="23">
        <v>45439.379525462966</v>
      </c>
      <c r="D427" s="21">
        <v>2024052701</v>
      </c>
      <c r="E427" s="21" t="s">
        <v>16</v>
      </c>
      <c r="F427" s="21">
        <v>13156.95</v>
      </c>
      <c r="G427" s="21">
        <v>13.53604</v>
      </c>
      <c r="H427" s="21">
        <v>227.92</v>
      </c>
      <c r="I427" s="21">
        <v>236.89660000000001</v>
      </c>
      <c r="J427" s="21" t="s">
        <v>9</v>
      </c>
      <c r="K427" s="21">
        <v>38.001269999999998</v>
      </c>
      <c r="L427" s="21">
        <v>0.24219099999999999</v>
      </c>
      <c r="M427" s="21">
        <v>56</v>
      </c>
      <c r="N427" s="21" t="s">
        <v>10</v>
      </c>
      <c r="O427" s="21">
        <v>1</v>
      </c>
    </row>
    <row r="428" spans="1:15">
      <c r="A428" s="21" t="s">
        <v>8</v>
      </c>
      <c r="B428" s="22">
        <v>45439.381608796299</v>
      </c>
      <c r="C428" s="23">
        <v>45439.381608796299</v>
      </c>
      <c r="D428" s="21">
        <v>2024052701</v>
      </c>
      <c r="E428" s="21" t="s">
        <v>16</v>
      </c>
      <c r="F428" s="21">
        <v>12648.36</v>
      </c>
      <c r="G428" s="21">
        <v>13.26313</v>
      </c>
      <c r="H428" s="21">
        <v>264.55</v>
      </c>
      <c r="I428" s="21">
        <v>261.42160000000001</v>
      </c>
      <c r="J428" s="21" t="s">
        <v>9</v>
      </c>
      <c r="K428" s="21">
        <v>38.000300000000003</v>
      </c>
      <c r="L428" s="21">
        <v>0.27249689999999999</v>
      </c>
      <c r="M428" s="21">
        <v>65</v>
      </c>
      <c r="N428" s="21" t="s">
        <v>10</v>
      </c>
      <c r="O428" s="21">
        <v>1</v>
      </c>
    </row>
    <row r="429" spans="1:15">
      <c r="A429" s="21" t="s">
        <v>8</v>
      </c>
      <c r="B429" s="22">
        <v>45439.383414351854</v>
      </c>
      <c r="C429" s="23">
        <v>45439.383414351854</v>
      </c>
      <c r="D429" s="21">
        <v>2024052701</v>
      </c>
      <c r="E429" s="21" t="s">
        <v>16</v>
      </c>
      <c r="F429" s="21">
        <v>12158.77</v>
      </c>
      <c r="G429" s="21">
        <v>12.959479999999999</v>
      </c>
      <c r="H429" s="21">
        <v>284.89999999999998</v>
      </c>
      <c r="I429" s="21">
        <v>285.18150000000003</v>
      </c>
      <c r="J429" s="21" t="s">
        <v>9</v>
      </c>
      <c r="K429" s="21">
        <v>38.000019999999999</v>
      </c>
      <c r="L429" s="21">
        <v>0.30214920000000001</v>
      </c>
      <c r="M429" s="21">
        <v>70</v>
      </c>
      <c r="N429" s="21" t="s">
        <v>10</v>
      </c>
      <c r="O429" s="21">
        <v>1</v>
      </c>
    </row>
    <row r="430" spans="1:15">
      <c r="A430" s="21" t="s">
        <v>8</v>
      </c>
      <c r="B430" s="22">
        <v>45439.385127314818</v>
      </c>
      <c r="C430" s="23">
        <v>45439.385127314818</v>
      </c>
      <c r="D430" s="21">
        <v>2024052701</v>
      </c>
      <c r="E430" s="21" t="s">
        <v>16</v>
      </c>
      <c r="F430" s="21">
        <v>11733.98</v>
      </c>
      <c r="G430" s="21">
        <v>12.703099999999999</v>
      </c>
      <c r="H430" s="21">
        <v>240.13</v>
      </c>
      <c r="I430" s="21">
        <v>236.60640000000001</v>
      </c>
      <c r="J430" s="21" t="s">
        <v>9</v>
      </c>
      <c r="K430" s="21">
        <v>38.001370000000001</v>
      </c>
      <c r="L430" s="21">
        <v>0.25487729999999997</v>
      </c>
      <c r="M430" s="21">
        <v>59</v>
      </c>
      <c r="N430" s="21" t="s">
        <v>10</v>
      </c>
      <c r="O430" s="21">
        <v>1</v>
      </c>
    </row>
    <row r="431" spans="1:15">
      <c r="A431" s="21" t="s">
        <v>8</v>
      </c>
      <c r="B431" s="22">
        <v>45439.40116898148</v>
      </c>
      <c r="C431" s="23">
        <v>45439.40116898148</v>
      </c>
      <c r="D431" s="21">
        <v>2024052701</v>
      </c>
      <c r="E431" s="21" t="s">
        <v>16</v>
      </c>
      <c r="F431" s="21">
        <v>9937.9410000000007</v>
      </c>
      <c r="G431" s="21">
        <v>12.44876</v>
      </c>
      <c r="H431" s="21">
        <v>203.5</v>
      </c>
      <c r="I431" s="21">
        <v>199.2184</v>
      </c>
      <c r="J431" s="21" t="s">
        <v>9</v>
      </c>
      <c r="K431" s="21">
        <v>38.000190000000003</v>
      </c>
      <c r="L431" s="21">
        <v>0.2481448</v>
      </c>
      <c r="M431" s="21">
        <v>50</v>
      </c>
      <c r="N431" s="21" t="s">
        <v>10</v>
      </c>
      <c r="O431" s="21">
        <v>1</v>
      </c>
    </row>
    <row r="432" spans="1:15">
      <c r="A432" s="21" t="s">
        <v>8</v>
      </c>
      <c r="B432" s="22">
        <v>45439.403101851851</v>
      </c>
      <c r="C432" s="23">
        <v>45439.403101851851</v>
      </c>
      <c r="D432" s="21">
        <v>2024052701</v>
      </c>
      <c r="E432" s="21" t="s">
        <v>16</v>
      </c>
      <c r="F432" s="21">
        <v>9493.0869999999995</v>
      </c>
      <c r="G432" s="21">
        <v>12.10242</v>
      </c>
      <c r="H432" s="21">
        <v>284.89999999999998</v>
      </c>
      <c r="I432" s="21">
        <v>279.71749999999997</v>
      </c>
      <c r="J432" s="21" t="s">
        <v>9</v>
      </c>
      <c r="K432" s="21">
        <v>38</v>
      </c>
      <c r="L432" s="21">
        <v>0.35473549999999998</v>
      </c>
      <c r="M432" s="21">
        <v>70</v>
      </c>
      <c r="N432" s="21" t="s">
        <v>10</v>
      </c>
      <c r="O432" s="21">
        <v>1</v>
      </c>
    </row>
    <row r="433" spans="1:15">
      <c r="A433" s="21" t="s">
        <v>8</v>
      </c>
      <c r="B433" s="22">
        <v>45439.404976851853</v>
      </c>
      <c r="C433" s="23">
        <v>45439.404976851853</v>
      </c>
      <c r="D433" s="21">
        <v>2024052701</v>
      </c>
      <c r="E433" s="21" t="s">
        <v>16</v>
      </c>
      <c r="F433" s="21">
        <v>9064.6270000000004</v>
      </c>
      <c r="G433" s="21">
        <v>11.754949999999999</v>
      </c>
      <c r="H433" s="21">
        <v>268.62</v>
      </c>
      <c r="I433" s="21">
        <v>270.32859999999999</v>
      </c>
      <c r="J433" s="21" t="s">
        <v>9</v>
      </c>
      <c r="K433" s="21">
        <v>38.000349999999997</v>
      </c>
      <c r="L433" s="21">
        <v>0.34869939999999999</v>
      </c>
      <c r="M433" s="21">
        <v>66</v>
      </c>
      <c r="N433" s="21" t="s">
        <v>10</v>
      </c>
      <c r="O433" s="21">
        <v>1</v>
      </c>
    </row>
    <row r="434" spans="1:15">
      <c r="A434" s="21" t="s">
        <v>8</v>
      </c>
      <c r="B434" s="22">
        <v>45439.406712962962</v>
      </c>
      <c r="C434" s="23">
        <v>45439.406712962962</v>
      </c>
      <c r="D434" s="21">
        <v>2024052701</v>
      </c>
      <c r="E434" s="21" t="s">
        <v>16</v>
      </c>
      <c r="F434" s="21">
        <v>8681.3459999999995</v>
      </c>
      <c r="G434" s="21">
        <v>11.437099999999999</v>
      </c>
      <c r="H434" s="21">
        <v>244.2</v>
      </c>
      <c r="I434" s="21">
        <v>242.1148</v>
      </c>
      <c r="J434" s="21" t="s">
        <v>9</v>
      </c>
      <c r="K434" s="21">
        <v>38.001080000000002</v>
      </c>
      <c r="L434" s="21">
        <v>0.3172603</v>
      </c>
      <c r="M434" s="21">
        <v>60</v>
      </c>
      <c r="N434" s="21" t="s">
        <v>10</v>
      </c>
      <c r="O434" s="21">
        <v>1</v>
      </c>
    </row>
    <row r="435" spans="1:15">
      <c r="A435" s="21" t="s">
        <v>8</v>
      </c>
      <c r="B435" s="22">
        <v>45439.408553240741</v>
      </c>
      <c r="C435" s="23">
        <v>45439.408553240741</v>
      </c>
      <c r="D435" s="21">
        <v>2024052701</v>
      </c>
      <c r="E435" s="21" t="s">
        <v>16</v>
      </c>
      <c r="F435" s="21">
        <v>8352.2720000000008</v>
      </c>
      <c r="G435" s="21">
        <v>11.190469999999999</v>
      </c>
      <c r="H435" s="21">
        <v>183.15</v>
      </c>
      <c r="I435" s="21">
        <v>180.95240000000001</v>
      </c>
      <c r="J435" s="21" t="s">
        <v>9</v>
      </c>
      <c r="K435" s="21">
        <v>38.0002</v>
      </c>
      <c r="L435" s="21">
        <v>0.24099110000000001</v>
      </c>
      <c r="M435" s="21">
        <v>45</v>
      </c>
      <c r="N435" s="21" t="s">
        <v>10</v>
      </c>
      <c r="O435" s="21">
        <v>1</v>
      </c>
    </row>
    <row r="436" spans="1:15">
      <c r="A436" s="21" t="s">
        <v>8</v>
      </c>
      <c r="B436" s="22">
        <v>45439.427777777775</v>
      </c>
      <c r="C436" s="23">
        <v>45439.427777777775</v>
      </c>
      <c r="D436" s="21">
        <v>2024052701</v>
      </c>
      <c r="E436" s="21" t="s">
        <v>16</v>
      </c>
      <c r="F436" s="21">
        <v>6753.7380000000003</v>
      </c>
      <c r="G436" s="21">
        <v>10.77656</v>
      </c>
      <c r="H436" s="21">
        <v>264.55</v>
      </c>
      <c r="I436" s="21">
        <v>263.77929999999998</v>
      </c>
      <c r="J436" s="21" t="s">
        <v>9</v>
      </c>
      <c r="K436" s="21">
        <v>38.000239999999998</v>
      </c>
      <c r="L436" s="21">
        <v>0.41888550000000002</v>
      </c>
      <c r="M436" s="21">
        <v>65</v>
      </c>
      <c r="N436" s="21" t="s">
        <v>10</v>
      </c>
      <c r="O436" s="21">
        <v>1</v>
      </c>
    </row>
    <row r="437" spans="1:15">
      <c r="A437" s="21" t="s">
        <v>8</v>
      </c>
      <c r="B437" s="22">
        <v>45439.429664351854</v>
      </c>
      <c r="C437" s="23">
        <v>45439.429664351854</v>
      </c>
      <c r="D437" s="21">
        <v>2024052701</v>
      </c>
      <c r="E437" s="21" t="s">
        <v>16</v>
      </c>
      <c r="F437" s="21">
        <v>6384.7820000000002</v>
      </c>
      <c r="G437" s="21">
        <v>10.36525</v>
      </c>
      <c r="H437" s="21">
        <v>256.41000000000003</v>
      </c>
      <c r="I437" s="21">
        <v>253.62450000000001</v>
      </c>
      <c r="J437" s="21" t="s">
        <v>9</v>
      </c>
      <c r="K437" s="21">
        <v>38.00029</v>
      </c>
      <c r="L437" s="21">
        <v>0.4096899</v>
      </c>
      <c r="M437" s="21">
        <v>63</v>
      </c>
      <c r="N437" s="21" t="s">
        <v>10</v>
      </c>
      <c r="O437" s="21">
        <v>1</v>
      </c>
    </row>
    <row r="438" spans="1:15">
      <c r="A438" s="21" t="s">
        <v>8</v>
      </c>
      <c r="B438" s="22">
        <v>45439.431597222225</v>
      </c>
      <c r="C438" s="23">
        <v>45439.431597222225</v>
      </c>
      <c r="D438" s="21">
        <v>2024052701</v>
      </c>
      <c r="E438" s="21" t="s">
        <v>16</v>
      </c>
      <c r="F438" s="21">
        <v>6034.5630000000001</v>
      </c>
      <c r="G438" s="21">
        <v>9.9704409999999992</v>
      </c>
      <c r="H438" s="21">
        <v>244.2</v>
      </c>
      <c r="I438" s="21">
        <v>243.09049999999999</v>
      </c>
      <c r="J438" s="21" t="s">
        <v>9</v>
      </c>
      <c r="K438" s="21">
        <v>38.000010000000003</v>
      </c>
      <c r="L438" s="21">
        <v>0.39949299999999999</v>
      </c>
      <c r="M438" s="21">
        <v>60</v>
      </c>
      <c r="N438" s="21" t="s">
        <v>10</v>
      </c>
      <c r="O438" s="21">
        <v>1</v>
      </c>
    </row>
    <row r="439" spans="1:15">
      <c r="A439" s="21" t="s">
        <v>8</v>
      </c>
      <c r="B439" s="22">
        <v>45439.438275462962</v>
      </c>
      <c r="C439" s="23">
        <v>45439.438275462962</v>
      </c>
      <c r="D439" s="21">
        <v>2024052701</v>
      </c>
      <c r="E439" s="21" t="s">
        <v>16</v>
      </c>
      <c r="F439" s="21">
        <v>5431.0110000000004</v>
      </c>
      <c r="G439" s="21">
        <v>9.5351730000000003</v>
      </c>
      <c r="H439" s="21">
        <v>248.27</v>
      </c>
      <c r="I439" s="21">
        <v>246.79390000000001</v>
      </c>
      <c r="J439" s="21" t="s">
        <v>9</v>
      </c>
      <c r="K439" s="21">
        <v>38.000259999999997</v>
      </c>
      <c r="L439" s="21">
        <v>0.43115829999999999</v>
      </c>
      <c r="M439" s="21">
        <v>61</v>
      </c>
      <c r="N439" s="21" t="s">
        <v>10</v>
      </c>
      <c r="O439" s="21">
        <v>1</v>
      </c>
    </row>
    <row r="440" spans="1:15">
      <c r="A440" s="21" t="s">
        <v>8</v>
      </c>
      <c r="B440" s="22">
        <v>45439.440046296295</v>
      </c>
      <c r="C440" s="23">
        <v>45439.440046296295</v>
      </c>
      <c r="D440" s="21">
        <v>2024052701</v>
      </c>
      <c r="E440" s="21" t="s">
        <v>16</v>
      </c>
      <c r="F440" s="21">
        <v>5048.22</v>
      </c>
      <c r="G440" s="21">
        <v>9.0060710000000004</v>
      </c>
      <c r="H440" s="21">
        <v>305.25</v>
      </c>
      <c r="I440" s="21">
        <v>304.9289</v>
      </c>
      <c r="J440" s="21" t="s">
        <v>9</v>
      </c>
      <c r="K440" s="21">
        <v>38.000979999999998</v>
      </c>
      <c r="L440" s="21">
        <v>0.54216189999999997</v>
      </c>
      <c r="M440" s="21">
        <v>75</v>
      </c>
      <c r="N440" s="21" t="s">
        <v>10</v>
      </c>
      <c r="O440" s="21">
        <v>1</v>
      </c>
    </row>
    <row r="441" spans="1:15">
      <c r="A441" s="21" t="s">
        <v>8</v>
      </c>
      <c r="B441" s="22">
        <v>45439.441851851851</v>
      </c>
      <c r="C441" s="23">
        <v>45439.441851851851</v>
      </c>
      <c r="D441" s="21">
        <v>2024052701</v>
      </c>
      <c r="E441" s="21" t="s">
        <v>16</v>
      </c>
      <c r="F441" s="21">
        <v>4762.1660000000002</v>
      </c>
      <c r="G441" s="21">
        <v>8.6373250000000006</v>
      </c>
      <c r="H441" s="21">
        <v>203.5</v>
      </c>
      <c r="I441" s="21">
        <v>201.36279999999999</v>
      </c>
      <c r="J441" s="21" t="s">
        <v>9</v>
      </c>
      <c r="K441" s="21">
        <v>38.000039999999998</v>
      </c>
      <c r="L441" s="21">
        <v>0.3633633</v>
      </c>
      <c r="M441" s="21">
        <v>50</v>
      </c>
      <c r="N441" s="21" t="s">
        <v>10</v>
      </c>
      <c r="O441" s="21">
        <v>1</v>
      </c>
    </row>
    <row r="442" spans="1:15">
      <c r="A442" s="21" t="s">
        <v>8</v>
      </c>
      <c r="B442" s="22">
        <v>45439.443854166668</v>
      </c>
      <c r="C442" s="23">
        <v>45439.443854166668</v>
      </c>
      <c r="D442" s="21">
        <v>2024052701</v>
      </c>
      <c r="E442" s="21" t="s">
        <v>16</v>
      </c>
      <c r="F442" s="21">
        <v>4293.3500000000004</v>
      </c>
      <c r="G442" s="21">
        <v>7.929297</v>
      </c>
      <c r="H442" s="21">
        <v>390.7199</v>
      </c>
      <c r="I442" s="21">
        <v>388.99860000000001</v>
      </c>
      <c r="J442" s="21" t="s">
        <v>9</v>
      </c>
      <c r="K442" s="21">
        <v>38.000129999999999</v>
      </c>
      <c r="L442" s="21">
        <v>0.71623780000000004</v>
      </c>
      <c r="M442" s="21">
        <v>96</v>
      </c>
      <c r="N442" s="21" t="s">
        <v>10</v>
      </c>
      <c r="O442" s="21">
        <v>1</v>
      </c>
    </row>
    <row r="443" spans="1:15">
      <c r="A443" s="21" t="s">
        <v>8</v>
      </c>
      <c r="B443" s="22">
        <v>45439.445497685185</v>
      </c>
      <c r="C443" s="23">
        <v>45439.445497685185</v>
      </c>
      <c r="D443" s="21">
        <v>2024052701</v>
      </c>
      <c r="E443" s="21" t="s">
        <v>16</v>
      </c>
      <c r="F443" s="21">
        <v>3936.5320000000002</v>
      </c>
      <c r="G443" s="21">
        <v>7.3797930000000003</v>
      </c>
      <c r="H443" s="21">
        <v>297.11</v>
      </c>
      <c r="I443" s="21">
        <v>295.12310000000002</v>
      </c>
      <c r="J443" s="21" t="s">
        <v>9</v>
      </c>
      <c r="K443" s="21">
        <v>38.00009</v>
      </c>
      <c r="L443" s="21">
        <v>0.55138810000000005</v>
      </c>
      <c r="M443" s="21">
        <v>73</v>
      </c>
      <c r="N443" s="21" t="s">
        <v>10</v>
      </c>
      <c r="O443" s="21">
        <v>1</v>
      </c>
    </row>
    <row r="444" spans="1:15">
      <c r="A444" s="21" t="s">
        <v>8</v>
      </c>
      <c r="B444" s="22">
        <v>45439.450821759259</v>
      </c>
      <c r="C444" s="23">
        <v>45439.450821759259</v>
      </c>
      <c r="D444" s="21">
        <v>2024052701</v>
      </c>
      <c r="E444" s="21" t="s">
        <v>16</v>
      </c>
      <c r="F444" s="21">
        <v>3480.5439999999999</v>
      </c>
      <c r="G444" s="21">
        <v>6.8486940000000001</v>
      </c>
      <c r="H444" s="21">
        <v>268.62</v>
      </c>
      <c r="I444" s="21">
        <v>270.2192</v>
      </c>
      <c r="J444" s="21" t="s">
        <v>9</v>
      </c>
      <c r="K444" s="21">
        <v>38.001289999999997</v>
      </c>
      <c r="L444" s="21">
        <v>0.52998080000000003</v>
      </c>
      <c r="M444" s="21">
        <v>66</v>
      </c>
      <c r="N444" s="21" t="s">
        <v>10</v>
      </c>
      <c r="O444" s="21">
        <v>1</v>
      </c>
    </row>
    <row r="445" spans="1:15">
      <c r="A445" s="21" t="s">
        <v>8</v>
      </c>
      <c r="B445" s="22">
        <v>45439.452569444446</v>
      </c>
      <c r="C445" s="23">
        <v>45439.452569444446</v>
      </c>
      <c r="D445" s="21">
        <v>2024052701</v>
      </c>
      <c r="E445" s="21" t="s">
        <v>16</v>
      </c>
      <c r="F445" s="21">
        <v>3113.11</v>
      </c>
      <c r="G445" s="21">
        <v>6.2244989999999998</v>
      </c>
      <c r="H445" s="21">
        <v>313.39</v>
      </c>
      <c r="I445" s="21">
        <v>312.98790000000002</v>
      </c>
      <c r="J445" s="21" t="s">
        <v>9</v>
      </c>
      <c r="K445" s="21">
        <v>38.00121</v>
      </c>
      <c r="L445" s="21">
        <v>0.62399070000000001</v>
      </c>
      <c r="M445" s="21">
        <v>77</v>
      </c>
      <c r="N445" s="21" t="s">
        <v>10</v>
      </c>
      <c r="O445" s="21">
        <v>1</v>
      </c>
    </row>
    <row r="446" spans="1:15">
      <c r="A446" s="21" t="s">
        <v>8</v>
      </c>
      <c r="B446" s="22">
        <v>45439.454687500001</v>
      </c>
      <c r="C446" s="23">
        <v>45439.454687500001</v>
      </c>
      <c r="D446" s="21">
        <v>2024052701</v>
      </c>
      <c r="E446" s="21" t="s">
        <v>16</v>
      </c>
      <c r="F446" s="21">
        <v>2808.5129999999999</v>
      </c>
      <c r="G446" s="21">
        <v>5.7246990000000002</v>
      </c>
      <c r="H446" s="21">
        <v>244.2</v>
      </c>
      <c r="I446" s="21">
        <v>248.8263</v>
      </c>
      <c r="J446" s="21" t="s">
        <v>9</v>
      </c>
      <c r="K446" s="21">
        <v>38.001220000000004</v>
      </c>
      <c r="L446" s="21">
        <v>0.50536389999999998</v>
      </c>
      <c r="M446" s="21">
        <v>60</v>
      </c>
      <c r="N446" s="21" t="s">
        <v>10</v>
      </c>
      <c r="O446" s="21">
        <v>1</v>
      </c>
    </row>
    <row r="447" spans="1:15">
      <c r="A447" s="21" t="s">
        <v>8</v>
      </c>
      <c r="B447" s="22">
        <v>45439.458344907405</v>
      </c>
      <c r="C447" s="23">
        <v>45439.458344907405</v>
      </c>
      <c r="D447" s="21">
        <v>2024052701</v>
      </c>
      <c r="E447" s="21" t="s">
        <v>16</v>
      </c>
      <c r="F447" s="21">
        <v>2444.0329999999999</v>
      </c>
      <c r="G447" s="21">
        <v>5.1497320000000002</v>
      </c>
      <c r="H447" s="21">
        <v>276.75990000000002</v>
      </c>
      <c r="I447" s="21">
        <v>276.2971</v>
      </c>
      <c r="J447" s="21" t="s">
        <v>9</v>
      </c>
      <c r="K447" s="21">
        <v>38.000010000000003</v>
      </c>
      <c r="L447" s="21">
        <v>0.58036220000000005</v>
      </c>
      <c r="M447" s="21">
        <v>68</v>
      </c>
      <c r="N447" s="21" t="s">
        <v>10</v>
      </c>
      <c r="O447" s="21">
        <v>0.5</v>
      </c>
    </row>
    <row r="448" spans="1:15">
      <c r="A448" s="4" t="s">
        <v>7</v>
      </c>
      <c r="B448" s="5">
        <v>45440.357523148145</v>
      </c>
      <c r="C448" s="6">
        <v>45440.357523148145</v>
      </c>
      <c r="D448" s="4">
        <v>2024052801</v>
      </c>
      <c r="E448" s="4" t="s">
        <v>16</v>
      </c>
      <c r="F448" s="4">
        <v>15413.49</v>
      </c>
      <c r="G448" s="4">
        <v>17.488880000000002</v>
      </c>
      <c r="H448" s="4"/>
      <c r="I448" s="4"/>
      <c r="J448" s="4"/>
      <c r="K448" s="4"/>
      <c r="L448" s="4"/>
      <c r="M448" s="4"/>
      <c r="N448" s="4"/>
      <c r="O448" s="4"/>
    </row>
    <row r="449" spans="1:15">
      <c r="A449" s="21" t="s">
        <v>8</v>
      </c>
      <c r="B449" s="22">
        <v>45440.360462962963</v>
      </c>
      <c r="C449" s="23">
        <v>45440.360462962963</v>
      </c>
      <c r="D449" s="21">
        <v>2024052801</v>
      </c>
      <c r="E449" s="21" t="s">
        <v>16</v>
      </c>
      <c r="F449" s="21">
        <v>14717.45</v>
      </c>
      <c r="G449" s="21">
        <v>17.160689999999999</v>
      </c>
      <c r="H449" s="21">
        <v>284.89999999999998</v>
      </c>
      <c r="I449" s="21">
        <v>278.44229999999999</v>
      </c>
      <c r="J449" s="21" t="s">
        <v>9</v>
      </c>
      <c r="K449" s="21">
        <v>38.000329999999998</v>
      </c>
      <c r="L449" s="21">
        <v>0.32294329999999999</v>
      </c>
      <c r="M449" s="21">
        <v>70</v>
      </c>
      <c r="N449" s="21" t="s">
        <v>10</v>
      </c>
      <c r="O449" s="21">
        <v>1</v>
      </c>
    </row>
    <row r="450" spans="1:15">
      <c r="A450" s="21" t="s">
        <v>8</v>
      </c>
      <c r="B450" s="22">
        <v>45440.362511574072</v>
      </c>
      <c r="C450" s="23">
        <v>45440.362511574072</v>
      </c>
      <c r="D450" s="21">
        <v>2024052801</v>
      </c>
      <c r="E450" s="21" t="s">
        <v>16</v>
      </c>
      <c r="F450" s="21">
        <v>14143.21</v>
      </c>
      <c r="G450" s="21">
        <v>16.801279999999998</v>
      </c>
      <c r="H450" s="21">
        <v>305.25</v>
      </c>
      <c r="I450" s="21">
        <v>300.8227</v>
      </c>
      <c r="J450" s="21" t="s">
        <v>9</v>
      </c>
      <c r="K450" s="21">
        <v>38.000329999999998</v>
      </c>
      <c r="L450" s="21">
        <v>0.35552590000000001</v>
      </c>
      <c r="M450" s="21">
        <v>75</v>
      </c>
      <c r="N450" s="21" t="s">
        <v>10</v>
      </c>
      <c r="O450" s="21">
        <v>1</v>
      </c>
    </row>
    <row r="451" spans="1:15">
      <c r="A451" s="21" t="s">
        <v>8</v>
      </c>
      <c r="B451" s="22">
        <v>45440.364444444444</v>
      </c>
      <c r="C451" s="23">
        <v>45440.364444444444</v>
      </c>
      <c r="D451" s="21">
        <v>2024052801</v>
      </c>
      <c r="E451" s="21" t="s">
        <v>16</v>
      </c>
      <c r="F451" s="21">
        <v>13700.27</v>
      </c>
      <c r="G451" s="21">
        <v>16.561990000000002</v>
      </c>
      <c r="H451" s="21">
        <v>203.5</v>
      </c>
      <c r="I451" s="21">
        <v>200.62090000000001</v>
      </c>
      <c r="J451" s="21" t="s">
        <v>9</v>
      </c>
      <c r="K451" s="21">
        <v>38.000160000000001</v>
      </c>
      <c r="L451" s="21">
        <v>0.241003</v>
      </c>
      <c r="M451" s="21">
        <v>50</v>
      </c>
      <c r="N451" s="21" t="s">
        <v>10</v>
      </c>
      <c r="O451" s="21">
        <v>1</v>
      </c>
    </row>
    <row r="452" spans="1:15">
      <c r="A452" s="21" t="s">
        <v>8</v>
      </c>
      <c r="B452" s="22">
        <v>45440.366261574076</v>
      </c>
      <c r="C452" s="23">
        <v>45440.366261574076</v>
      </c>
      <c r="D452" s="21">
        <v>2024052801</v>
      </c>
      <c r="E452" s="21" t="s">
        <v>16</v>
      </c>
      <c r="F452" s="21">
        <v>13210.07</v>
      </c>
      <c r="G452" s="21">
        <v>16.235530000000001</v>
      </c>
      <c r="H452" s="21">
        <v>264.55</v>
      </c>
      <c r="I452" s="21">
        <v>263.37619999999998</v>
      </c>
      <c r="J452" s="21" t="s">
        <v>9</v>
      </c>
      <c r="K452" s="21">
        <v>38.000190000000003</v>
      </c>
      <c r="L452" s="21">
        <v>0.3219553</v>
      </c>
      <c r="M452" s="21">
        <v>65</v>
      </c>
      <c r="N452" s="21" t="s">
        <v>10</v>
      </c>
      <c r="O452" s="21">
        <v>1</v>
      </c>
    </row>
    <row r="453" spans="1:15">
      <c r="A453" s="21" t="s">
        <v>8</v>
      </c>
      <c r="B453" s="22">
        <v>45440.368136574078</v>
      </c>
      <c r="C453" s="23">
        <v>45440.368136574078</v>
      </c>
      <c r="D453" s="21">
        <v>2024052801</v>
      </c>
      <c r="E453" s="21" t="s">
        <v>16</v>
      </c>
      <c r="F453" s="21">
        <v>12714.93</v>
      </c>
      <c r="G453" s="21">
        <v>15.895770000000001</v>
      </c>
      <c r="H453" s="21">
        <v>272.69</v>
      </c>
      <c r="I453" s="21">
        <v>267.87729999999999</v>
      </c>
      <c r="J453" s="21" t="s">
        <v>9</v>
      </c>
      <c r="K453" s="21">
        <v>38.000360000000001</v>
      </c>
      <c r="L453" s="21">
        <v>0.33315099999999997</v>
      </c>
      <c r="M453" s="21">
        <v>67</v>
      </c>
      <c r="N453" s="21" t="s">
        <v>10</v>
      </c>
      <c r="O453" s="21">
        <v>1</v>
      </c>
    </row>
    <row r="454" spans="1:15">
      <c r="A454" s="21" t="s">
        <v>8</v>
      </c>
      <c r="B454" s="22">
        <v>45440.369942129626</v>
      </c>
      <c r="C454" s="23">
        <v>45440.369942129626</v>
      </c>
      <c r="D454" s="21">
        <v>2024052801</v>
      </c>
      <c r="E454" s="21" t="s">
        <v>16</v>
      </c>
      <c r="F454" s="21">
        <v>12268.24</v>
      </c>
      <c r="G454" s="21">
        <v>15.592930000000001</v>
      </c>
      <c r="H454" s="21">
        <v>244.2</v>
      </c>
      <c r="I454" s="21">
        <v>238.3691</v>
      </c>
      <c r="J454" s="21" t="s">
        <v>9</v>
      </c>
      <c r="K454" s="21">
        <v>38.000059999999998</v>
      </c>
      <c r="L454" s="21">
        <v>0.30142550000000001</v>
      </c>
      <c r="M454" s="21">
        <v>60</v>
      </c>
      <c r="N454" s="21" t="s">
        <v>10</v>
      </c>
      <c r="O454" s="21">
        <v>1</v>
      </c>
    </row>
    <row r="455" spans="1:15">
      <c r="A455" s="21" t="s">
        <v>8</v>
      </c>
      <c r="B455" s="22">
        <v>45440.371712962966</v>
      </c>
      <c r="C455" s="23">
        <v>45440.371712962966</v>
      </c>
      <c r="D455" s="21">
        <v>2024052801</v>
      </c>
      <c r="E455" s="21" t="s">
        <v>16</v>
      </c>
      <c r="F455" s="21">
        <v>11774.27</v>
      </c>
      <c r="G455" s="21">
        <v>15.208069999999999</v>
      </c>
      <c r="H455" s="21">
        <v>301.18</v>
      </c>
      <c r="I455" s="21">
        <v>300.06139999999999</v>
      </c>
      <c r="J455" s="21" t="s">
        <v>9</v>
      </c>
      <c r="K455" s="21">
        <v>38.0002</v>
      </c>
      <c r="L455" s="21">
        <v>0.3855748</v>
      </c>
      <c r="M455" s="21">
        <v>74</v>
      </c>
      <c r="N455" s="21" t="s">
        <v>10</v>
      </c>
      <c r="O455" s="21">
        <v>1</v>
      </c>
    </row>
    <row r="456" spans="1:15">
      <c r="A456" s="21" t="s">
        <v>8</v>
      </c>
      <c r="B456" s="22">
        <v>45440.373564814814</v>
      </c>
      <c r="C456" s="23">
        <v>45440.373564814814</v>
      </c>
      <c r="D456" s="21">
        <v>2024052801</v>
      </c>
      <c r="E456" s="21" t="s">
        <v>16</v>
      </c>
      <c r="F456" s="21">
        <v>11316.65</v>
      </c>
      <c r="G456" s="21">
        <v>14.863709999999999</v>
      </c>
      <c r="H456" s="21">
        <v>272.69</v>
      </c>
      <c r="I456" s="21">
        <v>268.06909999999999</v>
      </c>
      <c r="J456" s="21" t="s">
        <v>9</v>
      </c>
      <c r="K456" s="21">
        <v>38</v>
      </c>
      <c r="L456" s="21">
        <v>0.3502961</v>
      </c>
      <c r="M456" s="21">
        <v>67</v>
      </c>
      <c r="N456" s="21" t="s">
        <v>10</v>
      </c>
      <c r="O456" s="21">
        <v>1</v>
      </c>
    </row>
    <row r="457" spans="1:15">
      <c r="A457" s="21" t="s">
        <v>8</v>
      </c>
      <c r="B457" s="22">
        <v>45440.391631944447</v>
      </c>
      <c r="C457" s="23">
        <v>45440.391631944447</v>
      </c>
      <c r="D457" s="21">
        <v>2024052801</v>
      </c>
      <c r="E457" s="21" t="s">
        <v>16</v>
      </c>
      <c r="F457" s="21">
        <v>9275.1880000000001</v>
      </c>
      <c r="G457" s="21">
        <v>14.35965</v>
      </c>
      <c r="H457" s="21">
        <v>325.60000000000002</v>
      </c>
      <c r="I457" s="21">
        <v>329.64370000000002</v>
      </c>
      <c r="J457" s="21" t="s">
        <v>9</v>
      </c>
      <c r="K457" s="21">
        <v>38.001080000000002</v>
      </c>
      <c r="L457" s="21">
        <v>0.50871690000000003</v>
      </c>
      <c r="M457" s="21">
        <v>80</v>
      </c>
      <c r="N457" s="21" t="s">
        <v>10</v>
      </c>
      <c r="O457" s="21">
        <v>1</v>
      </c>
    </row>
    <row r="458" spans="1:15">
      <c r="A458" s="21" t="s">
        <v>8</v>
      </c>
      <c r="B458" s="22">
        <v>45440.393391203703</v>
      </c>
      <c r="C458" s="23">
        <v>45440.393391203703</v>
      </c>
      <c r="D458" s="21">
        <v>2024052801</v>
      </c>
      <c r="E458" s="21" t="s">
        <v>16</v>
      </c>
      <c r="F458" s="21">
        <v>8854.9</v>
      </c>
      <c r="G458" s="21">
        <v>13.92863</v>
      </c>
      <c r="H458" s="21">
        <v>272.69</v>
      </c>
      <c r="I458" s="21">
        <v>269.9889</v>
      </c>
      <c r="J458" s="21" t="s">
        <v>9</v>
      </c>
      <c r="K458" s="21">
        <v>38.001300000000001</v>
      </c>
      <c r="L458" s="21">
        <v>0.42266100000000001</v>
      </c>
      <c r="M458" s="21">
        <v>67</v>
      </c>
      <c r="N458" s="21" t="s">
        <v>10</v>
      </c>
      <c r="O458" s="21">
        <v>1</v>
      </c>
    </row>
    <row r="459" spans="1:15">
      <c r="A459" s="21" t="s">
        <v>8</v>
      </c>
      <c r="B459" s="22">
        <v>45440.395208333335</v>
      </c>
      <c r="C459" s="23">
        <v>45440.395208333335</v>
      </c>
      <c r="D459" s="21">
        <v>2024052801</v>
      </c>
      <c r="E459" s="21" t="s">
        <v>16</v>
      </c>
      <c r="F459" s="21">
        <v>8424.1710000000003</v>
      </c>
      <c r="G459" s="21">
        <v>13.47334</v>
      </c>
      <c r="H459" s="21">
        <v>288.97000000000003</v>
      </c>
      <c r="I459" s="21">
        <v>294.00170000000003</v>
      </c>
      <c r="J459" s="21" t="s">
        <v>9</v>
      </c>
      <c r="K459" s="21">
        <v>38.000109999999999</v>
      </c>
      <c r="L459" s="21">
        <v>0.46790530000000002</v>
      </c>
      <c r="M459" s="21">
        <v>71</v>
      </c>
      <c r="N459" s="21" t="s">
        <v>10</v>
      </c>
      <c r="O459" s="21">
        <v>1</v>
      </c>
    </row>
    <row r="460" spans="1:15">
      <c r="A460" s="21" t="s">
        <v>8</v>
      </c>
      <c r="B460" s="22">
        <v>45440.397013888891</v>
      </c>
      <c r="C460" s="23">
        <v>45440.397013888891</v>
      </c>
      <c r="D460" s="21">
        <v>2024052801</v>
      </c>
      <c r="E460" s="21" t="s">
        <v>16</v>
      </c>
      <c r="F460" s="21">
        <v>8050.8869999999997</v>
      </c>
      <c r="G460" s="21">
        <v>13.088150000000001</v>
      </c>
      <c r="H460" s="21">
        <v>236.06</v>
      </c>
      <c r="I460" s="21">
        <v>240.5283</v>
      </c>
      <c r="J460" s="21" t="s">
        <v>9</v>
      </c>
      <c r="K460" s="21">
        <v>38.000950000000003</v>
      </c>
      <c r="L460" s="21">
        <v>0.38909860000000002</v>
      </c>
      <c r="M460" s="21">
        <v>58</v>
      </c>
      <c r="N460" s="21" t="s">
        <v>10</v>
      </c>
      <c r="O460" s="21">
        <v>1</v>
      </c>
    </row>
    <row r="461" spans="1:15">
      <c r="A461" s="21" t="s">
        <v>8</v>
      </c>
      <c r="B461" s="22">
        <v>45440.398993055554</v>
      </c>
      <c r="C461" s="23">
        <v>45440.398993055554</v>
      </c>
      <c r="D461" s="21">
        <v>2024052801</v>
      </c>
      <c r="E461" s="21" t="s">
        <v>16</v>
      </c>
      <c r="F461" s="21">
        <v>7666.4840000000004</v>
      </c>
      <c r="G461" s="21">
        <v>12.68962</v>
      </c>
      <c r="H461" s="21">
        <v>244.2</v>
      </c>
      <c r="I461" s="21">
        <v>245.58109999999999</v>
      </c>
      <c r="J461" s="21" t="s">
        <v>9</v>
      </c>
      <c r="K461" s="21">
        <v>38.000160000000001</v>
      </c>
      <c r="L461" s="21">
        <v>0.404478</v>
      </c>
      <c r="M461" s="21">
        <v>60</v>
      </c>
      <c r="N461" s="21" t="s">
        <v>10</v>
      </c>
      <c r="O461" s="21">
        <v>1</v>
      </c>
    </row>
    <row r="462" spans="1:15">
      <c r="A462" s="21" t="s">
        <v>8</v>
      </c>
      <c r="B462" s="22">
        <v>45440.400729166664</v>
      </c>
      <c r="C462" s="23">
        <v>45440.400729166664</v>
      </c>
      <c r="D462" s="21">
        <v>2024052801</v>
      </c>
      <c r="E462" s="21" t="s">
        <v>16</v>
      </c>
      <c r="F462" s="21">
        <v>7257.3609999999999</v>
      </c>
      <c r="G462" s="21">
        <v>12.203620000000001</v>
      </c>
      <c r="H462" s="21">
        <v>288.97000000000003</v>
      </c>
      <c r="I462" s="21">
        <v>290.14510000000001</v>
      </c>
      <c r="J462" s="21" t="s">
        <v>9</v>
      </c>
      <c r="K462" s="21">
        <v>38.001159999999999</v>
      </c>
      <c r="L462" s="21">
        <v>0.48565160000000002</v>
      </c>
      <c r="M462" s="21">
        <v>71</v>
      </c>
      <c r="N462" s="21" t="s">
        <v>10</v>
      </c>
      <c r="O462" s="21">
        <v>1</v>
      </c>
    </row>
    <row r="463" spans="1:15">
      <c r="A463" s="21" t="s">
        <v>8</v>
      </c>
      <c r="B463" s="22">
        <v>45440.402256944442</v>
      </c>
      <c r="C463" s="23">
        <v>45440.402256944442</v>
      </c>
      <c r="D463" s="21">
        <v>2024052801</v>
      </c>
      <c r="E463" s="21" t="s">
        <v>16</v>
      </c>
      <c r="F463" s="21">
        <v>6798.3850000000002</v>
      </c>
      <c r="G463" s="21">
        <v>11.59179</v>
      </c>
      <c r="H463" s="21">
        <v>366.3</v>
      </c>
      <c r="I463" s="21">
        <v>365.44119999999998</v>
      </c>
      <c r="J463" s="21" t="s">
        <v>9</v>
      </c>
      <c r="K463" s="21">
        <v>38.00132</v>
      </c>
      <c r="L463" s="21">
        <v>0.62114720000000001</v>
      </c>
      <c r="M463" s="21">
        <v>90</v>
      </c>
      <c r="N463" s="21" t="s">
        <v>10</v>
      </c>
      <c r="O463" s="21">
        <v>1</v>
      </c>
    </row>
    <row r="464" spans="1:15">
      <c r="A464" s="21" t="s">
        <v>8</v>
      </c>
      <c r="B464" s="22">
        <v>45440.419571759259</v>
      </c>
      <c r="C464" s="23">
        <v>45440.419571759259</v>
      </c>
      <c r="D464" s="21">
        <v>2024052801</v>
      </c>
      <c r="E464" s="21" t="s">
        <v>16</v>
      </c>
      <c r="F464" s="21">
        <v>5555.1419999999998</v>
      </c>
      <c r="G464" s="21">
        <v>11.08868</v>
      </c>
      <c r="H464" s="21">
        <v>252.34</v>
      </c>
      <c r="I464" s="21">
        <v>253.50239999999999</v>
      </c>
      <c r="J464" s="21" t="s">
        <v>9</v>
      </c>
      <c r="K464" s="21">
        <v>38.001359999999998</v>
      </c>
      <c r="L464" s="21">
        <v>0.50408759999999997</v>
      </c>
      <c r="M464" s="21">
        <v>62</v>
      </c>
      <c r="N464" s="21" t="s">
        <v>10</v>
      </c>
      <c r="O464" s="21">
        <v>1</v>
      </c>
    </row>
    <row r="465" spans="1:15">
      <c r="A465" s="21" t="s">
        <v>8</v>
      </c>
      <c r="B465" s="22">
        <v>45440.421631944446</v>
      </c>
      <c r="C465" s="23">
        <v>45440.421631944446</v>
      </c>
      <c r="D465" s="21">
        <v>2024052801</v>
      </c>
      <c r="E465" s="21" t="s">
        <v>16</v>
      </c>
      <c r="F465" s="21">
        <v>5170.1059999999998</v>
      </c>
      <c r="G465" s="21">
        <v>10.514200000000001</v>
      </c>
      <c r="H465" s="21">
        <v>284.89999999999998</v>
      </c>
      <c r="I465" s="21">
        <v>285.19310000000002</v>
      </c>
      <c r="J465" s="21" t="s">
        <v>9</v>
      </c>
      <c r="K465" s="21">
        <v>38.000129999999999</v>
      </c>
      <c r="L465" s="21">
        <v>0.57817419999999997</v>
      </c>
      <c r="M465" s="21">
        <v>70</v>
      </c>
      <c r="N465" s="21" t="s">
        <v>10</v>
      </c>
      <c r="O465" s="21">
        <v>1</v>
      </c>
    </row>
    <row r="466" spans="1:15">
      <c r="A466" s="21" t="s">
        <v>8</v>
      </c>
      <c r="B466" s="22">
        <v>45440.423229166663</v>
      </c>
      <c r="C466" s="23">
        <v>45440.423229166663</v>
      </c>
      <c r="D466" s="21">
        <v>2024052801</v>
      </c>
      <c r="E466" s="21" t="s">
        <v>16</v>
      </c>
      <c r="F466" s="21">
        <v>4837.585</v>
      </c>
      <c r="G466" s="21">
        <v>9.9829849999999993</v>
      </c>
      <c r="H466" s="21">
        <v>256.41000000000003</v>
      </c>
      <c r="I466" s="21">
        <v>257.69310000000002</v>
      </c>
      <c r="J466" s="21" t="s">
        <v>9</v>
      </c>
      <c r="K466" s="21">
        <v>38.000160000000001</v>
      </c>
      <c r="L466" s="21">
        <v>0.52995460000000005</v>
      </c>
      <c r="M466" s="21">
        <v>63</v>
      </c>
      <c r="N466" s="21" t="s">
        <v>10</v>
      </c>
      <c r="O466" s="21">
        <v>1</v>
      </c>
    </row>
    <row r="467" spans="1:15">
      <c r="A467" s="21" t="s">
        <v>8</v>
      </c>
      <c r="B467" s="22">
        <v>45440.424837962964</v>
      </c>
      <c r="C467" s="23">
        <v>45440.424837962964</v>
      </c>
      <c r="D467" s="21">
        <v>2024052801</v>
      </c>
      <c r="E467" s="21" t="s">
        <v>16</v>
      </c>
      <c r="F467" s="21">
        <v>4505.8239999999996</v>
      </c>
      <c r="G467" s="21">
        <v>9.4344199999999994</v>
      </c>
      <c r="H467" s="21">
        <v>264.55</v>
      </c>
      <c r="I467" s="21">
        <v>265.01740000000001</v>
      </c>
      <c r="J467" s="21" t="s">
        <v>9</v>
      </c>
      <c r="K467" s="21">
        <v>38.001269999999998</v>
      </c>
      <c r="L467" s="21">
        <v>0.55317210000000006</v>
      </c>
      <c r="M467" s="21">
        <v>65</v>
      </c>
      <c r="N467" s="21" t="s">
        <v>10</v>
      </c>
      <c r="O467" s="21">
        <v>1</v>
      </c>
    </row>
    <row r="468" spans="1:15">
      <c r="A468" s="21" t="s">
        <v>8</v>
      </c>
      <c r="B468" s="22">
        <v>45440.426377314812</v>
      </c>
      <c r="C468" s="23">
        <v>45440.426377314812</v>
      </c>
      <c r="D468" s="21">
        <v>2024052801</v>
      </c>
      <c r="E468" s="21" t="s">
        <v>16</v>
      </c>
      <c r="F468" s="21">
        <v>4086.4769999999999</v>
      </c>
      <c r="G468" s="21">
        <v>8.6779320000000002</v>
      </c>
      <c r="H468" s="21">
        <v>358.15989999999999</v>
      </c>
      <c r="I468" s="21">
        <v>358.5763</v>
      </c>
      <c r="J468" s="21" t="s">
        <v>9</v>
      </c>
      <c r="K468" s="21">
        <v>38.000059999999998</v>
      </c>
      <c r="L468" s="21">
        <v>0.75924849999999999</v>
      </c>
      <c r="M468" s="21">
        <v>88</v>
      </c>
      <c r="N468" s="21" t="s">
        <v>10</v>
      </c>
      <c r="O468" s="21">
        <v>1</v>
      </c>
    </row>
    <row r="469" spans="1:15">
      <c r="A469" s="21" t="s">
        <v>8</v>
      </c>
      <c r="B469" s="22">
        <v>45440.456099537034</v>
      </c>
      <c r="C469" s="23">
        <v>45440.456099537034</v>
      </c>
      <c r="D469" s="21">
        <v>2024052801</v>
      </c>
      <c r="E469" s="21" t="s">
        <v>16</v>
      </c>
      <c r="F469" s="21">
        <v>2865.297</v>
      </c>
      <c r="G469" s="21">
        <v>7.9733539999999996</v>
      </c>
      <c r="H469" s="21">
        <v>252.34</v>
      </c>
      <c r="I469" s="21">
        <v>253.0598</v>
      </c>
      <c r="J469" s="21" t="s">
        <v>9</v>
      </c>
      <c r="K469" s="21">
        <v>38.000059999999998</v>
      </c>
      <c r="L469" s="21">
        <v>0.70196999999999998</v>
      </c>
      <c r="M469" s="21">
        <v>62</v>
      </c>
      <c r="N469" s="21" t="s">
        <v>10</v>
      </c>
      <c r="O469" s="21">
        <v>1</v>
      </c>
    </row>
    <row r="470" spans="1:15">
      <c r="A470" s="21" t="s">
        <v>8</v>
      </c>
      <c r="B470" s="22">
        <v>45440.457743055558</v>
      </c>
      <c r="C470" s="23">
        <v>45440.457743055558</v>
      </c>
      <c r="D470" s="21">
        <v>2024052801</v>
      </c>
      <c r="E470" s="21" t="s">
        <v>16</v>
      </c>
      <c r="F470" s="21">
        <v>2550.451</v>
      </c>
      <c r="G470" s="21">
        <v>7.2033529999999999</v>
      </c>
      <c r="H470" s="21">
        <v>276.75990000000002</v>
      </c>
      <c r="I470" s="21">
        <v>275.15730000000002</v>
      </c>
      <c r="J470" s="21" t="s">
        <v>9</v>
      </c>
      <c r="K470" s="21">
        <v>38.000030000000002</v>
      </c>
      <c r="L470" s="21">
        <v>0.77502190000000004</v>
      </c>
      <c r="M470" s="21">
        <v>68</v>
      </c>
      <c r="N470" s="21" t="s">
        <v>10</v>
      </c>
      <c r="O470" s="21">
        <v>1</v>
      </c>
    </row>
    <row r="471" spans="1:15">
      <c r="A471" s="21" t="s">
        <v>8</v>
      </c>
      <c r="B471" s="22">
        <v>45440.459363425929</v>
      </c>
      <c r="C471" s="23">
        <v>45440.459363425929</v>
      </c>
      <c r="D471" s="21">
        <v>2024052801</v>
      </c>
      <c r="E471" s="21" t="s">
        <v>16</v>
      </c>
      <c r="F471" s="21">
        <v>2326.0569999999998</v>
      </c>
      <c r="G471" s="21">
        <v>6.6678269999999999</v>
      </c>
      <c r="H471" s="21">
        <v>187.22</v>
      </c>
      <c r="I471" s="21">
        <v>186.61519999999999</v>
      </c>
      <c r="J471" s="21" t="s">
        <v>9</v>
      </c>
      <c r="K471" s="21">
        <v>38.000039999999998</v>
      </c>
      <c r="L471" s="21">
        <v>0.53315360000000001</v>
      </c>
      <c r="M471" s="21">
        <v>46</v>
      </c>
      <c r="N471" s="21" t="s">
        <v>10</v>
      </c>
      <c r="O471" s="21">
        <v>1</v>
      </c>
    </row>
    <row r="472" spans="1:15">
      <c r="A472" s="21" t="s">
        <v>8</v>
      </c>
      <c r="B472" s="22">
        <v>45440.460960648146</v>
      </c>
      <c r="C472" s="23">
        <v>45440.460960648146</v>
      </c>
      <c r="D472" s="21">
        <v>2024052801</v>
      </c>
      <c r="E472" s="21" t="s">
        <v>16</v>
      </c>
      <c r="F472" s="21">
        <v>2055.3690000000001</v>
      </c>
      <c r="G472" s="21">
        <v>5.977468</v>
      </c>
      <c r="H472" s="21">
        <v>240.13</v>
      </c>
      <c r="I472" s="21">
        <v>239.8252</v>
      </c>
      <c r="J472" s="21" t="s">
        <v>9</v>
      </c>
      <c r="K472" s="21">
        <v>38.001190000000001</v>
      </c>
      <c r="L472" s="21">
        <v>0.69560789999999995</v>
      </c>
      <c r="M472" s="21">
        <v>59</v>
      </c>
      <c r="N472" s="21" t="s">
        <v>10</v>
      </c>
      <c r="O472" s="21">
        <v>1</v>
      </c>
    </row>
    <row r="473" spans="1:15">
      <c r="A473" s="21" t="s">
        <v>8</v>
      </c>
      <c r="B473" s="22">
        <v>45440.46261574074</v>
      </c>
      <c r="C473" s="23">
        <v>45440.46261574074</v>
      </c>
      <c r="D473" s="21">
        <v>2024052801</v>
      </c>
      <c r="E473" s="21" t="s">
        <v>16</v>
      </c>
      <c r="F473" s="21">
        <v>1772.2239999999999</v>
      </c>
      <c r="G473" s="21">
        <v>5.2321900000000001</v>
      </c>
      <c r="H473" s="21">
        <v>252.34</v>
      </c>
      <c r="I473" s="21">
        <v>252.78139999999999</v>
      </c>
      <c r="J473" s="21" t="s">
        <v>9</v>
      </c>
      <c r="K473" s="21">
        <v>38.001170000000002</v>
      </c>
      <c r="L473" s="21">
        <v>0.74420620000000004</v>
      </c>
      <c r="M473" s="21">
        <v>62</v>
      </c>
      <c r="N473" s="21" t="s">
        <v>10</v>
      </c>
      <c r="O473" s="21">
        <v>1</v>
      </c>
    </row>
    <row r="474" spans="1:15">
      <c r="A474" s="21" t="s">
        <v>8</v>
      </c>
      <c r="B474" s="22">
        <v>45440.464178240742</v>
      </c>
      <c r="C474" s="23">
        <v>45440.464178240742</v>
      </c>
      <c r="D474" s="21">
        <v>2024052801</v>
      </c>
      <c r="E474" s="21" t="s">
        <v>16</v>
      </c>
      <c r="F474" s="21">
        <v>1525.114</v>
      </c>
      <c r="G474" s="21">
        <v>4.5675670000000004</v>
      </c>
      <c r="H474" s="21">
        <v>223.85</v>
      </c>
      <c r="I474" s="21">
        <v>224.34780000000001</v>
      </c>
      <c r="J474" s="21" t="s">
        <v>9</v>
      </c>
      <c r="K474" s="21">
        <v>38.001460000000002</v>
      </c>
      <c r="L474" s="21">
        <v>0.66983130000000002</v>
      </c>
      <c r="M474" s="21">
        <v>55</v>
      </c>
      <c r="N474" s="21" t="s">
        <v>10</v>
      </c>
      <c r="O474" s="21">
        <v>1</v>
      </c>
    </row>
    <row r="475" spans="1:15">
      <c r="A475" s="21" t="s">
        <v>8</v>
      </c>
      <c r="B475" s="22">
        <v>45440.466134259259</v>
      </c>
      <c r="C475" s="23">
        <v>45440.466134259259</v>
      </c>
      <c r="D475" s="21">
        <v>2024052801</v>
      </c>
      <c r="E475" s="21" t="s">
        <v>16</v>
      </c>
      <c r="F475" s="21">
        <v>1305.7809999999999</v>
      </c>
      <c r="G475" s="21">
        <v>3.9804650000000001</v>
      </c>
      <c r="H475" s="21">
        <v>195.36</v>
      </c>
      <c r="I475" s="21">
        <v>193.8279</v>
      </c>
      <c r="J475" s="21" t="s">
        <v>9</v>
      </c>
      <c r="K475" s="21">
        <v>41.141910000000003</v>
      </c>
      <c r="L475" s="21">
        <v>0.58900660000000005</v>
      </c>
      <c r="M475" s="21">
        <v>48</v>
      </c>
      <c r="N475" s="21" t="s">
        <v>10</v>
      </c>
      <c r="O475" s="21">
        <v>1</v>
      </c>
    </row>
    <row r="476" spans="1:15">
      <c r="A476" s="21" t="s">
        <v>8</v>
      </c>
      <c r="B476" s="22">
        <v>45440.467789351853</v>
      </c>
      <c r="C476" s="23">
        <v>45440.467789351853</v>
      </c>
      <c r="D476" s="21">
        <v>2024052801</v>
      </c>
      <c r="E476" s="21" t="s">
        <v>16</v>
      </c>
      <c r="F476" s="21">
        <v>1005.729</v>
      </c>
      <c r="G476" s="21">
        <v>3.1123059999999998</v>
      </c>
      <c r="H476" s="21">
        <v>280.83</v>
      </c>
      <c r="I476" s="21">
        <v>280.52330000000001</v>
      </c>
      <c r="J476" s="21" t="s">
        <v>9</v>
      </c>
      <c r="K476" s="21">
        <v>38.000329999999998</v>
      </c>
      <c r="L476" s="21">
        <v>0.86574700000000004</v>
      </c>
      <c r="M476" s="21">
        <v>69</v>
      </c>
      <c r="N476" s="21" t="s">
        <v>10</v>
      </c>
      <c r="O476" s="21">
        <v>1</v>
      </c>
    </row>
    <row r="477" spans="1:15">
      <c r="A477" s="21" t="s">
        <v>8</v>
      </c>
      <c r="B477" s="22">
        <v>45440.47</v>
      </c>
      <c r="C477" s="23">
        <v>45440.47</v>
      </c>
      <c r="D477" s="21">
        <v>2024052801</v>
      </c>
      <c r="E477" s="21" t="s">
        <v>16</v>
      </c>
      <c r="F477" s="21">
        <v>736.44920000000002</v>
      </c>
      <c r="G477" s="21">
        <v>2.3252839999999999</v>
      </c>
      <c r="H477" s="21">
        <v>252.34</v>
      </c>
      <c r="I477" s="21">
        <v>253.09950000000001</v>
      </c>
      <c r="J477" s="21" t="s">
        <v>9</v>
      </c>
      <c r="K477" s="21">
        <v>38.000210000000003</v>
      </c>
      <c r="L477" s="21">
        <v>0.79688530000000002</v>
      </c>
      <c r="M477" s="21">
        <v>62</v>
      </c>
      <c r="N477" s="21" t="s">
        <v>10</v>
      </c>
      <c r="O477" s="21">
        <v>1</v>
      </c>
    </row>
    <row r="478" spans="1:15">
      <c r="A478" s="21" t="s">
        <v>8</v>
      </c>
      <c r="B478" s="22">
        <v>45440.491724537038</v>
      </c>
      <c r="C478" s="23">
        <v>45440.491724537038</v>
      </c>
      <c r="D478" s="21">
        <v>2024052801</v>
      </c>
      <c r="E478" s="21" t="s">
        <v>16</v>
      </c>
      <c r="F478" s="21">
        <v>401.81799999999998</v>
      </c>
      <c r="G478" s="21">
        <v>1.545879</v>
      </c>
      <c r="H478" s="21">
        <v>203.5</v>
      </c>
      <c r="I478" s="21">
        <v>203.60230000000001</v>
      </c>
      <c r="J478" s="21" t="s">
        <v>9</v>
      </c>
      <c r="K478" s="21">
        <v>38.001359999999998</v>
      </c>
      <c r="L478" s="21">
        <v>0.78105000000000002</v>
      </c>
      <c r="M478" s="21">
        <v>50</v>
      </c>
      <c r="N478" s="21" t="s">
        <v>10</v>
      </c>
      <c r="O478" s="21">
        <v>1</v>
      </c>
    </row>
    <row r="479" spans="1:15">
      <c r="A479" s="21" t="s">
        <v>8</v>
      </c>
      <c r="B479" s="22">
        <v>45440.494027777779</v>
      </c>
      <c r="C479" s="23">
        <v>45440.494027777779</v>
      </c>
      <c r="D479" s="21">
        <v>2024052801</v>
      </c>
      <c r="E479" s="21" t="s">
        <v>16</v>
      </c>
      <c r="F479" s="21">
        <v>162.14789999999999</v>
      </c>
      <c r="G479" s="21">
        <v>0.63709070000000001</v>
      </c>
      <c r="H479" s="21">
        <v>232.3468</v>
      </c>
      <c r="I479" s="21">
        <v>231.88159999999999</v>
      </c>
      <c r="J479" s="21" t="s">
        <v>9</v>
      </c>
      <c r="K479" s="21">
        <v>38.000219999999999</v>
      </c>
      <c r="L479" s="21">
        <v>0.90853419999999996</v>
      </c>
      <c r="M479" s="21">
        <v>62</v>
      </c>
      <c r="N479" s="21" t="s">
        <v>10</v>
      </c>
      <c r="O479" s="21">
        <v>1</v>
      </c>
    </row>
    <row r="480" spans="1:15">
      <c r="A480" s="4" t="s">
        <v>7</v>
      </c>
      <c r="B480" s="5">
        <v>45441.348379629628</v>
      </c>
      <c r="C480" s="6">
        <v>45441.348379629628</v>
      </c>
      <c r="D480" s="4">
        <v>2024052901</v>
      </c>
      <c r="E480" s="4" t="s">
        <v>16</v>
      </c>
      <c r="F480" s="4">
        <v>18930.689999999999</v>
      </c>
      <c r="G480" s="4">
        <v>17.451149999999998</v>
      </c>
      <c r="H480" s="4"/>
      <c r="I480" s="4"/>
      <c r="J480" s="4"/>
      <c r="K480" s="4"/>
      <c r="L480" s="4"/>
      <c r="M480" s="4"/>
      <c r="N480" s="4"/>
      <c r="O480" s="4"/>
    </row>
    <row r="481" spans="1:15">
      <c r="A481" s="21" t="s">
        <v>8</v>
      </c>
      <c r="B481" s="22">
        <v>45441.356273148151</v>
      </c>
      <c r="C481" s="23">
        <v>45441.356273148151</v>
      </c>
      <c r="D481" s="21">
        <v>2024052901</v>
      </c>
      <c r="E481" s="21" t="s">
        <v>16</v>
      </c>
      <c r="F481" s="21">
        <v>17332.310000000001</v>
      </c>
      <c r="G481" s="21">
        <v>17.176020000000001</v>
      </c>
      <c r="H481" s="21">
        <v>272.69</v>
      </c>
      <c r="I481" s="21">
        <v>275.98329999999999</v>
      </c>
      <c r="J481" s="21" t="s">
        <v>9</v>
      </c>
      <c r="K481" s="21">
        <v>38.000259999999997</v>
      </c>
      <c r="L481" s="21">
        <v>0.2720186</v>
      </c>
      <c r="M481" s="21">
        <v>67</v>
      </c>
      <c r="N481" s="21" t="s">
        <v>10</v>
      </c>
      <c r="O481" s="21">
        <v>1</v>
      </c>
    </row>
    <row r="482" spans="1:15">
      <c r="A482" s="21" t="s">
        <v>8</v>
      </c>
      <c r="B482" s="22">
        <v>45441.358298611114</v>
      </c>
      <c r="C482" s="23">
        <v>45441.358298611114</v>
      </c>
      <c r="D482" s="21">
        <v>2024052901</v>
      </c>
      <c r="E482" s="21" t="s">
        <v>16</v>
      </c>
      <c r="F482" s="21">
        <v>16853.060000000001</v>
      </c>
      <c r="G482" s="21">
        <v>17.011610000000001</v>
      </c>
      <c r="H482" s="21">
        <v>162.80000000000001</v>
      </c>
      <c r="I482" s="21">
        <v>164.2079</v>
      </c>
      <c r="J482" s="21" t="s">
        <v>9</v>
      </c>
      <c r="K482" s="21">
        <v>38.00112</v>
      </c>
      <c r="L482" s="21">
        <v>0.1646338</v>
      </c>
      <c r="M482" s="21">
        <v>40</v>
      </c>
      <c r="N482" s="21" t="s">
        <v>10</v>
      </c>
      <c r="O482" s="21">
        <v>1</v>
      </c>
    </row>
    <row r="483" spans="1:15">
      <c r="A483" s="21" t="s">
        <v>8</v>
      </c>
      <c r="B483" s="22">
        <v>45441.360023148147</v>
      </c>
      <c r="C483" s="23">
        <v>45441.360023148147</v>
      </c>
      <c r="D483" s="21">
        <v>2024052901</v>
      </c>
      <c r="E483" s="21" t="s">
        <v>16</v>
      </c>
      <c r="F483" s="21">
        <v>16381.99</v>
      </c>
      <c r="G483" s="21">
        <v>16.797529999999998</v>
      </c>
      <c r="H483" s="21">
        <v>215.71</v>
      </c>
      <c r="I483" s="21">
        <v>213.85769999999999</v>
      </c>
      <c r="J483" s="21" t="s">
        <v>9</v>
      </c>
      <c r="K483" s="21">
        <v>38.00018</v>
      </c>
      <c r="L483" s="21">
        <v>0.21792510000000001</v>
      </c>
      <c r="M483" s="21">
        <v>53</v>
      </c>
      <c r="N483" s="21" t="s">
        <v>10</v>
      </c>
      <c r="O483" s="21">
        <v>1</v>
      </c>
    </row>
    <row r="484" spans="1:15">
      <c r="A484" s="21" t="s">
        <v>8</v>
      </c>
      <c r="B484" s="22">
        <v>45441.361770833333</v>
      </c>
      <c r="C484" s="23">
        <v>45441.361770833333</v>
      </c>
      <c r="D484" s="21">
        <v>2024052901</v>
      </c>
      <c r="E484" s="21" t="s">
        <v>16</v>
      </c>
      <c r="F484" s="21">
        <v>15908.59</v>
      </c>
      <c r="G484" s="21">
        <v>16.57349</v>
      </c>
      <c r="H484" s="21">
        <v>219.78</v>
      </c>
      <c r="I484" s="21">
        <v>217.1046</v>
      </c>
      <c r="J484" s="21" t="s">
        <v>9</v>
      </c>
      <c r="K484" s="21">
        <v>38.000419999999998</v>
      </c>
      <c r="L484" s="21">
        <v>0.22483310000000001</v>
      </c>
      <c r="M484" s="21">
        <v>54</v>
      </c>
      <c r="N484" s="21" t="s">
        <v>10</v>
      </c>
      <c r="O484" s="21">
        <v>1</v>
      </c>
    </row>
    <row r="485" spans="1:15">
      <c r="A485" s="21" t="s">
        <v>8</v>
      </c>
      <c r="B485" s="22">
        <v>45441.363622685189</v>
      </c>
      <c r="C485" s="23">
        <v>45441.363622685189</v>
      </c>
      <c r="D485" s="21">
        <v>2024052901</v>
      </c>
      <c r="E485" s="21" t="s">
        <v>16</v>
      </c>
      <c r="F485" s="21">
        <v>15374.11</v>
      </c>
      <c r="G485" s="21">
        <v>16.288720000000001</v>
      </c>
      <c r="H485" s="21">
        <v>268.62</v>
      </c>
      <c r="I485" s="21">
        <v>270.58390000000003</v>
      </c>
      <c r="J485" s="21" t="s">
        <v>9</v>
      </c>
      <c r="K485" s="21">
        <v>38.001309999999997</v>
      </c>
      <c r="L485" s="21">
        <v>0.2851689</v>
      </c>
      <c r="M485" s="21">
        <v>66</v>
      </c>
      <c r="N485" s="21" t="s">
        <v>10</v>
      </c>
      <c r="O485" s="21">
        <v>1</v>
      </c>
    </row>
    <row r="486" spans="1:15">
      <c r="A486" s="21" t="s">
        <v>8</v>
      </c>
      <c r="B486" s="22">
        <v>45441.365405092591</v>
      </c>
      <c r="C486" s="23">
        <v>45441.365405092591</v>
      </c>
      <c r="D486" s="21">
        <v>2024052901</v>
      </c>
      <c r="E486" s="21" t="s">
        <v>16</v>
      </c>
      <c r="F486" s="21">
        <v>14912.61</v>
      </c>
      <c r="G486" s="21">
        <v>16.05799</v>
      </c>
      <c r="H486" s="21">
        <v>223.85</v>
      </c>
      <c r="I486" s="21">
        <v>216.66480000000001</v>
      </c>
      <c r="J486" s="21" t="s">
        <v>9</v>
      </c>
      <c r="K486" s="21">
        <v>38.00029</v>
      </c>
      <c r="L486" s="21">
        <v>0.23196269999999999</v>
      </c>
      <c r="M486" s="21">
        <v>55</v>
      </c>
      <c r="N486" s="21" t="s">
        <v>10</v>
      </c>
      <c r="O486" s="21">
        <v>1</v>
      </c>
    </row>
    <row r="487" spans="1:15">
      <c r="A487" s="21" t="s">
        <v>8</v>
      </c>
      <c r="B487" s="22">
        <v>45441.3671412037</v>
      </c>
      <c r="C487" s="23">
        <v>45441.3671412037</v>
      </c>
      <c r="D487" s="21">
        <v>2024052901</v>
      </c>
      <c r="E487" s="21" t="s">
        <v>16</v>
      </c>
      <c r="F487" s="21">
        <v>14385.64</v>
      </c>
      <c r="G487" s="21">
        <v>15.73875</v>
      </c>
      <c r="H487" s="21">
        <v>297.11</v>
      </c>
      <c r="I487" s="21">
        <v>293.46769999999998</v>
      </c>
      <c r="J487" s="21" t="s">
        <v>9</v>
      </c>
      <c r="K487" s="21">
        <v>38.000190000000003</v>
      </c>
      <c r="L487" s="21">
        <v>0.31937369999999998</v>
      </c>
      <c r="M487" s="21">
        <v>73</v>
      </c>
      <c r="N487" s="21" t="s">
        <v>10</v>
      </c>
      <c r="O487" s="21">
        <v>1</v>
      </c>
    </row>
    <row r="488" spans="1:15">
      <c r="A488" s="21" t="s">
        <v>8</v>
      </c>
      <c r="B488" s="22">
        <v>45441.368969907409</v>
      </c>
      <c r="C488" s="23">
        <v>45441.368969907409</v>
      </c>
      <c r="D488" s="21">
        <v>2024052901</v>
      </c>
      <c r="E488" s="21" t="s">
        <v>16</v>
      </c>
      <c r="F488" s="21">
        <v>13892.15</v>
      </c>
      <c r="G488" s="21">
        <v>15.452120000000001</v>
      </c>
      <c r="H488" s="21">
        <v>264.55</v>
      </c>
      <c r="I488" s="21">
        <v>255.6473</v>
      </c>
      <c r="J488" s="21" t="s">
        <v>9</v>
      </c>
      <c r="K488" s="21">
        <v>38</v>
      </c>
      <c r="L488" s="21">
        <v>0.28286289999999997</v>
      </c>
      <c r="M488" s="21">
        <v>65</v>
      </c>
      <c r="N488" s="21" t="s">
        <v>10</v>
      </c>
      <c r="O488" s="21">
        <v>1</v>
      </c>
    </row>
    <row r="489" spans="1:15">
      <c r="A489" s="21" t="s">
        <v>8</v>
      </c>
      <c r="B489" s="22">
        <v>45441.394247685188</v>
      </c>
      <c r="C489" s="23">
        <v>45441.394247685188</v>
      </c>
      <c r="D489" s="21">
        <v>2024052901</v>
      </c>
      <c r="E489" s="21" t="s">
        <v>16</v>
      </c>
      <c r="F489" s="21">
        <v>10759.37</v>
      </c>
      <c r="G489" s="21">
        <v>15.06101</v>
      </c>
      <c r="H489" s="21">
        <v>284.89999999999998</v>
      </c>
      <c r="I489" s="21">
        <v>281.19529999999997</v>
      </c>
      <c r="J489" s="21" t="s">
        <v>9</v>
      </c>
      <c r="K489" s="21">
        <v>38.000169999999997</v>
      </c>
      <c r="L489" s="21">
        <v>0.39178970000000002</v>
      </c>
      <c r="M489" s="21">
        <v>70</v>
      </c>
      <c r="N489" s="21" t="s">
        <v>10</v>
      </c>
      <c r="O489" s="21">
        <v>1</v>
      </c>
    </row>
    <row r="490" spans="1:15">
      <c r="A490" s="21" t="s">
        <v>8</v>
      </c>
      <c r="B490" s="22">
        <v>45441.396701388891</v>
      </c>
      <c r="C490" s="23">
        <v>45441.396701388891</v>
      </c>
      <c r="D490" s="21">
        <v>2024052901</v>
      </c>
      <c r="E490" s="21" t="s">
        <v>16</v>
      </c>
      <c r="F490" s="21">
        <v>10190.39</v>
      </c>
      <c r="G490" s="21">
        <v>14.588010000000001</v>
      </c>
      <c r="H490" s="21">
        <v>341.87990000000002</v>
      </c>
      <c r="I490" s="21">
        <v>337.66289999999998</v>
      </c>
      <c r="J490" s="21" t="s">
        <v>9</v>
      </c>
      <c r="K490" s="21">
        <v>38.000169999999997</v>
      </c>
      <c r="L490" s="21">
        <v>0.48106789999999999</v>
      </c>
      <c r="M490" s="21">
        <v>84</v>
      </c>
      <c r="N490" s="21" t="s">
        <v>10</v>
      </c>
      <c r="O490" s="21">
        <v>1</v>
      </c>
    </row>
    <row r="491" spans="1:15">
      <c r="A491" s="21" t="s">
        <v>8</v>
      </c>
      <c r="B491" s="22">
        <v>45441.398541666669</v>
      </c>
      <c r="C491" s="23">
        <v>45441.398541666669</v>
      </c>
      <c r="D491" s="21">
        <v>2024052901</v>
      </c>
      <c r="E491" s="21" t="s">
        <v>16</v>
      </c>
      <c r="F491" s="21">
        <v>9825.6640000000007</v>
      </c>
      <c r="G491" s="21">
        <v>14.3018</v>
      </c>
      <c r="H491" s="21">
        <v>199.43</v>
      </c>
      <c r="I491" s="21">
        <v>199.91659999999999</v>
      </c>
      <c r="J491" s="21" t="s">
        <v>9</v>
      </c>
      <c r="K491" s="21">
        <v>38.00018</v>
      </c>
      <c r="L491" s="21">
        <v>0.28951779999999999</v>
      </c>
      <c r="M491" s="21">
        <v>49</v>
      </c>
      <c r="N491" s="21" t="s">
        <v>10</v>
      </c>
      <c r="O491" s="21">
        <v>1</v>
      </c>
    </row>
    <row r="492" spans="1:15">
      <c r="A492" s="21" t="s">
        <v>8</v>
      </c>
      <c r="B492" s="22">
        <v>45441.400868055556</v>
      </c>
      <c r="C492" s="23">
        <v>45441.400868055556</v>
      </c>
      <c r="D492" s="21">
        <v>2024052901</v>
      </c>
      <c r="E492" s="21" t="s">
        <v>16</v>
      </c>
      <c r="F492" s="21">
        <v>9351.58</v>
      </c>
      <c r="G492" s="21">
        <v>13.90283</v>
      </c>
      <c r="H492" s="21">
        <v>268.62</v>
      </c>
      <c r="I492" s="21">
        <v>266.4742</v>
      </c>
      <c r="J492" s="21" t="s">
        <v>9</v>
      </c>
      <c r="K492" s="21">
        <v>38.001379999999997</v>
      </c>
      <c r="L492" s="21">
        <v>0.39423849999999999</v>
      </c>
      <c r="M492" s="21">
        <v>66</v>
      </c>
      <c r="N492" s="21" t="s">
        <v>10</v>
      </c>
      <c r="O492" s="21">
        <v>1</v>
      </c>
    </row>
    <row r="493" spans="1:15">
      <c r="A493" s="21" t="s">
        <v>8</v>
      </c>
      <c r="B493" s="22">
        <v>45441.402708333335</v>
      </c>
      <c r="C493" s="23">
        <v>45441.402708333335</v>
      </c>
      <c r="D493" s="21">
        <v>2024052901</v>
      </c>
      <c r="E493" s="21" t="s">
        <v>16</v>
      </c>
      <c r="F493" s="21">
        <v>8877.4519999999993</v>
      </c>
      <c r="G493" s="21">
        <v>13.420719999999999</v>
      </c>
      <c r="H493" s="21">
        <v>325.60000000000002</v>
      </c>
      <c r="I493" s="21">
        <v>324.5179</v>
      </c>
      <c r="J493" s="21" t="s">
        <v>9</v>
      </c>
      <c r="K493" s="21">
        <v>38.000050000000002</v>
      </c>
      <c r="L493" s="21">
        <v>0.48814089999999999</v>
      </c>
      <c r="M493" s="21">
        <v>80</v>
      </c>
      <c r="N493" s="21" t="s">
        <v>10</v>
      </c>
      <c r="O493" s="21">
        <v>1</v>
      </c>
    </row>
    <row r="494" spans="1:15">
      <c r="A494" s="21" t="s">
        <v>8</v>
      </c>
      <c r="B494" s="22">
        <v>45441.404444444444</v>
      </c>
      <c r="C494" s="23">
        <v>45441.404444444444</v>
      </c>
      <c r="D494" s="21">
        <v>2024052901</v>
      </c>
      <c r="E494" s="21" t="s">
        <v>16</v>
      </c>
      <c r="F494" s="21">
        <v>8555.9619999999995</v>
      </c>
      <c r="G494" s="21">
        <v>13.14195</v>
      </c>
      <c r="H494" s="21">
        <v>187.22</v>
      </c>
      <c r="I494" s="21">
        <v>186.54300000000001</v>
      </c>
      <c r="J494" s="21" t="s">
        <v>9</v>
      </c>
      <c r="K494" s="21">
        <v>38.000079999999997</v>
      </c>
      <c r="L494" s="21">
        <v>0.28482780000000002</v>
      </c>
      <c r="M494" s="21">
        <v>46</v>
      </c>
      <c r="N494" s="21" t="s">
        <v>10</v>
      </c>
      <c r="O494" s="21">
        <v>1</v>
      </c>
    </row>
    <row r="495" spans="1:15">
      <c r="A495" s="21" t="s">
        <v>8</v>
      </c>
      <c r="B495" s="22">
        <v>45441.418078703704</v>
      </c>
      <c r="C495" s="23">
        <v>45441.418078703704</v>
      </c>
      <c r="D495" s="21">
        <v>2024052901</v>
      </c>
      <c r="E495" s="21" t="s">
        <v>16</v>
      </c>
      <c r="F495" s="21">
        <v>7185.1310000000003</v>
      </c>
      <c r="G495" s="21">
        <v>12.49343</v>
      </c>
      <c r="H495" s="21">
        <v>366.3</v>
      </c>
      <c r="I495" s="21">
        <v>374.46800000000002</v>
      </c>
      <c r="J495" s="21" t="s">
        <v>9</v>
      </c>
      <c r="K495" s="21">
        <v>38.00029</v>
      </c>
      <c r="L495" s="21">
        <v>0.64909640000000002</v>
      </c>
      <c r="M495" s="21">
        <v>90</v>
      </c>
      <c r="N495" s="21" t="s">
        <v>10</v>
      </c>
      <c r="O495" s="21">
        <v>1</v>
      </c>
    </row>
    <row r="496" spans="1:15">
      <c r="A496" s="21" t="s">
        <v>8</v>
      </c>
      <c r="B496" s="22">
        <v>45441.419710648152</v>
      </c>
      <c r="C496" s="23">
        <v>45441.419710648152</v>
      </c>
      <c r="D496" s="21">
        <v>2024052901</v>
      </c>
      <c r="E496" s="21" t="s">
        <v>16</v>
      </c>
      <c r="F496" s="21">
        <v>6789.723</v>
      </c>
      <c r="G496" s="21">
        <v>11.981170000000001</v>
      </c>
      <c r="H496" s="21">
        <v>297.11</v>
      </c>
      <c r="I496" s="21">
        <v>296.72359999999998</v>
      </c>
      <c r="J496" s="21" t="s">
        <v>9</v>
      </c>
      <c r="K496" s="21">
        <v>38.00009</v>
      </c>
      <c r="L496" s="21">
        <v>0.52186580000000005</v>
      </c>
      <c r="M496" s="21">
        <v>73</v>
      </c>
      <c r="N496" s="21" t="s">
        <v>10</v>
      </c>
      <c r="O496" s="21">
        <v>1</v>
      </c>
    </row>
    <row r="497" spans="1:15">
      <c r="A497" s="21" t="s">
        <v>8</v>
      </c>
      <c r="B497" s="22">
        <v>45441.423159722224</v>
      </c>
      <c r="C497" s="23">
        <v>45441.423159722224</v>
      </c>
      <c r="D497" s="21">
        <v>2024052901</v>
      </c>
      <c r="E497" s="21" t="s">
        <v>16</v>
      </c>
      <c r="F497" s="21">
        <v>6348.4009999999998</v>
      </c>
      <c r="G497" s="21">
        <v>11.55941</v>
      </c>
      <c r="H497" s="21">
        <v>236.06</v>
      </c>
      <c r="I497" s="21">
        <v>232.07810000000001</v>
      </c>
      <c r="J497" s="21" t="s">
        <v>9</v>
      </c>
      <c r="K497" s="21">
        <v>44.833289999999998</v>
      </c>
      <c r="L497" s="21">
        <v>0.42052240000000002</v>
      </c>
      <c r="M497" s="21">
        <v>58</v>
      </c>
      <c r="N497" s="21" t="s">
        <v>11</v>
      </c>
      <c r="O497" s="21">
        <v>1</v>
      </c>
    </row>
    <row r="498" spans="1:15">
      <c r="A498" s="21" t="s">
        <v>8</v>
      </c>
      <c r="B498" s="22">
        <v>45441.42496527778</v>
      </c>
      <c r="C498" s="23">
        <v>45441.42496527778</v>
      </c>
      <c r="D498" s="21">
        <v>2024052901</v>
      </c>
      <c r="E498" s="21" t="s">
        <v>16</v>
      </c>
      <c r="F498" s="21">
        <v>5994.9809999999998</v>
      </c>
      <c r="G498" s="21">
        <v>11.097799999999999</v>
      </c>
      <c r="H498" s="21">
        <v>252.34</v>
      </c>
      <c r="I498" s="21">
        <v>250.5504</v>
      </c>
      <c r="J498" s="21" t="s">
        <v>9</v>
      </c>
      <c r="K498" s="21">
        <v>38.000169999999997</v>
      </c>
      <c r="L498" s="21">
        <v>0.46155059999999998</v>
      </c>
      <c r="M498" s="21">
        <v>62</v>
      </c>
      <c r="N498" s="21" t="s">
        <v>10</v>
      </c>
      <c r="O498" s="21">
        <v>1</v>
      </c>
    </row>
    <row r="499" spans="1:15">
      <c r="A499" s="21" t="s">
        <v>8</v>
      </c>
      <c r="B499" s="22">
        <v>45441.426724537036</v>
      </c>
      <c r="C499" s="23">
        <v>45441.426724537036</v>
      </c>
      <c r="D499" s="21">
        <v>2024052901</v>
      </c>
      <c r="E499" s="21" t="s">
        <v>16</v>
      </c>
      <c r="F499" s="21">
        <v>5655.1549999999997</v>
      </c>
      <c r="G499" s="21">
        <v>10.63646</v>
      </c>
      <c r="H499" s="21">
        <v>248.27</v>
      </c>
      <c r="I499" s="21">
        <v>245.4314</v>
      </c>
      <c r="J499" s="21" t="s">
        <v>9</v>
      </c>
      <c r="K499" s="21">
        <v>38.001300000000001</v>
      </c>
      <c r="L499" s="21">
        <v>0.45945829999999999</v>
      </c>
      <c r="M499" s="21">
        <v>61</v>
      </c>
      <c r="N499" s="21" t="s">
        <v>10</v>
      </c>
      <c r="O499" s="21">
        <v>1</v>
      </c>
    </row>
    <row r="500" spans="1:15">
      <c r="A500" s="21" t="s">
        <v>8</v>
      </c>
      <c r="B500" s="22">
        <v>45441.428541666668</v>
      </c>
      <c r="C500" s="23">
        <v>45441.428541666668</v>
      </c>
      <c r="D500" s="21">
        <v>2024052901</v>
      </c>
      <c r="E500" s="21" t="s">
        <v>16</v>
      </c>
      <c r="F500" s="21">
        <v>5310.701</v>
      </c>
      <c r="G500" s="21">
        <v>10.15612</v>
      </c>
      <c r="H500" s="21">
        <v>252.34</v>
      </c>
      <c r="I500" s="21">
        <v>254.66970000000001</v>
      </c>
      <c r="J500" s="21" t="s">
        <v>9</v>
      </c>
      <c r="K500" s="21">
        <v>38.001220000000004</v>
      </c>
      <c r="L500" s="21">
        <v>0.48468739999999999</v>
      </c>
      <c r="M500" s="21">
        <v>62</v>
      </c>
      <c r="N500" s="21" t="s">
        <v>10</v>
      </c>
      <c r="O500" s="21">
        <v>1</v>
      </c>
    </row>
    <row r="501" spans="1:15">
      <c r="A501" s="21" t="s">
        <v>8</v>
      </c>
      <c r="B501" s="22">
        <v>45441.430462962962</v>
      </c>
      <c r="C501" s="23">
        <v>45441.430462962962</v>
      </c>
      <c r="D501" s="21">
        <v>2024052901</v>
      </c>
      <c r="E501" s="21" t="s">
        <v>16</v>
      </c>
      <c r="F501" s="21">
        <v>5035.0780000000004</v>
      </c>
      <c r="G501" s="21">
        <v>9.7977360000000004</v>
      </c>
      <c r="H501" s="21">
        <v>187.22</v>
      </c>
      <c r="I501" s="21">
        <v>185.8058</v>
      </c>
      <c r="J501" s="21" t="s">
        <v>9</v>
      </c>
      <c r="K501" s="21">
        <v>38.00018</v>
      </c>
      <c r="L501" s="21">
        <v>0.35965029999999998</v>
      </c>
      <c r="M501" s="21">
        <v>46</v>
      </c>
      <c r="N501" s="21" t="s">
        <v>10</v>
      </c>
      <c r="O501" s="21">
        <v>1</v>
      </c>
    </row>
    <row r="502" spans="1:15">
      <c r="A502" s="21" t="s">
        <v>8</v>
      </c>
      <c r="B502" s="22">
        <v>45441.432071759256</v>
      </c>
      <c r="C502" s="23">
        <v>45441.432071759256</v>
      </c>
      <c r="D502" s="21">
        <v>2024052901</v>
      </c>
      <c r="E502" s="21" t="s">
        <v>16</v>
      </c>
      <c r="F502" s="21">
        <v>4616.9849999999997</v>
      </c>
      <c r="G502" s="21">
        <v>9.1166</v>
      </c>
      <c r="H502" s="21">
        <v>354.09</v>
      </c>
      <c r="I502" s="21">
        <v>352.4384</v>
      </c>
      <c r="J502" s="21" t="s">
        <v>9</v>
      </c>
      <c r="K502" s="21">
        <v>38.001359999999998</v>
      </c>
      <c r="L502" s="21">
        <v>0.69380470000000005</v>
      </c>
      <c r="M502" s="21">
        <v>87</v>
      </c>
      <c r="N502" s="21" t="s">
        <v>10</v>
      </c>
      <c r="O502" s="21">
        <v>1</v>
      </c>
    </row>
    <row r="503" spans="1:15">
      <c r="A503" s="21" t="s">
        <v>8</v>
      </c>
      <c r="B503" s="22">
        <v>45441.433842592596</v>
      </c>
      <c r="C503" s="23">
        <v>45441.433842592596</v>
      </c>
      <c r="D503" s="21">
        <v>2024052901</v>
      </c>
      <c r="E503" s="21" t="s">
        <v>16</v>
      </c>
      <c r="F503" s="21">
        <v>4302.9669999999996</v>
      </c>
      <c r="G503" s="21">
        <v>8.6345010000000002</v>
      </c>
      <c r="H503" s="21">
        <v>240.13</v>
      </c>
      <c r="I503" s="21">
        <v>236.48830000000001</v>
      </c>
      <c r="J503" s="21" t="s">
        <v>9</v>
      </c>
      <c r="K503" s="21">
        <v>38.001289999999997</v>
      </c>
      <c r="L503" s="21">
        <v>0.47217809999999999</v>
      </c>
      <c r="M503" s="21">
        <v>59</v>
      </c>
      <c r="N503" s="21" t="s">
        <v>10</v>
      </c>
      <c r="O503" s="21">
        <v>1</v>
      </c>
    </row>
    <row r="504" spans="1:15">
      <c r="A504" s="21" t="s">
        <v>8</v>
      </c>
      <c r="B504" s="22">
        <v>45441.448229166665</v>
      </c>
      <c r="C504" s="23">
        <v>45441.448229166665</v>
      </c>
      <c r="D504" s="21">
        <v>2024052901</v>
      </c>
      <c r="E504" s="21" t="s">
        <v>16</v>
      </c>
      <c r="F504" s="21">
        <v>3569.3069999999998</v>
      </c>
      <c r="G504" s="21">
        <v>8.1635840000000002</v>
      </c>
      <c r="H504" s="21">
        <v>207.57</v>
      </c>
      <c r="I504" s="21">
        <v>206.42449999999999</v>
      </c>
      <c r="J504" s="21" t="s">
        <v>9</v>
      </c>
      <c r="K504" s="21">
        <v>38.000160000000001</v>
      </c>
      <c r="L504" s="21">
        <v>0.46989360000000002</v>
      </c>
      <c r="M504" s="21">
        <v>51</v>
      </c>
      <c r="N504" s="21" t="s">
        <v>10</v>
      </c>
      <c r="O504" s="21">
        <v>0.5</v>
      </c>
    </row>
    <row r="505" spans="1:15">
      <c r="A505" s="21" t="s">
        <v>8</v>
      </c>
      <c r="B505" s="22">
        <v>45441.449861111112</v>
      </c>
      <c r="C505" s="23">
        <v>45441.449861111112</v>
      </c>
      <c r="D505" s="21">
        <v>2024052901</v>
      </c>
      <c r="E505" s="21" t="s">
        <v>16</v>
      </c>
      <c r="F505" s="21">
        <v>3211.8539999999998</v>
      </c>
      <c r="G505" s="21">
        <v>7.4566660000000002</v>
      </c>
      <c r="H505" s="21">
        <v>309.32</v>
      </c>
      <c r="I505" s="21">
        <v>309.03089999999997</v>
      </c>
      <c r="J505" s="21" t="s">
        <v>9</v>
      </c>
      <c r="K505" s="21">
        <v>38.000329999999998</v>
      </c>
      <c r="L505" s="21">
        <v>0.71525179999999999</v>
      </c>
      <c r="M505" s="21">
        <v>76</v>
      </c>
      <c r="N505" s="21" t="s">
        <v>10</v>
      </c>
      <c r="O505" s="21">
        <v>1</v>
      </c>
    </row>
    <row r="506" spans="1:15">
      <c r="A506" s="21" t="s">
        <v>8</v>
      </c>
      <c r="B506" s="22">
        <v>45441.451469907406</v>
      </c>
      <c r="C506" s="23">
        <v>45441.451469907406</v>
      </c>
      <c r="D506" s="21">
        <v>2024052901</v>
      </c>
      <c r="E506" s="21" t="s">
        <v>16</v>
      </c>
      <c r="F506" s="21">
        <v>2841.0459999999998</v>
      </c>
      <c r="G506" s="21">
        <v>6.6930180000000004</v>
      </c>
      <c r="H506" s="21">
        <v>329.67</v>
      </c>
      <c r="I506" s="21">
        <v>326.54039999999998</v>
      </c>
      <c r="J506" s="21" t="s">
        <v>9</v>
      </c>
      <c r="K506" s="21">
        <v>38.000340000000001</v>
      </c>
      <c r="L506" s="21">
        <v>0.767042</v>
      </c>
      <c r="M506" s="21">
        <v>81</v>
      </c>
      <c r="N506" s="21" t="s">
        <v>10</v>
      </c>
      <c r="O506" s="21">
        <v>1</v>
      </c>
    </row>
    <row r="507" spans="1:15">
      <c r="A507" s="21" t="s">
        <v>8</v>
      </c>
      <c r="B507" s="22">
        <v>45441.452951388892</v>
      </c>
      <c r="C507" s="23">
        <v>45441.452951388892</v>
      </c>
      <c r="D507" s="21">
        <v>2024052901</v>
      </c>
      <c r="E507" s="21" t="s">
        <v>16</v>
      </c>
      <c r="F507" s="21">
        <v>2580.2399999999998</v>
      </c>
      <c r="G507" s="21">
        <v>6.1604179999999999</v>
      </c>
      <c r="H507" s="21">
        <v>223.85</v>
      </c>
      <c r="I507" s="21">
        <v>225.11879999999999</v>
      </c>
      <c r="J507" s="21" t="s">
        <v>9</v>
      </c>
      <c r="K507" s="21">
        <v>38.000019999999999</v>
      </c>
      <c r="L507" s="21">
        <v>0.53562569999999998</v>
      </c>
      <c r="M507" s="21">
        <v>55</v>
      </c>
      <c r="N507" s="21" t="s">
        <v>10</v>
      </c>
      <c r="O507" s="21">
        <v>1</v>
      </c>
    </row>
    <row r="508" spans="1:15">
      <c r="A508" s="21" t="s">
        <v>8</v>
      </c>
      <c r="B508" s="22">
        <v>45441.454664351855</v>
      </c>
      <c r="C508" s="23">
        <v>45441.454664351855</v>
      </c>
      <c r="D508" s="21">
        <v>2024052901</v>
      </c>
      <c r="E508" s="21" t="s">
        <v>16</v>
      </c>
      <c r="F508" s="21">
        <v>2297.7089999999998</v>
      </c>
      <c r="G508" s="21">
        <v>5.5720029999999996</v>
      </c>
      <c r="H508" s="21">
        <v>244.2</v>
      </c>
      <c r="I508" s="21">
        <v>244.7363</v>
      </c>
      <c r="J508" s="21" t="s">
        <v>9</v>
      </c>
      <c r="K508" s="21">
        <v>38.000030000000002</v>
      </c>
      <c r="L508" s="21">
        <v>0.59154519999999999</v>
      </c>
      <c r="M508" s="21">
        <v>60</v>
      </c>
      <c r="N508" s="21" t="s">
        <v>10</v>
      </c>
      <c r="O508" s="21">
        <v>1</v>
      </c>
    </row>
    <row r="509" spans="1:15">
      <c r="A509" s="21" t="s">
        <v>8</v>
      </c>
      <c r="B509" s="22">
        <v>45441.456412037034</v>
      </c>
      <c r="C509" s="23">
        <v>45441.456412037034</v>
      </c>
      <c r="D509" s="21">
        <v>2024052901</v>
      </c>
      <c r="E509" s="21" t="s">
        <v>16</v>
      </c>
      <c r="F509" s="21">
        <v>2054.154</v>
      </c>
      <c r="G509" s="21">
        <v>5.0617229999999998</v>
      </c>
      <c r="H509" s="21">
        <v>211.64</v>
      </c>
      <c r="I509" s="21">
        <v>209.89949999999999</v>
      </c>
      <c r="J509" s="21" t="s">
        <v>9</v>
      </c>
      <c r="K509" s="21">
        <v>38.000059999999998</v>
      </c>
      <c r="L509" s="21">
        <v>0.51551429999999998</v>
      </c>
      <c r="M509" s="21">
        <v>52</v>
      </c>
      <c r="N509" s="21" t="s">
        <v>10</v>
      </c>
      <c r="O509" s="21">
        <v>1</v>
      </c>
    </row>
    <row r="510" spans="1:15">
      <c r="A510" s="21" t="s">
        <v>8</v>
      </c>
      <c r="B510" s="22">
        <v>45441.458113425928</v>
      </c>
      <c r="C510" s="23">
        <v>45441.458113425928</v>
      </c>
      <c r="D510" s="21">
        <v>2024052901</v>
      </c>
      <c r="E510" s="21" t="s">
        <v>16</v>
      </c>
      <c r="F510" s="21">
        <v>1820.01</v>
      </c>
      <c r="G510" s="21">
        <v>4.5547000000000004</v>
      </c>
      <c r="H510" s="21">
        <v>203.5</v>
      </c>
      <c r="I510" s="21">
        <v>202.60419999999999</v>
      </c>
      <c r="J510" s="21" t="s">
        <v>9</v>
      </c>
      <c r="K510" s="21">
        <v>38.001130000000003</v>
      </c>
      <c r="L510" s="21">
        <v>0.5051911</v>
      </c>
      <c r="M510" s="21">
        <v>50</v>
      </c>
      <c r="N510" s="21" t="s">
        <v>10</v>
      </c>
      <c r="O510" s="21">
        <v>1</v>
      </c>
    </row>
    <row r="511" spans="1:15">
      <c r="A511" s="21" t="s">
        <v>8</v>
      </c>
      <c r="B511" s="22">
        <v>45441.474490740744</v>
      </c>
      <c r="C511" s="23">
        <v>45441.474490740744</v>
      </c>
      <c r="D511" s="21">
        <v>2024052901</v>
      </c>
      <c r="E511" s="21" t="s">
        <v>16</v>
      </c>
      <c r="F511" s="21">
        <v>1158.117</v>
      </c>
      <c r="G511" s="21">
        <v>3.3634409999999999</v>
      </c>
      <c r="H511" s="21">
        <v>407</v>
      </c>
      <c r="I511" s="21">
        <v>407.49160000000001</v>
      </c>
      <c r="J511" s="21" t="s">
        <v>9</v>
      </c>
      <c r="K511" s="21">
        <v>38.00009</v>
      </c>
      <c r="L511" s="21">
        <v>1.1802539999999999</v>
      </c>
      <c r="M511" s="21">
        <v>100</v>
      </c>
      <c r="N511" s="21" t="s">
        <v>10</v>
      </c>
      <c r="O511" s="21">
        <v>1</v>
      </c>
    </row>
    <row r="512" spans="1:15">
      <c r="A512" s="21" t="s">
        <v>8</v>
      </c>
      <c r="B512" s="22">
        <v>45441.476863425924</v>
      </c>
      <c r="C512" s="23">
        <v>45441.476863425924</v>
      </c>
      <c r="D512" s="21">
        <v>2024052901</v>
      </c>
      <c r="E512" s="21" t="s">
        <v>16</v>
      </c>
      <c r="F512" s="21">
        <v>851.68320000000006</v>
      </c>
      <c r="G512" s="21">
        <v>2.5277120000000002</v>
      </c>
      <c r="H512" s="21">
        <v>284.89999999999998</v>
      </c>
      <c r="I512" s="21">
        <v>286.36840000000001</v>
      </c>
      <c r="J512" s="21" t="s">
        <v>9</v>
      </c>
      <c r="K512" s="21">
        <v>38.00132</v>
      </c>
      <c r="L512" s="21">
        <v>0.84736959999999995</v>
      </c>
      <c r="M512" s="21">
        <v>70</v>
      </c>
      <c r="N512" s="21" t="s">
        <v>10</v>
      </c>
      <c r="O512" s="21">
        <v>1</v>
      </c>
    </row>
    <row r="513" spans="1:15">
      <c r="A513" s="4" t="s">
        <v>7</v>
      </c>
      <c r="B513" s="5">
        <v>45442.333113425928</v>
      </c>
      <c r="C513" s="6">
        <v>45442.333113425928</v>
      </c>
      <c r="D513" s="4">
        <v>2024053001</v>
      </c>
      <c r="E513" s="4" t="s">
        <v>16</v>
      </c>
      <c r="F513" s="4">
        <v>21514.71</v>
      </c>
      <c r="G513" s="4">
        <v>17.526959999999999</v>
      </c>
      <c r="H513" s="4"/>
      <c r="I513" s="4"/>
      <c r="J513" s="4"/>
      <c r="K513" s="4"/>
      <c r="L513" s="4"/>
      <c r="M513" s="4"/>
      <c r="N513" s="4"/>
      <c r="O513" s="4"/>
    </row>
    <row r="514" spans="1:15">
      <c r="A514" s="21" t="s">
        <v>8</v>
      </c>
      <c r="B514" s="22">
        <v>45442.379305555558</v>
      </c>
      <c r="C514" s="23">
        <v>45442.379305555558</v>
      </c>
      <c r="D514" s="21">
        <v>2024053001</v>
      </c>
      <c r="E514" s="21" t="s">
        <v>16</v>
      </c>
      <c r="F514" s="21">
        <v>13813.72</v>
      </c>
      <c r="G514" s="21">
        <v>17.138449999999999</v>
      </c>
      <c r="H514" s="21">
        <v>305.25</v>
      </c>
      <c r="I514" s="21">
        <v>297.48809999999997</v>
      </c>
      <c r="J514" s="21" t="s">
        <v>9</v>
      </c>
      <c r="K514" s="21">
        <v>38.000039999999998</v>
      </c>
      <c r="L514" s="21">
        <v>0.36772139999999998</v>
      </c>
      <c r="M514" s="21">
        <v>75</v>
      </c>
      <c r="N514" s="21" t="s">
        <v>10</v>
      </c>
      <c r="O514" s="21">
        <v>1</v>
      </c>
    </row>
    <row r="515" spans="1:15">
      <c r="A515" s="21" t="s">
        <v>8</v>
      </c>
      <c r="B515" s="22">
        <v>45442.381157407406</v>
      </c>
      <c r="C515" s="23">
        <v>45442.381157407406</v>
      </c>
      <c r="D515" s="21">
        <v>2024053001</v>
      </c>
      <c r="E515" s="21" t="s">
        <v>16</v>
      </c>
      <c r="F515" s="21">
        <v>13333.57</v>
      </c>
      <c r="G515" s="21">
        <v>16.825500000000002</v>
      </c>
      <c r="H515" s="21">
        <v>248.27</v>
      </c>
      <c r="I515" s="21">
        <v>251.97569999999999</v>
      </c>
      <c r="J515" s="21" t="s">
        <v>9</v>
      </c>
      <c r="K515" s="21">
        <v>38.001379999999997</v>
      </c>
      <c r="L515" s="21">
        <v>0.31631039999999999</v>
      </c>
      <c r="M515" s="21">
        <v>61</v>
      </c>
      <c r="N515" s="21" t="s">
        <v>10</v>
      </c>
      <c r="O515" s="21">
        <v>1</v>
      </c>
    </row>
    <row r="516" spans="1:15">
      <c r="A516" s="21" t="s">
        <v>8</v>
      </c>
      <c r="B516" s="22">
        <v>45442.382962962962</v>
      </c>
      <c r="C516" s="23">
        <v>45442.382962962962</v>
      </c>
      <c r="D516" s="21">
        <v>2024053001</v>
      </c>
      <c r="E516" s="21" t="s">
        <v>16</v>
      </c>
      <c r="F516" s="21">
        <v>12864.65</v>
      </c>
      <c r="G516" s="21">
        <v>16.50084</v>
      </c>
      <c r="H516" s="21">
        <v>256.41000000000003</v>
      </c>
      <c r="I516" s="21">
        <v>255.24719999999999</v>
      </c>
      <c r="J516" s="21" t="s">
        <v>9</v>
      </c>
      <c r="K516" s="21">
        <v>38.000070000000001</v>
      </c>
      <c r="L516" s="21">
        <v>0.32579920000000001</v>
      </c>
      <c r="M516" s="21">
        <v>63</v>
      </c>
      <c r="N516" s="21" t="s">
        <v>10</v>
      </c>
      <c r="O516" s="21">
        <v>1</v>
      </c>
    </row>
    <row r="517" spans="1:15">
      <c r="A517" s="21" t="s">
        <v>8</v>
      </c>
      <c r="B517" s="22">
        <v>45442.384768518517</v>
      </c>
      <c r="C517" s="23">
        <v>45442.384768518517</v>
      </c>
      <c r="D517" s="21">
        <v>2024053001</v>
      </c>
      <c r="E517" s="21" t="s">
        <v>16</v>
      </c>
      <c r="F517" s="21">
        <v>12393.11</v>
      </c>
      <c r="G517" s="21">
        <v>16.159210000000002</v>
      </c>
      <c r="H517" s="21">
        <v>268.62</v>
      </c>
      <c r="I517" s="21">
        <v>264.47480000000002</v>
      </c>
      <c r="J517" s="21" t="s">
        <v>9</v>
      </c>
      <c r="K517" s="21">
        <v>38.001280000000001</v>
      </c>
      <c r="L517" s="21">
        <v>0.34330290000000002</v>
      </c>
      <c r="M517" s="21">
        <v>66</v>
      </c>
      <c r="N517" s="21" t="s">
        <v>10</v>
      </c>
      <c r="O517" s="21">
        <v>1</v>
      </c>
    </row>
    <row r="518" spans="1:15">
      <c r="A518" s="21" t="s">
        <v>8</v>
      </c>
      <c r="B518" s="22">
        <v>45442.386469907404</v>
      </c>
      <c r="C518" s="23">
        <v>45442.386469907404</v>
      </c>
      <c r="D518" s="21">
        <v>2024053001</v>
      </c>
      <c r="E518" s="21" t="s">
        <v>16</v>
      </c>
      <c r="F518" s="21">
        <v>11961.41</v>
      </c>
      <c r="G518" s="21">
        <v>15.84122</v>
      </c>
      <c r="H518" s="21">
        <v>244.2</v>
      </c>
      <c r="I518" s="21">
        <v>241.32140000000001</v>
      </c>
      <c r="J518" s="21" t="s">
        <v>9</v>
      </c>
      <c r="K518" s="21">
        <v>38.000219999999999</v>
      </c>
      <c r="L518" s="21">
        <v>0.31796370000000002</v>
      </c>
      <c r="M518" s="21">
        <v>60</v>
      </c>
      <c r="N518" s="21" t="s">
        <v>10</v>
      </c>
      <c r="O518" s="21">
        <v>1</v>
      </c>
    </row>
    <row r="519" spans="1:15">
      <c r="A519" s="21" t="s">
        <v>8</v>
      </c>
      <c r="B519" s="22">
        <v>45442.388449074075</v>
      </c>
      <c r="C519" s="23">
        <v>45442.388449074075</v>
      </c>
      <c r="D519" s="21">
        <v>2024053001</v>
      </c>
      <c r="E519" s="21" t="s">
        <v>16</v>
      </c>
      <c r="F519" s="21">
        <v>11413.19</v>
      </c>
      <c r="G519" s="21">
        <v>15.388120000000001</v>
      </c>
      <c r="H519" s="21">
        <v>345.95</v>
      </c>
      <c r="I519" s="21">
        <v>339.4513</v>
      </c>
      <c r="J519" s="21" t="s">
        <v>9</v>
      </c>
      <c r="K519" s="21">
        <v>38.000079999999997</v>
      </c>
      <c r="L519" s="21">
        <v>0.45557829999999999</v>
      </c>
      <c r="M519" s="21">
        <v>85</v>
      </c>
      <c r="N519" s="21" t="s">
        <v>10</v>
      </c>
      <c r="O519" s="21">
        <v>1</v>
      </c>
    </row>
    <row r="520" spans="1:15">
      <c r="A520" s="21" t="s">
        <v>8</v>
      </c>
      <c r="B520" s="22">
        <v>45442.390370370369</v>
      </c>
      <c r="C520" s="23">
        <v>45442.390370370369</v>
      </c>
      <c r="D520" s="21">
        <v>2024053001</v>
      </c>
      <c r="E520" s="21" t="s">
        <v>16</v>
      </c>
      <c r="F520" s="21">
        <v>10890.87</v>
      </c>
      <c r="G520" s="21">
        <v>14.942729999999999</v>
      </c>
      <c r="H520" s="21">
        <v>325.60000000000002</v>
      </c>
      <c r="I520" s="21">
        <v>322.72449999999998</v>
      </c>
      <c r="J520" s="21" t="s">
        <v>9</v>
      </c>
      <c r="K520" s="21">
        <v>38.000259999999997</v>
      </c>
      <c r="L520" s="21">
        <v>0.44079190000000001</v>
      </c>
      <c r="M520" s="21">
        <v>80</v>
      </c>
      <c r="N520" s="21" t="s">
        <v>10</v>
      </c>
      <c r="O520" s="21">
        <v>1</v>
      </c>
    </row>
    <row r="521" spans="1:15">
      <c r="A521" s="21" t="s">
        <v>8</v>
      </c>
      <c r="B521" s="22">
        <v>45442.392233796294</v>
      </c>
      <c r="C521" s="23">
        <v>45442.392233796294</v>
      </c>
      <c r="D521" s="21">
        <v>2024053001</v>
      </c>
      <c r="E521" s="21" t="s">
        <v>16</v>
      </c>
      <c r="F521" s="21">
        <v>10498.08</v>
      </c>
      <c r="G521" s="21">
        <v>14.65002</v>
      </c>
      <c r="H521" s="21">
        <v>215.71</v>
      </c>
      <c r="I521" s="21">
        <v>212.30269999999999</v>
      </c>
      <c r="J521" s="21" t="s">
        <v>9</v>
      </c>
      <c r="K521" s="21">
        <v>38.000439999999998</v>
      </c>
      <c r="L521" s="21">
        <v>0.29468260000000002</v>
      </c>
      <c r="M521" s="21">
        <v>53</v>
      </c>
      <c r="N521" s="21" t="s">
        <v>10</v>
      </c>
      <c r="O521" s="21">
        <v>1</v>
      </c>
    </row>
    <row r="522" spans="1:15">
      <c r="A522" s="21" t="s">
        <v>8</v>
      </c>
      <c r="B522" s="22">
        <v>45442.393969907411</v>
      </c>
      <c r="C522" s="23">
        <v>45442.393969907411</v>
      </c>
      <c r="D522" s="21">
        <v>2024053001</v>
      </c>
      <c r="E522" s="21" t="s">
        <v>16</v>
      </c>
      <c r="F522" s="21">
        <v>10065.799999999999</v>
      </c>
      <c r="G522" s="21">
        <v>14.271839999999999</v>
      </c>
      <c r="H522" s="21">
        <v>272.69</v>
      </c>
      <c r="I522" s="21">
        <v>269.71089999999998</v>
      </c>
      <c r="J522" s="21" t="s">
        <v>9</v>
      </c>
      <c r="K522" s="21">
        <v>38.000430000000001</v>
      </c>
      <c r="L522" s="21">
        <v>0.38058979999999998</v>
      </c>
      <c r="M522" s="21">
        <v>67</v>
      </c>
      <c r="N522" s="21" t="s">
        <v>10</v>
      </c>
      <c r="O522" s="21">
        <v>1</v>
      </c>
    </row>
    <row r="523" spans="1:15">
      <c r="A523" s="21" t="s">
        <v>8</v>
      </c>
      <c r="B523" s="22">
        <v>45442.395682870374</v>
      </c>
      <c r="C523" s="23">
        <v>45442.395682870374</v>
      </c>
      <c r="D523" s="21">
        <v>2024053001</v>
      </c>
      <c r="E523" s="21" t="s">
        <v>16</v>
      </c>
      <c r="F523" s="21">
        <v>9649.0759999999991</v>
      </c>
      <c r="G523" s="21">
        <v>13.895799999999999</v>
      </c>
      <c r="H523" s="21">
        <v>264.55</v>
      </c>
      <c r="I523" s="21">
        <v>262.7835</v>
      </c>
      <c r="J523" s="21" t="s">
        <v>9</v>
      </c>
      <c r="K523" s="21">
        <v>38.000520000000002</v>
      </c>
      <c r="L523" s="21">
        <v>0.37649379999999999</v>
      </c>
      <c r="M523" s="21">
        <v>65</v>
      </c>
      <c r="N523" s="21" t="s">
        <v>10</v>
      </c>
      <c r="O523" s="21">
        <v>1</v>
      </c>
    </row>
    <row r="524" spans="1:15">
      <c r="A524" s="21" t="s">
        <v>8</v>
      </c>
      <c r="B524" s="22">
        <v>45442.405810185184</v>
      </c>
      <c r="C524" s="23">
        <v>45442.405810185184</v>
      </c>
      <c r="D524" s="21">
        <v>2024053001</v>
      </c>
      <c r="E524" s="21" t="s">
        <v>16</v>
      </c>
      <c r="F524" s="21">
        <v>8369.6190000000006</v>
      </c>
      <c r="G524" s="21">
        <v>13.21482</v>
      </c>
      <c r="H524" s="21">
        <v>447.7</v>
      </c>
      <c r="I524" s="21">
        <v>441.05959999999999</v>
      </c>
      <c r="J524" s="21" t="s">
        <v>9</v>
      </c>
      <c r="K524" s="21">
        <v>38.000509999999998</v>
      </c>
      <c r="L524" s="21">
        <v>0.69448390000000004</v>
      </c>
      <c r="M524" s="21">
        <v>110</v>
      </c>
      <c r="N524" s="21" t="s">
        <v>10</v>
      </c>
      <c r="O524" s="21">
        <v>1</v>
      </c>
    </row>
    <row r="525" spans="1:15">
      <c r="A525" s="21" t="s">
        <v>8</v>
      </c>
      <c r="B525" s="22">
        <v>45442.407685185186</v>
      </c>
      <c r="C525" s="23">
        <v>45442.407685185186</v>
      </c>
      <c r="D525" s="21">
        <v>2024053001</v>
      </c>
      <c r="E525" s="21" t="s">
        <v>16</v>
      </c>
      <c r="F525" s="21">
        <v>8000.2740000000003</v>
      </c>
      <c r="G525" s="21">
        <v>12.848929999999999</v>
      </c>
      <c r="H525" s="21">
        <v>227.92</v>
      </c>
      <c r="I525" s="21">
        <v>223.79349999999999</v>
      </c>
      <c r="J525" s="21" t="s">
        <v>9</v>
      </c>
      <c r="K525" s="21">
        <v>38.000109999999999</v>
      </c>
      <c r="L525" s="21">
        <v>0.3575487</v>
      </c>
      <c r="M525" s="21">
        <v>56</v>
      </c>
      <c r="N525" s="21" t="s">
        <v>10</v>
      </c>
      <c r="O525" s="21">
        <v>1</v>
      </c>
    </row>
    <row r="526" spans="1:15">
      <c r="A526" s="21" t="s">
        <v>8</v>
      </c>
      <c r="B526" s="22">
        <v>45442.409571759257</v>
      </c>
      <c r="C526" s="23">
        <v>45442.409571759257</v>
      </c>
      <c r="D526" s="21">
        <v>2024053001</v>
      </c>
      <c r="E526" s="21" t="s">
        <v>16</v>
      </c>
      <c r="F526" s="21">
        <v>7645.8580000000002</v>
      </c>
      <c r="G526" s="21">
        <v>12.493550000000001</v>
      </c>
      <c r="H526" s="21">
        <v>219.78</v>
      </c>
      <c r="I526" s="21">
        <v>220.3578</v>
      </c>
      <c r="J526" s="21" t="s">
        <v>9</v>
      </c>
      <c r="K526" s="21">
        <v>38.001269999999998</v>
      </c>
      <c r="L526" s="21">
        <v>0.35823460000000001</v>
      </c>
      <c r="M526" s="21">
        <v>54</v>
      </c>
      <c r="N526" s="21" t="s">
        <v>10</v>
      </c>
      <c r="O526" s="21">
        <v>1</v>
      </c>
    </row>
    <row r="527" spans="1:15">
      <c r="A527" s="21" t="s">
        <v>8</v>
      </c>
      <c r="B527" s="22">
        <v>45442.411446759259</v>
      </c>
      <c r="C527" s="23">
        <v>45442.411446759259</v>
      </c>
      <c r="D527" s="21">
        <v>2024053001</v>
      </c>
      <c r="E527" s="21" t="s">
        <v>16</v>
      </c>
      <c r="F527" s="21">
        <v>7247.8249999999998</v>
      </c>
      <c r="G527" s="21">
        <v>12.046860000000001</v>
      </c>
      <c r="H527" s="21">
        <v>268.62</v>
      </c>
      <c r="I527" s="21">
        <v>270.6198</v>
      </c>
      <c r="J527" s="21" t="s">
        <v>9</v>
      </c>
      <c r="K527" s="21">
        <v>38.000129999999999</v>
      </c>
      <c r="L527" s="21">
        <v>0.44769019999999998</v>
      </c>
      <c r="M527" s="21">
        <v>66</v>
      </c>
      <c r="N527" s="21" t="s">
        <v>10</v>
      </c>
      <c r="O527" s="21">
        <v>1</v>
      </c>
    </row>
    <row r="528" spans="1:15">
      <c r="A528" s="21" t="s">
        <v>8</v>
      </c>
      <c r="B528" s="22">
        <v>45442.413229166668</v>
      </c>
      <c r="C528" s="23">
        <v>45442.413229166668</v>
      </c>
      <c r="D528" s="21">
        <v>2024053001</v>
      </c>
      <c r="E528" s="21" t="s">
        <v>16</v>
      </c>
      <c r="F528" s="21">
        <v>6930.5</v>
      </c>
      <c r="G528" s="21">
        <v>11.70646</v>
      </c>
      <c r="H528" s="21">
        <v>207.57</v>
      </c>
      <c r="I528" s="21">
        <v>203.4529</v>
      </c>
      <c r="J528" s="21" t="s">
        <v>9</v>
      </c>
      <c r="K528" s="21">
        <v>38.000250000000001</v>
      </c>
      <c r="L528" s="21">
        <v>0.34199489999999999</v>
      </c>
      <c r="M528" s="21">
        <v>51</v>
      </c>
      <c r="N528" s="21" t="s">
        <v>10</v>
      </c>
      <c r="O528" s="21">
        <v>1</v>
      </c>
    </row>
    <row r="529" spans="1:15">
      <c r="A529" s="21" t="s">
        <v>8</v>
      </c>
      <c r="B529" s="22">
        <v>45442.415162037039</v>
      </c>
      <c r="C529" s="23">
        <v>45442.415162037039</v>
      </c>
      <c r="D529" s="21">
        <v>2024053001</v>
      </c>
      <c r="E529" s="21" t="s">
        <v>16</v>
      </c>
      <c r="F529" s="21">
        <v>6485.4009999999998</v>
      </c>
      <c r="G529" s="21">
        <v>11.14892</v>
      </c>
      <c r="H529" s="21">
        <v>329.67</v>
      </c>
      <c r="I529" s="21">
        <v>331.88569999999999</v>
      </c>
      <c r="J529" s="21" t="s">
        <v>9</v>
      </c>
      <c r="K529" s="21">
        <v>38.000070000000001</v>
      </c>
      <c r="L529" s="21">
        <v>0.56882540000000004</v>
      </c>
      <c r="M529" s="21">
        <v>81</v>
      </c>
      <c r="N529" s="21" t="s">
        <v>10</v>
      </c>
      <c r="O529" s="21">
        <v>1</v>
      </c>
    </row>
    <row r="530" spans="1:15">
      <c r="A530" s="21" t="s">
        <v>8</v>
      </c>
      <c r="B530" s="22">
        <v>45442.43681712963</v>
      </c>
      <c r="C530" s="23">
        <v>45442.43681712963</v>
      </c>
      <c r="D530" s="21">
        <v>2024053001</v>
      </c>
      <c r="E530" s="21" t="s">
        <v>16</v>
      </c>
      <c r="F530" s="21">
        <v>5043.0860000000002</v>
      </c>
      <c r="G530" s="21">
        <v>10.557880000000001</v>
      </c>
      <c r="H530" s="21">
        <v>280.83</v>
      </c>
      <c r="I530" s="21">
        <v>283.02679999999998</v>
      </c>
      <c r="J530" s="21" t="s">
        <v>9</v>
      </c>
      <c r="K530" s="21">
        <v>38.000639999999997</v>
      </c>
      <c r="L530" s="21">
        <v>0.59065100000000004</v>
      </c>
      <c r="M530" s="21">
        <v>69</v>
      </c>
      <c r="N530" s="21" t="s">
        <v>10</v>
      </c>
      <c r="O530" s="21">
        <v>1</v>
      </c>
    </row>
    <row r="531" spans="1:15">
      <c r="A531" s="21" t="s">
        <v>8</v>
      </c>
      <c r="B531" s="22">
        <v>45442.438935185186</v>
      </c>
      <c r="C531" s="23">
        <v>45442.438935185186</v>
      </c>
      <c r="D531" s="21">
        <v>2024053001</v>
      </c>
      <c r="E531" s="21" t="s">
        <v>16</v>
      </c>
      <c r="F531" s="21">
        <v>4640.87</v>
      </c>
      <c r="G531" s="21">
        <v>9.9037670000000002</v>
      </c>
      <c r="H531" s="21">
        <v>309.32</v>
      </c>
      <c r="I531" s="21">
        <v>309.86790000000002</v>
      </c>
      <c r="J531" s="21" t="s">
        <v>9</v>
      </c>
      <c r="K531" s="21">
        <v>38.00121</v>
      </c>
      <c r="L531" s="21">
        <v>0.65933350000000002</v>
      </c>
      <c r="M531" s="21">
        <v>76</v>
      </c>
      <c r="N531" s="21" t="s">
        <v>10</v>
      </c>
      <c r="O531" s="21">
        <v>1</v>
      </c>
    </row>
    <row r="532" spans="1:15">
      <c r="A532" s="21" t="s">
        <v>8</v>
      </c>
      <c r="B532" s="22">
        <v>45442.441122685188</v>
      </c>
      <c r="C532" s="23">
        <v>45442.441122685188</v>
      </c>
      <c r="D532" s="21">
        <v>2024053001</v>
      </c>
      <c r="E532" s="21" t="s">
        <v>16</v>
      </c>
      <c r="F532" s="21">
        <v>4200.6450000000004</v>
      </c>
      <c r="G532" s="21">
        <v>9.1444510000000001</v>
      </c>
      <c r="H532" s="21">
        <v>354.09</v>
      </c>
      <c r="I532" s="21">
        <v>353.37349999999998</v>
      </c>
      <c r="J532" s="21" t="s">
        <v>9</v>
      </c>
      <c r="K532" s="21">
        <v>38.000230000000002</v>
      </c>
      <c r="L532" s="21">
        <v>0.76724139999999996</v>
      </c>
      <c r="M532" s="21">
        <v>87</v>
      </c>
      <c r="N532" s="21" t="s">
        <v>10</v>
      </c>
      <c r="O532" s="21">
        <v>1</v>
      </c>
    </row>
    <row r="533" spans="1:15">
      <c r="A533" s="21" t="s">
        <v>8</v>
      </c>
      <c r="B533" s="22">
        <v>45442.442731481482</v>
      </c>
      <c r="C533" s="23">
        <v>45442.442731481482</v>
      </c>
      <c r="D533" s="21">
        <v>2024053001</v>
      </c>
      <c r="E533" s="21" t="s">
        <v>16</v>
      </c>
      <c r="F533" s="21">
        <v>3882.453</v>
      </c>
      <c r="G533" s="21">
        <v>8.5763549999999995</v>
      </c>
      <c r="H533" s="21">
        <v>256.41000000000003</v>
      </c>
      <c r="I533" s="21">
        <v>258.86259999999999</v>
      </c>
      <c r="J533" s="21" t="s">
        <v>9</v>
      </c>
      <c r="K533" s="21">
        <v>38.000160000000001</v>
      </c>
      <c r="L533" s="21">
        <v>0.57004310000000002</v>
      </c>
      <c r="M533" s="21">
        <v>63</v>
      </c>
      <c r="N533" s="21" t="s">
        <v>10</v>
      </c>
      <c r="O533" s="21">
        <v>1</v>
      </c>
    </row>
    <row r="534" spans="1:15">
      <c r="A534" s="21" t="s">
        <v>8</v>
      </c>
      <c r="B534" s="22">
        <v>45442.444293981483</v>
      </c>
      <c r="C534" s="23">
        <v>45442.444293981483</v>
      </c>
      <c r="D534" s="21">
        <v>2024053001</v>
      </c>
      <c r="E534" s="21" t="s">
        <v>16</v>
      </c>
      <c r="F534" s="21">
        <v>3589.0520000000001</v>
      </c>
      <c r="G534" s="21">
        <v>8.0425540000000009</v>
      </c>
      <c r="H534" s="21">
        <v>240.13</v>
      </c>
      <c r="I534" s="21">
        <v>240.56100000000001</v>
      </c>
      <c r="J534" s="21" t="s">
        <v>9</v>
      </c>
      <c r="K534" s="21">
        <v>38.001429999999999</v>
      </c>
      <c r="L534" s="21">
        <v>0.53730659999999997</v>
      </c>
      <c r="M534" s="21">
        <v>59</v>
      </c>
      <c r="N534" s="21" t="s">
        <v>10</v>
      </c>
      <c r="O534" s="21">
        <v>1</v>
      </c>
    </row>
    <row r="535" spans="1:15">
      <c r="A535" s="21" t="s">
        <v>8</v>
      </c>
      <c r="B535" s="22">
        <v>45442.446412037039</v>
      </c>
      <c r="C535" s="23">
        <v>45442.446412037039</v>
      </c>
      <c r="D535" s="21">
        <v>2024053001</v>
      </c>
      <c r="E535" s="21" t="s">
        <v>16</v>
      </c>
      <c r="F535" s="21">
        <v>3213.11</v>
      </c>
      <c r="G535" s="21">
        <v>7.3393990000000002</v>
      </c>
      <c r="H535" s="21">
        <v>309.32</v>
      </c>
      <c r="I535" s="21">
        <v>309.49279999999999</v>
      </c>
      <c r="J535" s="21" t="s">
        <v>9</v>
      </c>
      <c r="K535" s="21">
        <v>38.000320000000002</v>
      </c>
      <c r="L535" s="21">
        <v>0.70483850000000003</v>
      </c>
      <c r="M535" s="21">
        <v>76</v>
      </c>
      <c r="N535" s="21" t="s">
        <v>10</v>
      </c>
      <c r="O535" s="21">
        <v>1</v>
      </c>
    </row>
    <row r="536" spans="1:15">
      <c r="A536" s="21" t="s">
        <v>8</v>
      </c>
      <c r="B536" s="22">
        <v>45442.448136574072</v>
      </c>
      <c r="C536" s="23">
        <v>45442.448136574072</v>
      </c>
      <c r="D536" s="21">
        <v>2024053001</v>
      </c>
      <c r="E536" s="21" t="s">
        <v>16</v>
      </c>
      <c r="F536" s="21">
        <v>2920.84</v>
      </c>
      <c r="G536" s="21">
        <v>6.7772690000000004</v>
      </c>
      <c r="H536" s="21">
        <v>244.2</v>
      </c>
      <c r="I536" s="21">
        <v>244.45769999999999</v>
      </c>
      <c r="J536" s="21" t="s">
        <v>9</v>
      </c>
      <c r="K536" s="21">
        <v>38.00132</v>
      </c>
      <c r="L536" s="21">
        <v>0.56545990000000002</v>
      </c>
      <c r="M536" s="21">
        <v>60</v>
      </c>
      <c r="N536" s="21" t="s">
        <v>10</v>
      </c>
      <c r="O536" s="21">
        <v>1</v>
      </c>
    </row>
    <row r="537" spans="1:15">
      <c r="A537" s="21" t="s">
        <v>8</v>
      </c>
      <c r="B537" s="22">
        <v>45442.449953703705</v>
      </c>
      <c r="C537" s="23">
        <v>45442.449953703705</v>
      </c>
      <c r="D537" s="21">
        <v>2024053001</v>
      </c>
      <c r="E537" s="21" t="s">
        <v>16</v>
      </c>
      <c r="F537" s="21">
        <v>2639.2080000000001</v>
      </c>
      <c r="G537" s="21">
        <v>6.2258440000000004</v>
      </c>
      <c r="H537" s="21">
        <v>236.06</v>
      </c>
      <c r="I537" s="21">
        <v>235.80600000000001</v>
      </c>
      <c r="J537" s="21" t="s">
        <v>9</v>
      </c>
      <c r="K537" s="21">
        <v>38.000250000000001</v>
      </c>
      <c r="L537" s="21">
        <v>0.55448739999999996</v>
      </c>
      <c r="M537" s="21">
        <v>58</v>
      </c>
      <c r="N537" s="21" t="s">
        <v>10</v>
      </c>
      <c r="O537" s="21">
        <v>1</v>
      </c>
    </row>
    <row r="538" spans="1:15">
      <c r="A538" s="21" t="s">
        <v>8</v>
      </c>
      <c r="B538" s="22">
        <v>45442.451562499999</v>
      </c>
      <c r="C538" s="23">
        <v>45442.451562499999</v>
      </c>
      <c r="D538" s="21">
        <v>2024053001</v>
      </c>
      <c r="E538" s="21" t="s">
        <v>16</v>
      </c>
      <c r="F538" s="21">
        <v>2329.13</v>
      </c>
      <c r="G538" s="21">
        <v>5.575952</v>
      </c>
      <c r="H538" s="21">
        <v>272.69</v>
      </c>
      <c r="I538" s="21">
        <v>272.3777</v>
      </c>
      <c r="J538" s="21" t="s">
        <v>9</v>
      </c>
      <c r="K538" s="21">
        <v>38.001159999999999</v>
      </c>
      <c r="L538" s="21">
        <v>0.65001189999999998</v>
      </c>
      <c r="M538" s="21">
        <v>67</v>
      </c>
      <c r="N538" s="21" t="s">
        <v>10</v>
      </c>
      <c r="O538" s="21">
        <v>1</v>
      </c>
    </row>
    <row r="539" spans="1:15">
      <c r="A539" s="21" t="s">
        <v>8</v>
      </c>
      <c r="B539" s="22">
        <v>45442.470972222225</v>
      </c>
      <c r="C539" s="23">
        <v>45442.470972222225</v>
      </c>
      <c r="D539" s="21">
        <v>2024053001</v>
      </c>
      <c r="E539" s="21" t="s">
        <v>16</v>
      </c>
      <c r="F539" s="21">
        <v>1723.548</v>
      </c>
      <c r="G539" s="21">
        <v>4.922866</v>
      </c>
      <c r="H539" s="21">
        <v>227.92</v>
      </c>
      <c r="I539" s="21">
        <v>227.26060000000001</v>
      </c>
      <c r="J539" s="21" t="s">
        <v>9</v>
      </c>
      <c r="K539" s="21">
        <v>38.000250000000001</v>
      </c>
      <c r="L539" s="21">
        <v>0.6471481</v>
      </c>
      <c r="M539" s="21">
        <v>56</v>
      </c>
      <c r="N539" s="21" t="s">
        <v>10</v>
      </c>
      <c r="O539" s="21">
        <v>1</v>
      </c>
    </row>
    <row r="540" spans="1:15">
      <c r="A540" s="21" t="s">
        <v>8</v>
      </c>
      <c r="B540" s="22">
        <v>45442.472546296296</v>
      </c>
      <c r="C540" s="23">
        <v>45442.472546296296</v>
      </c>
      <c r="D540" s="21">
        <v>2024053001</v>
      </c>
      <c r="E540" s="21" t="s">
        <v>16</v>
      </c>
      <c r="F540" s="21">
        <v>1491.6610000000001</v>
      </c>
      <c r="G540" s="21">
        <v>4.3219770000000004</v>
      </c>
      <c r="H540" s="21">
        <v>211.64</v>
      </c>
      <c r="I540" s="21">
        <v>212.53360000000001</v>
      </c>
      <c r="J540" s="21" t="s">
        <v>9</v>
      </c>
      <c r="K540" s="21">
        <v>38.001390000000001</v>
      </c>
      <c r="L540" s="21">
        <v>0.61392869999999999</v>
      </c>
      <c r="M540" s="21">
        <v>52</v>
      </c>
      <c r="N540" s="21" t="s">
        <v>10</v>
      </c>
      <c r="O540" s="21">
        <v>1</v>
      </c>
    </row>
    <row r="541" spans="1:15">
      <c r="A541" s="21" t="s">
        <v>8</v>
      </c>
      <c r="B541" s="22">
        <v>45442.474490740744</v>
      </c>
      <c r="C541" s="23">
        <v>45442.474490740744</v>
      </c>
      <c r="D541" s="21">
        <v>2024053001</v>
      </c>
      <c r="E541" s="21" t="s">
        <v>16</v>
      </c>
      <c r="F541" s="21">
        <v>1220.4469999999999</v>
      </c>
      <c r="G541" s="21">
        <v>3.5992500000000001</v>
      </c>
      <c r="H541" s="21">
        <v>248.27</v>
      </c>
      <c r="I541" s="21">
        <v>246.03700000000001</v>
      </c>
      <c r="J541" s="21" t="s">
        <v>9</v>
      </c>
      <c r="K541" s="21">
        <v>38.001289999999997</v>
      </c>
      <c r="L541" s="21">
        <v>0.72337569999999995</v>
      </c>
      <c r="M541" s="21">
        <v>61</v>
      </c>
      <c r="N541" s="21" t="s">
        <v>10</v>
      </c>
      <c r="O541" s="21">
        <v>1</v>
      </c>
    </row>
    <row r="542" spans="1:15">
      <c r="A542" s="21" t="s">
        <v>8</v>
      </c>
      <c r="B542" s="22">
        <v>45442.476307870369</v>
      </c>
      <c r="C542" s="23">
        <v>45442.476307870369</v>
      </c>
      <c r="D542" s="21">
        <v>2024053001</v>
      </c>
      <c r="E542" s="21" t="s">
        <v>16</v>
      </c>
      <c r="F542" s="21">
        <v>843.17610000000002</v>
      </c>
      <c r="G542" s="21">
        <v>2.527803</v>
      </c>
      <c r="H542" s="21">
        <v>358.15989999999999</v>
      </c>
      <c r="I542" s="21">
        <v>356.83780000000002</v>
      </c>
      <c r="J542" s="21" t="s">
        <v>9</v>
      </c>
      <c r="K542" s="21">
        <v>38.00132</v>
      </c>
      <c r="L542" s="21">
        <v>1.0671109999999999</v>
      </c>
      <c r="M542" s="21">
        <v>88</v>
      </c>
      <c r="N542" s="21" t="s">
        <v>10</v>
      </c>
      <c r="O542" s="21">
        <v>1</v>
      </c>
    </row>
    <row r="543" spans="1:15">
      <c r="A543" s="21" t="s">
        <v>8</v>
      </c>
      <c r="B543" s="22">
        <v>45442.47797453704</v>
      </c>
      <c r="C543" s="23">
        <v>45442.47797453704</v>
      </c>
      <c r="D543" s="21">
        <v>2024053001</v>
      </c>
      <c r="E543" s="21" t="s">
        <v>16</v>
      </c>
      <c r="F543" s="21">
        <v>445.1737</v>
      </c>
      <c r="G543" s="21">
        <v>1.3549960000000001</v>
      </c>
      <c r="H543" s="21">
        <v>386.65</v>
      </c>
      <c r="I543" s="21">
        <v>387.27019999999999</v>
      </c>
      <c r="J543" s="21" t="s">
        <v>9</v>
      </c>
      <c r="K543" s="21">
        <v>38.000369999999997</v>
      </c>
      <c r="L543" s="21">
        <v>1.175732</v>
      </c>
      <c r="M543" s="21">
        <v>95</v>
      </c>
      <c r="N543" s="21" t="s">
        <v>10</v>
      </c>
      <c r="O543" s="21">
        <v>1</v>
      </c>
    </row>
    <row r="544" spans="1:15">
      <c r="A544" s="21" t="s">
        <v>8</v>
      </c>
      <c r="B544" s="22">
        <v>45442.479837962965</v>
      </c>
      <c r="C544" s="23">
        <v>45442.479837962965</v>
      </c>
      <c r="D544" s="21">
        <v>2024053001</v>
      </c>
      <c r="E544" s="21" t="s">
        <v>16</v>
      </c>
      <c r="F544" s="21">
        <v>246.31870000000001</v>
      </c>
      <c r="G544" s="21">
        <v>0.76254650000000002</v>
      </c>
      <c r="H544" s="21">
        <v>195.36</v>
      </c>
      <c r="I544" s="21">
        <v>192.33510000000001</v>
      </c>
      <c r="J544" s="21" t="s">
        <v>9</v>
      </c>
      <c r="K544" s="21">
        <v>38.000230000000002</v>
      </c>
      <c r="L544" s="21">
        <v>0.59360310000000005</v>
      </c>
      <c r="M544" s="21">
        <v>48</v>
      </c>
      <c r="N544" s="21" t="s">
        <v>10</v>
      </c>
      <c r="O544" s="21">
        <v>1</v>
      </c>
    </row>
    <row r="545" spans="1:15">
      <c r="A545" s="4" t="s">
        <v>7</v>
      </c>
      <c r="B545" s="5">
        <v>45443.350925925923</v>
      </c>
      <c r="C545" s="6">
        <v>45443.350925925923</v>
      </c>
      <c r="D545" s="4">
        <v>2024053101</v>
      </c>
      <c r="E545" s="4" t="s">
        <v>16</v>
      </c>
      <c r="F545" s="4">
        <v>17407.32</v>
      </c>
      <c r="G545" s="4">
        <v>17.489059999999998</v>
      </c>
      <c r="H545" s="4"/>
      <c r="I545" s="4"/>
      <c r="J545" s="4"/>
      <c r="K545" s="4"/>
      <c r="L545" s="4"/>
      <c r="M545" s="4"/>
      <c r="N545" s="4"/>
      <c r="O545" s="4"/>
    </row>
    <row r="546" spans="1:15">
      <c r="A546" s="21" t="s">
        <v>8</v>
      </c>
      <c r="B546" s="22">
        <v>45443.356990740744</v>
      </c>
      <c r="C546" s="23">
        <v>45443.356990740744</v>
      </c>
      <c r="D546" s="21">
        <v>2024053101</v>
      </c>
      <c r="E546" s="21" t="s">
        <v>16</v>
      </c>
      <c r="F546" s="21">
        <v>16271.32</v>
      </c>
      <c r="G546" s="21">
        <v>17.28575</v>
      </c>
      <c r="H546" s="21">
        <v>191.29</v>
      </c>
      <c r="I546" s="21">
        <v>188.16759999999999</v>
      </c>
      <c r="J546" s="21" t="s">
        <v>9</v>
      </c>
      <c r="K546" s="21">
        <v>38.000369999999997</v>
      </c>
      <c r="L546" s="21">
        <v>0.19853760000000001</v>
      </c>
      <c r="M546" s="21">
        <v>47</v>
      </c>
      <c r="N546" s="21" t="s">
        <v>10</v>
      </c>
      <c r="O546" s="21">
        <v>1</v>
      </c>
    </row>
    <row r="547" spans="1:15">
      <c r="A547" s="21" t="s">
        <v>8</v>
      </c>
      <c r="B547" s="22">
        <v>45443.359872685185</v>
      </c>
      <c r="C547" s="23">
        <v>45443.359872685185</v>
      </c>
      <c r="D547" s="21">
        <v>2024053101</v>
      </c>
      <c r="E547" s="21" t="s">
        <v>16</v>
      </c>
      <c r="F547" s="21">
        <v>15627.07</v>
      </c>
      <c r="G547" s="21">
        <v>17.04224</v>
      </c>
      <c r="H547" s="21">
        <v>223.85</v>
      </c>
      <c r="I547" s="21">
        <v>226.8758</v>
      </c>
      <c r="J547" s="21" t="s">
        <v>9</v>
      </c>
      <c r="K547" s="21">
        <v>38.00009</v>
      </c>
      <c r="L547" s="21">
        <v>0.2459673</v>
      </c>
      <c r="M547" s="21">
        <v>55</v>
      </c>
      <c r="N547" s="21" t="s">
        <v>10</v>
      </c>
      <c r="O547" s="21">
        <v>1</v>
      </c>
    </row>
    <row r="548" spans="1:15">
      <c r="A548" s="21" t="s">
        <v>8</v>
      </c>
      <c r="B548" s="22">
        <v>45443.362187500003</v>
      </c>
      <c r="C548" s="23">
        <v>45443.362187500003</v>
      </c>
      <c r="D548" s="21">
        <v>2024053101</v>
      </c>
      <c r="E548" s="21" t="s">
        <v>16</v>
      </c>
      <c r="F548" s="21">
        <v>15037.37</v>
      </c>
      <c r="G548" s="21">
        <v>16.749829999999999</v>
      </c>
      <c r="H548" s="21">
        <v>264.55</v>
      </c>
      <c r="I548" s="21">
        <v>265.0908</v>
      </c>
      <c r="J548" s="21" t="s">
        <v>9</v>
      </c>
      <c r="K548" s="21">
        <v>38.000570000000003</v>
      </c>
      <c r="L548" s="21">
        <v>0.29374280000000003</v>
      </c>
      <c r="M548" s="21">
        <v>65</v>
      </c>
      <c r="N548" s="21" t="s">
        <v>10</v>
      </c>
      <c r="O548" s="21">
        <v>1</v>
      </c>
    </row>
    <row r="549" spans="1:15">
      <c r="A549" s="21" t="s">
        <v>8</v>
      </c>
      <c r="B549" s="22">
        <v>45443.365173611113</v>
      </c>
      <c r="C549" s="23">
        <v>45443.365173611113</v>
      </c>
      <c r="D549" s="21">
        <v>2024053101</v>
      </c>
      <c r="E549" s="21" t="s">
        <v>16</v>
      </c>
      <c r="F549" s="21">
        <v>14356.49</v>
      </c>
      <c r="G549" s="21">
        <v>16.43168</v>
      </c>
      <c r="H549" s="21">
        <v>284.89999999999998</v>
      </c>
      <c r="I549" s="21">
        <v>286.04059999999998</v>
      </c>
      <c r="J549" s="21" t="s">
        <v>9</v>
      </c>
      <c r="K549" s="21">
        <v>38.000050000000002</v>
      </c>
      <c r="L549" s="21">
        <v>0.325708</v>
      </c>
      <c r="M549" s="21">
        <v>70</v>
      </c>
      <c r="N549" s="21" t="s">
        <v>10</v>
      </c>
      <c r="O549" s="21">
        <v>1</v>
      </c>
    </row>
    <row r="550" spans="1:15">
      <c r="A550" s="21" t="s">
        <v>8</v>
      </c>
      <c r="B550" s="22">
        <v>45443.367118055554</v>
      </c>
      <c r="C550" s="23">
        <v>45443.367118055554</v>
      </c>
      <c r="D550" s="21">
        <v>2024053101</v>
      </c>
      <c r="E550" s="21" t="s">
        <v>16</v>
      </c>
      <c r="F550" s="21">
        <v>13857.59</v>
      </c>
      <c r="G550" s="21">
        <v>16.141970000000001</v>
      </c>
      <c r="H550" s="21">
        <v>244.2</v>
      </c>
      <c r="I550" s="21">
        <v>252.39869999999999</v>
      </c>
      <c r="J550" s="21" t="s">
        <v>9</v>
      </c>
      <c r="K550" s="21">
        <v>38.001269999999998</v>
      </c>
      <c r="L550" s="21">
        <v>0.29234909999999997</v>
      </c>
      <c r="M550" s="21">
        <v>60</v>
      </c>
      <c r="N550" s="21" t="s">
        <v>10</v>
      </c>
      <c r="O550" s="21">
        <v>1</v>
      </c>
    </row>
    <row r="551" spans="1:15">
      <c r="A551" s="21" t="s">
        <v>8</v>
      </c>
      <c r="B551" s="22">
        <v>45443.368900462963</v>
      </c>
      <c r="C551" s="23">
        <v>45443.368900462963</v>
      </c>
      <c r="D551" s="21">
        <v>2024053101</v>
      </c>
      <c r="E551" s="21" t="s">
        <v>16</v>
      </c>
      <c r="F551" s="21">
        <v>13362.43</v>
      </c>
      <c r="G551" s="21">
        <v>15.819570000000001</v>
      </c>
      <c r="H551" s="21">
        <v>276.75990000000002</v>
      </c>
      <c r="I551" s="21">
        <v>275.48520000000002</v>
      </c>
      <c r="J551" s="21" t="s">
        <v>9</v>
      </c>
      <c r="K551" s="21">
        <v>38.000450000000001</v>
      </c>
      <c r="L551" s="21">
        <v>0.3245519</v>
      </c>
      <c r="M551" s="21">
        <v>68</v>
      </c>
      <c r="N551" s="21" t="s">
        <v>10</v>
      </c>
      <c r="O551" s="21">
        <v>1</v>
      </c>
    </row>
    <row r="552" spans="1:15">
      <c r="A552" s="21" t="s">
        <v>8</v>
      </c>
      <c r="B552" s="22">
        <v>45443.370625000003</v>
      </c>
      <c r="C552" s="23">
        <v>45443.370625000003</v>
      </c>
      <c r="D552" s="21">
        <v>2024053101</v>
      </c>
      <c r="E552" s="21" t="s">
        <v>16</v>
      </c>
      <c r="F552" s="21">
        <v>12907.07</v>
      </c>
      <c r="G552" s="21">
        <v>15.523680000000001</v>
      </c>
      <c r="H552" s="21">
        <v>248.27</v>
      </c>
      <c r="I552" s="21">
        <v>248.0702</v>
      </c>
      <c r="J552" s="21" t="s">
        <v>9</v>
      </c>
      <c r="K552" s="21">
        <v>38.000480000000003</v>
      </c>
      <c r="L552" s="21">
        <v>0.29658590000000001</v>
      </c>
      <c r="M552" s="21">
        <v>61</v>
      </c>
      <c r="N552" s="21" t="s">
        <v>10</v>
      </c>
      <c r="O552" s="21">
        <v>1</v>
      </c>
    </row>
    <row r="553" spans="1:15">
      <c r="A553" s="21" t="s">
        <v>8</v>
      </c>
      <c r="B553" s="22">
        <v>45443.372337962966</v>
      </c>
      <c r="C553" s="23">
        <v>45443.372337962966</v>
      </c>
      <c r="D553" s="21">
        <v>2024053101</v>
      </c>
      <c r="E553" s="21" t="s">
        <v>16</v>
      </c>
      <c r="F553" s="21">
        <v>12489.15</v>
      </c>
      <c r="G553" s="21">
        <v>15.25529</v>
      </c>
      <c r="H553" s="21">
        <v>223.85</v>
      </c>
      <c r="I553" s="21">
        <v>224.36179999999999</v>
      </c>
      <c r="J553" s="21" t="s">
        <v>9</v>
      </c>
      <c r="K553" s="21">
        <v>38.001350000000002</v>
      </c>
      <c r="L553" s="21">
        <v>0.27240429999999999</v>
      </c>
      <c r="M553" s="21">
        <v>55</v>
      </c>
      <c r="N553" s="21" t="s">
        <v>10</v>
      </c>
      <c r="O553" s="21">
        <v>1</v>
      </c>
    </row>
    <row r="554" spans="1:15">
      <c r="A554" s="21" t="s">
        <v>8</v>
      </c>
      <c r="B554" s="22">
        <v>45443.374363425923</v>
      </c>
      <c r="C554" s="23">
        <v>45443.374363425923</v>
      </c>
      <c r="D554" s="21">
        <v>2024053101</v>
      </c>
      <c r="E554" s="21" t="s">
        <v>16</v>
      </c>
      <c r="F554" s="21">
        <v>11984.25</v>
      </c>
      <c r="G554" s="21">
        <v>14.910740000000001</v>
      </c>
      <c r="H554" s="21">
        <v>280.83</v>
      </c>
      <c r="I554" s="21">
        <v>280.86349999999999</v>
      </c>
      <c r="J554" s="21" t="s">
        <v>9</v>
      </c>
      <c r="K554" s="21">
        <v>38.000410000000002</v>
      </c>
      <c r="L554" s="21">
        <v>0.3476688</v>
      </c>
      <c r="M554" s="21">
        <v>69</v>
      </c>
      <c r="N554" s="21" t="s">
        <v>10</v>
      </c>
      <c r="O554" s="21">
        <v>1</v>
      </c>
    </row>
    <row r="555" spans="1:15">
      <c r="A555" s="21" t="s">
        <v>8</v>
      </c>
      <c r="B555" s="22">
        <v>45443.376145833332</v>
      </c>
      <c r="C555" s="23">
        <v>45443.376145833332</v>
      </c>
      <c r="D555" s="21">
        <v>2024053101</v>
      </c>
      <c r="E555" s="21" t="s">
        <v>16</v>
      </c>
      <c r="F555" s="21">
        <v>11518.83</v>
      </c>
      <c r="G555" s="21">
        <v>14.56743</v>
      </c>
      <c r="H555" s="21">
        <v>276.75990000000002</v>
      </c>
      <c r="I555" s="21">
        <v>275.74829999999997</v>
      </c>
      <c r="J555" s="21" t="s">
        <v>9</v>
      </c>
      <c r="K555" s="21">
        <v>38.00132</v>
      </c>
      <c r="L555" s="21">
        <v>0.34689639999999999</v>
      </c>
      <c r="M555" s="21">
        <v>68</v>
      </c>
      <c r="N555" s="21" t="s">
        <v>10</v>
      </c>
      <c r="O555" s="21">
        <v>1</v>
      </c>
    </row>
    <row r="556" spans="1:15">
      <c r="A556" s="21" t="s">
        <v>8</v>
      </c>
      <c r="B556" s="22">
        <v>45443.378101851849</v>
      </c>
      <c r="C556" s="23">
        <v>45443.378101851849</v>
      </c>
      <c r="D556" s="21">
        <v>2024053101</v>
      </c>
      <c r="E556" s="21" t="s">
        <v>16</v>
      </c>
      <c r="F556" s="21">
        <v>11067.67</v>
      </c>
      <c r="G556" s="21">
        <v>14.24661</v>
      </c>
      <c r="H556" s="21">
        <v>252.34</v>
      </c>
      <c r="I556" s="21">
        <v>250.02979999999999</v>
      </c>
      <c r="J556" s="21" t="s">
        <v>9</v>
      </c>
      <c r="K556" s="21">
        <v>38.001289999999997</v>
      </c>
      <c r="L556" s="21">
        <v>0.32008799999999998</v>
      </c>
      <c r="M556" s="21">
        <v>62</v>
      </c>
      <c r="N556" s="21" t="s">
        <v>10</v>
      </c>
      <c r="O556" s="21">
        <v>1</v>
      </c>
    </row>
    <row r="557" spans="1:15">
      <c r="A557" s="21" t="s">
        <v>8</v>
      </c>
      <c r="B557" s="22">
        <v>45443.397002314814</v>
      </c>
      <c r="C557" s="23">
        <v>45443.397002314814</v>
      </c>
      <c r="D557" s="21">
        <v>2024053101</v>
      </c>
      <c r="E557" s="21" t="s">
        <v>16</v>
      </c>
      <c r="F557" s="21">
        <v>9097.7579999999998</v>
      </c>
      <c r="G557" s="21">
        <v>13.907450000000001</v>
      </c>
      <c r="H557" s="21">
        <v>227.92</v>
      </c>
      <c r="I557" s="21">
        <v>224.50729999999999</v>
      </c>
      <c r="J557" s="21" t="s">
        <v>9</v>
      </c>
      <c r="K557" s="21">
        <v>38.000239999999998</v>
      </c>
      <c r="L557" s="21">
        <v>0.34153070000000002</v>
      </c>
      <c r="M557" s="21">
        <v>56</v>
      </c>
      <c r="N557" s="21" t="s">
        <v>10</v>
      </c>
      <c r="O557" s="21">
        <v>1</v>
      </c>
    </row>
    <row r="558" spans="1:15">
      <c r="A558" s="21" t="s">
        <v>8</v>
      </c>
      <c r="B558" s="22">
        <v>45443.398784722223</v>
      </c>
      <c r="C558" s="23">
        <v>45443.398784722223</v>
      </c>
      <c r="D558" s="21">
        <v>2024053101</v>
      </c>
      <c r="E558" s="21" t="s">
        <v>16</v>
      </c>
      <c r="F558" s="21">
        <v>8701.5849999999991</v>
      </c>
      <c r="G558" s="21">
        <v>13.520659999999999</v>
      </c>
      <c r="H558" s="21">
        <v>244.2</v>
      </c>
      <c r="I558" s="21">
        <v>247.02869999999999</v>
      </c>
      <c r="J558" s="21" t="s">
        <v>9</v>
      </c>
      <c r="K558" s="21">
        <v>38.001170000000002</v>
      </c>
      <c r="L558" s="21">
        <v>0.38169740000000002</v>
      </c>
      <c r="M558" s="21">
        <v>60</v>
      </c>
      <c r="N558" s="21" t="s">
        <v>10</v>
      </c>
      <c r="O558" s="21">
        <v>1</v>
      </c>
    </row>
    <row r="559" spans="1:15">
      <c r="A559" s="21" t="s">
        <v>8</v>
      </c>
      <c r="B559" s="22">
        <v>45443.400694444441</v>
      </c>
      <c r="C559" s="23">
        <v>45443.400694444441</v>
      </c>
      <c r="D559" s="21">
        <v>2024053101</v>
      </c>
      <c r="E559" s="21" t="s">
        <v>16</v>
      </c>
      <c r="F559" s="21">
        <v>8271.5400000000009</v>
      </c>
      <c r="G559" s="21">
        <v>13.077640000000001</v>
      </c>
      <c r="H559" s="21">
        <v>284.89999999999998</v>
      </c>
      <c r="I559" s="21">
        <v>287.82429999999999</v>
      </c>
      <c r="J559" s="21" t="s">
        <v>9</v>
      </c>
      <c r="K559" s="21">
        <v>38.001339999999999</v>
      </c>
      <c r="L559" s="21">
        <v>0.45283420000000002</v>
      </c>
      <c r="M559" s="21">
        <v>70</v>
      </c>
      <c r="N559" s="21" t="s">
        <v>10</v>
      </c>
      <c r="O559" s="21">
        <v>1</v>
      </c>
    </row>
    <row r="560" spans="1:15">
      <c r="A560" s="21" t="s">
        <v>8</v>
      </c>
      <c r="B560" s="22">
        <v>45443.403217592589</v>
      </c>
      <c r="C560" s="23">
        <v>45443.403217592589</v>
      </c>
      <c r="D560" s="21">
        <v>2024053101</v>
      </c>
      <c r="E560" s="21" t="s">
        <v>16</v>
      </c>
      <c r="F560" s="21">
        <v>7829.8530000000001</v>
      </c>
      <c r="G560" s="21">
        <v>12.66536</v>
      </c>
      <c r="H560" s="21">
        <v>256.41000000000003</v>
      </c>
      <c r="I560" s="21">
        <v>256.27620000000002</v>
      </c>
      <c r="J560" s="21" t="s">
        <v>9</v>
      </c>
      <c r="K560" s="21">
        <v>38.000369999999997</v>
      </c>
      <c r="L560" s="21">
        <v>0.41250530000000002</v>
      </c>
      <c r="M560" s="21">
        <v>63</v>
      </c>
      <c r="N560" s="21" t="s">
        <v>10</v>
      </c>
      <c r="O560" s="21">
        <v>1</v>
      </c>
    </row>
    <row r="561" spans="1:15">
      <c r="A561" s="21" t="s">
        <v>8</v>
      </c>
      <c r="B561" s="22">
        <v>45443.405613425923</v>
      </c>
      <c r="C561" s="23">
        <v>45443.405613425923</v>
      </c>
      <c r="D561" s="21">
        <v>2024053101</v>
      </c>
      <c r="E561" s="21" t="s">
        <v>16</v>
      </c>
      <c r="F561" s="21">
        <v>7402.4719999999998</v>
      </c>
      <c r="G561" s="21">
        <v>12.237819999999999</v>
      </c>
      <c r="H561" s="21">
        <v>264.55</v>
      </c>
      <c r="I561" s="21">
        <v>261.28039999999999</v>
      </c>
      <c r="J561" s="21" t="s">
        <v>9</v>
      </c>
      <c r="K561" s="21">
        <v>38.001240000000003</v>
      </c>
      <c r="L561" s="21">
        <v>0.42972719999999998</v>
      </c>
      <c r="M561" s="21">
        <v>65</v>
      </c>
      <c r="N561" s="21" t="s">
        <v>10</v>
      </c>
      <c r="O561" s="21">
        <v>1</v>
      </c>
    </row>
    <row r="562" spans="1:15">
      <c r="A562" s="21" t="s">
        <v>8</v>
      </c>
      <c r="B562" s="22">
        <v>45443.408009259256</v>
      </c>
      <c r="C562" s="23">
        <v>45443.408009259256</v>
      </c>
      <c r="D562" s="21">
        <v>2024053101</v>
      </c>
      <c r="E562" s="21" t="s">
        <v>16</v>
      </c>
      <c r="F562" s="21">
        <v>6888.6580000000004</v>
      </c>
      <c r="G562" s="21">
        <v>11.63927</v>
      </c>
      <c r="H562" s="21">
        <v>362.23</v>
      </c>
      <c r="I562" s="21">
        <v>364.02300000000002</v>
      </c>
      <c r="J562" s="21" t="s">
        <v>9</v>
      </c>
      <c r="K562" s="21">
        <v>38.000279999999997</v>
      </c>
      <c r="L562" s="21">
        <v>0.61309709999999995</v>
      </c>
      <c r="M562" s="21">
        <v>89</v>
      </c>
      <c r="N562" s="21" t="s">
        <v>10</v>
      </c>
      <c r="O562" s="21">
        <v>1</v>
      </c>
    </row>
    <row r="563" spans="1:15">
      <c r="A563" s="21" t="s">
        <v>8</v>
      </c>
      <c r="B563" s="22">
        <v>45443.409988425927</v>
      </c>
      <c r="C563" s="23">
        <v>45443.409988425927</v>
      </c>
      <c r="D563" s="21">
        <v>2024053101</v>
      </c>
      <c r="E563" s="21" t="s">
        <v>16</v>
      </c>
      <c r="F563" s="21">
        <v>6494.07</v>
      </c>
      <c r="G563" s="21">
        <v>11.17305</v>
      </c>
      <c r="H563" s="21">
        <v>268.62</v>
      </c>
      <c r="I563" s="21">
        <v>270.97070000000002</v>
      </c>
      <c r="J563" s="21" t="s">
        <v>9</v>
      </c>
      <c r="K563" s="21">
        <v>38.000059999999998</v>
      </c>
      <c r="L563" s="21">
        <v>0.46389160000000002</v>
      </c>
      <c r="M563" s="21">
        <v>66</v>
      </c>
      <c r="N563" s="21" t="s">
        <v>10</v>
      </c>
      <c r="O563" s="21">
        <v>1</v>
      </c>
    </row>
    <row r="564" spans="1:15">
      <c r="A564" s="21" t="s">
        <v>8</v>
      </c>
      <c r="B564" s="22">
        <v>45443.411574074074</v>
      </c>
      <c r="C564" s="23">
        <v>45443.411574074074</v>
      </c>
      <c r="D564" s="21">
        <v>2024053101</v>
      </c>
      <c r="E564" s="21" t="s">
        <v>16</v>
      </c>
      <c r="F564" s="21">
        <v>6076.24</v>
      </c>
      <c r="G564" s="21">
        <v>10.606030000000001</v>
      </c>
      <c r="H564" s="21">
        <v>333.74</v>
      </c>
      <c r="I564" s="21">
        <v>333.85570000000001</v>
      </c>
      <c r="J564" s="21" t="s">
        <v>9</v>
      </c>
      <c r="K564" s="21">
        <v>38.000309999999999</v>
      </c>
      <c r="L564" s="21">
        <v>0.58075220000000005</v>
      </c>
      <c r="M564" s="21">
        <v>82</v>
      </c>
      <c r="N564" s="21" t="s">
        <v>10</v>
      </c>
      <c r="O564" s="21">
        <v>1</v>
      </c>
    </row>
    <row r="565" spans="1:15">
      <c r="A565" s="21" t="s">
        <v>8</v>
      </c>
      <c r="B565" s="22">
        <v>45443.420208333337</v>
      </c>
      <c r="C565" s="23">
        <v>45443.420208333337</v>
      </c>
      <c r="D565" s="21">
        <v>2024053101</v>
      </c>
      <c r="E565" s="21" t="s">
        <v>16</v>
      </c>
      <c r="F565" s="21">
        <v>5292.9390000000003</v>
      </c>
      <c r="G565" s="21">
        <v>9.9925180000000005</v>
      </c>
      <c r="H565" s="21">
        <v>325.60000000000002</v>
      </c>
      <c r="I565" s="21">
        <v>325.29050000000001</v>
      </c>
      <c r="J565" s="21" t="s">
        <v>9</v>
      </c>
      <c r="K565" s="21">
        <v>38.000610000000002</v>
      </c>
      <c r="L565" s="21">
        <v>0.61232410000000004</v>
      </c>
      <c r="M565" s="21">
        <v>80</v>
      </c>
      <c r="N565" s="21" t="s">
        <v>10</v>
      </c>
      <c r="O565" s="21">
        <v>1</v>
      </c>
    </row>
    <row r="566" spans="1:15">
      <c r="A566" s="21" t="s">
        <v>8</v>
      </c>
      <c r="B566" s="22">
        <v>45443.422037037039</v>
      </c>
      <c r="C566" s="23">
        <v>45443.422037037039</v>
      </c>
      <c r="D566" s="21">
        <v>2024053101</v>
      </c>
      <c r="E566" s="21" t="s">
        <v>16</v>
      </c>
      <c r="F566" s="21">
        <v>4891.7280000000001</v>
      </c>
      <c r="G566" s="21">
        <v>9.3899609999999996</v>
      </c>
      <c r="H566" s="21">
        <v>313.39</v>
      </c>
      <c r="I566" s="21">
        <v>317.08449999999999</v>
      </c>
      <c r="J566" s="21" t="s">
        <v>9</v>
      </c>
      <c r="K566" s="21">
        <v>38.00027</v>
      </c>
      <c r="L566" s="21">
        <v>0.606626</v>
      </c>
      <c r="M566" s="21">
        <v>77</v>
      </c>
      <c r="N566" s="21" t="s">
        <v>10</v>
      </c>
      <c r="O566" s="21">
        <v>1</v>
      </c>
    </row>
    <row r="567" spans="1:15">
      <c r="A567" s="21" t="s">
        <v>8</v>
      </c>
      <c r="B567" s="22">
        <v>45443.423726851855</v>
      </c>
      <c r="C567" s="23">
        <v>45443.423726851855</v>
      </c>
      <c r="D567" s="21">
        <v>2024053101</v>
      </c>
      <c r="E567" s="21" t="s">
        <v>16</v>
      </c>
      <c r="F567" s="21">
        <v>4595.4579999999996</v>
      </c>
      <c r="G567" s="21">
        <v>8.9578769999999999</v>
      </c>
      <c r="H567" s="21">
        <v>223.85</v>
      </c>
      <c r="I567" s="21">
        <v>223.10239999999999</v>
      </c>
      <c r="J567" s="21" t="s">
        <v>9</v>
      </c>
      <c r="K567" s="21">
        <v>38.000439999999998</v>
      </c>
      <c r="L567" s="21">
        <v>0.43269390000000002</v>
      </c>
      <c r="M567" s="21">
        <v>55</v>
      </c>
      <c r="N567" s="21" t="s">
        <v>10</v>
      </c>
      <c r="O567" s="21">
        <v>1</v>
      </c>
    </row>
    <row r="568" spans="1:15">
      <c r="A568" s="21" t="s">
        <v>8</v>
      </c>
      <c r="B568" s="22">
        <v>45443.425254629627</v>
      </c>
      <c r="C568" s="23">
        <v>45443.425254629627</v>
      </c>
      <c r="D568" s="21">
        <v>2024053101</v>
      </c>
      <c r="E568" s="21" t="s">
        <v>16</v>
      </c>
      <c r="F568" s="21">
        <v>4269.6660000000002</v>
      </c>
      <c r="G568" s="21">
        <v>8.4401620000000008</v>
      </c>
      <c r="H568" s="21">
        <v>264.55</v>
      </c>
      <c r="I568" s="21">
        <v>267.4203</v>
      </c>
      <c r="J568" s="21" t="s">
        <v>9</v>
      </c>
      <c r="K568" s="21">
        <v>38.00132</v>
      </c>
      <c r="L568" s="21">
        <v>0.52667969999999997</v>
      </c>
      <c r="M568" s="21">
        <v>65</v>
      </c>
      <c r="N568" s="21" t="s">
        <v>10</v>
      </c>
      <c r="O568" s="21">
        <v>1</v>
      </c>
    </row>
    <row r="569" spans="1:15">
      <c r="A569" s="21" t="s">
        <v>8</v>
      </c>
      <c r="B569" s="22">
        <v>45443.426793981482</v>
      </c>
      <c r="C569" s="23">
        <v>45443.426793981482</v>
      </c>
      <c r="D569" s="21">
        <v>2024053101</v>
      </c>
      <c r="E569" s="21" t="s">
        <v>16</v>
      </c>
      <c r="F569" s="21">
        <v>3945.9879999999998</v>
      </c>
      <c r="G569" s="21">
        <v>7.9103029999999999</v>
      </c>
      <c r="H569" s="21">
        <v>268.62</v>
      </c>
      <c r="I569" s="21">
        <v>268.54539999999997</v>
      </c>
      <c r="J569" s="21" t="s">
        <v>9</v>
      </c>
      <c r="K569" s="21">
        <v>38.000210000000003</v>
      </c>
      <c r="L569" s="21">
        <v>0.53638509999999995</v>
      </c>
      <c r="M569" s="21">
        <v>66</v>
      </c>
      <c r="N569" s="21" t="s">
        <v>10</v>
      </c>
      <c r="O569" s="21">
        <v>1</v>
      </c>
    </row>
    <row r="570" spans="1:15">
      <c r="A570" s="21" t="s">
        <v>8</v>
      </c>
      <c r="B570" s="22">
        <v>45443.428888888891</v>
      </c>
      <c r="C570" s="23">
        <v>45443.428888888891</v>
      </c>
      <c r="D570" s="21">
        <v>2024053101</v>
      </c>
      <c r="E570" s="21" t="s">
        <v>16</v>
      </c>
      <c r="F570" s="21">
        <v>3589.3719999999998</v>
      </c>
      <c r="G570" s="21">
        <v>7.3330590000000004</v>
      </c>
      <c r="H570" s="21">
        <v>284.89999999999998</v>
      </c>
      <c r="I570" s="21">
        <v>283.06540000000001</v>
      </c>
      <c r="J570" s="21" t="s">
        <v>9</v>
      </c>
      <c r="K570" s="21">
        <v>38.000300000000003</v>
      </c>
      <c r="L570" s="21">
        <v>0.57632110000000003</v>
      </c>
      <c r="M570" s="21">
        <v>70</v>
      </c>
      <c r="N570" s="21" t="s">
        <v>10</v>
      </c>
      <c r="O570" s="21">
        <v>1</v>
      </c>
    </row>
    <row r="571" spans="1:15">
      <c r="A571" s="21" t="s">
        <v>8</v>
      </c>
      <c r="B571" s="22">
        <v>45443.430543981478</v>
      </c>
      <c r="C571" s="23">
        <v>45443.430543981478</v>
      </c>
      <c r="D571" s="21">
        <v>2024053101</v>
      </c>
      <c r="E571" s="21" t="s">
        <v>16</v>
      </c>
      <c r="F571" s="21">
        <v>3276.2890000000002</v>
      </c>
      <c r="G571" s="21">
        <v>6.7949539999999997</v>
      </c>
      <c r="H571" s="21">
        <v>260.48</v>
      </c>
      <c r="I571" s="21">
        <v>261.0444</v>
      </c>
      <c r="J571" s="21" t="s">
        <v>9</v>
      </c>
      <c r="K571" s="21">
        <v>38.001289999999997</v>
      </c>
      <c r="L571" s="21">
        <v>0.53950359999999997</v>
      </c>
      <c r="M571" s="21">
        <v>64</v>
      </c>
      <c r="N571" s="21" t="s">
        <v>10</v>
      </c>
      <c r="O571" s="21">
        <v>1</v>
      </c>
    </row>
    <row r="572" spans="1:15">
      <c r="A572" s="21" t="s">
        <v>8</v>
      </c>
      <c r="B572" s="22">
        <v>45443.43204861111</v>
      </c>
      <c r="C572" s="23">
        <v>45443.43204861111</v>
      </c>
      <c r="D572" s="21">
        <v>2024053101</v>
      </c>
      <c r="E572" s="21" t="s">
        <v>16</v>
      </c>
      <c r="F572" s="21">
        <v>2911.06</v>
      </c>
      <c r="G572" s="21">
        <v>6.1213129999999998</v>
      </c>
      <c r="H572" s="21">
        <v>321.52999999999997</v>
      </c>
      <c r="I572" s="21">
        <v>321.79489999999998</v>
      </c>
      <c r="J572" s="21" t="s">
        <v>9</v>
      </c>
      <c r="K572" s="21">
        <v>38.000100000000003</v>
      </c>
      <c r="L572" s="21">
        <v>0.67440389999999995</v>
      </c>
      <c r="M572" s="21">
        <v>79</v>
      </c>
      <c r="N572" s="21" t="s">
        <v>10</v>
      </c>
      <c r="O572" s="21">
        <v>1</v>
      </c>
    </row>
    <row r="573" spans="1:15">
      <c r="A573" s="21" t="s">
        <v>8</v>
      </c>
      <c r="B573" s="22">
        <v>45443.449884259258</v>
      </c>
      <c r="C573" s="23">
        <v>45443.449884259258</v>
      </c>
      <c r="D573" s="21">
        <v>2024053101</v>
      </c>
      <c r="E573" s="21" t="s">
        <v>16</v>
      </c>
      <c r="F573" s="21">
        <v>2152.5360000000001</v>
      </c>
      <c r="G573" s="21">
        <v>5.322921</v>
      </c>
      <c r="H573" s="21">
        <v>325.60000000000002</v>
      </c>
      <c r="I573" s="21">
        <v>323.74029999999999</v>
      </c>
      <c r="J573" s="21" t="s">
        <v>9</v>
      </c>
      <c r="K573" s="21">
        <v>38.001199999999997</v>
      </c>
      <c r="L573" s="21">
        <v>0.79815040000000004</v>
      </c>
      <c r="M573" s="21">
        <v>80</v>
      </c>
      <c r="N573" s="21" t="s">
        <v>10</v>
      </c>
      <c r="O573" s="21">
        <v>1</v>
      </c>
    </row>
    <row r="574" spans="1:15">
      <c r="A574" s="21" t="s">
        <v>8</v>
      </c>
      <c r="B574" s="22">
        <v>45443.45144675926</v>
      </c>
      <c r="C574" s="23">
        <v>45443.45144675926</v>
      </c>
      <c r="D574" s="21">
        <v>2024053101</v>
      </c>
      <c r="E574" s="21" t="s">
        <v>16</v>
      </c>
      <c r="F574" s="21">
        <v>1867.596</v>
      </c>
      <c r="G574" s="21">
        <v>4.6848979999999996</v>
      </c>
      <c r="H574" s="21">
        <v>256.41000000000003</v>
      </c>
      <c r="I574" s="21">
        <v>256.96440000000001</v>
      </c>
      <c r="J574" s="21" t="s">
        <v>9</v>
      </c>
      <c r="K574" s="21">
        <v>38.000579999999999</v>
      </c>
      <c r="L574" s="21">
        <v>0.64255110000000004</v>
      </c>
      <c r="M574" s="21">
        <v>63</v>
      </c>
      <c r="N574" s="21" t="s">
        <v>10</v>
      </c>
      <c r="O574" s="21">
        <v>1</v>
      </c>
    </row>
    <row r="575" spans="1:15">
      <c r="A575" s="21" t="s">
        <v>8</v>
      </c>
      <c r="B575" s="22">
        <v>45443.453622685185</v>
      </c>
      <c r="C575" s="23">
        <v>45443.453622685185</v>
      </c>
      <c r="D575" s="21">
        <v>2024053101</v>
      </c>
      <c r="E575" s="21" t="s">
        <v>16</v>
      </c>
      <c r="F575" s="21">
        <v>1600.328</v>
      </c>
      <c r="G575" s="21">
        <v>4.0942610000000004</v>
      </c>
      <c r="H575" s="21">
        <v>231.99</v>
      </c>
      <c r="I575" s="21">
        <v>232.54339999999999</v>
      </c>
      <c r="J575" s="21" t="s">
        <v>9</v>
      </c>
      <c r="K575" s="21">
        <v>38.000190000000003</v>
      </c>
      <c r="L575" s="21">
        <v>0.5929818</v>
      </c>
      <c r="M575" s="21">
        <v>57</v>
      </c>
      <c r="N575" s="21" t="s">
        <v>10</v>
      </c>
      <c r="O575" s="21">
        <v>1</v>
      </c>
    </row>
    <row r="576" spans="1:15">
      <c r="A576" s="21" t="s">
        <v>8</v>
      </c>
      <c r="B576" s="22">
        <v>45443.455682870372</v>
      </c>
      <c r="C576" s="23">
        <v>45443.455682870372</v>
      </c>
      <c r="D576" s="21">
        <v>2024053101</v>
      </c>
      <c r="E576" s="21" t="s">
        <v>16</v>
      </c>
      <c r="F576" s="21">
        <v>1390.739</v>
      </c>
      <c r="G576" s="21">
        <v>3.6253489999999999</v>
      </c>
      <c r="H576" s="21">
        <v>179.08</v>
      </c>
      <c r="I576" s="21">
        <v>178.65880000000001</v>
      </c>
      <c r="J576" s="21" t="s">
        <v>9</v>
      </c>
      <c r="K576" s="21">
        <v>38.000050000000002</v>
      </c>
      <c r="L576" s="21">
        <v>0.46355059999999998</v>
      </c>
      <c r="M576" s="21">
        <v>44</v>
      </c>
      <c r="N576" s="21" t="s">
        <v>10</v>
      </c>
      <c r="O576" s="21">
        <v>1</v>
      </c>
    </row>
    <row r="577" spans="1:15">
      <c r="A577" s="21" t="s">
        <v>8</v>
      </c>
      <c r="B577" s="22">
        <v>45443.457418981481</v>
      </c>
      <c r="C577" s="23">
        <v>45443.457418981481</v>
      </c>
      <c r="D577" s="21">
        <v>2024053101</v>
      </c>
      <c r="E577" s="21" t="s">
        <v>16</v>
      </c>
      <c r="F577" s="21">
        <v>1067.479</v>
      </c>
      <c r="G577" s="21">
        <v>2.826972</v>
      </c>
      <c r="H577" s="21">
        <v>305.25</v>
      </c>
      <c r="I577" s="21">
        <v>307.54660000000001</v>
      </c>
      <c r="J577" s="21" t="s">
        <v>9</v>
      </c>
      <c r="K577" s="21">
        <v>38.000790000000002</v>
      </c>
      <c r="L577" s="21">
        <v>0.81206619999999996</v>
      </c>
      <c r="M577" s="21">
        <v>75</v>
      </c>
      <c r="N577" s="21" t="s">
        <v>10</v>
      </c>
      <c r="O577" s="21">
        <v>1</v>
      </c>
    </row>
    <row r="578" spans="1:15">
      <c r="A578" s="4" t="s">
        <v>7</v>
      </c>
      <c r="B578" s="5">
        <v>45446.345104166663</v>
      </c>
      <c r="C578" s="6">
        <v>45446.345104166663</v>
      </c>
      <c r="D578" s="4">
        <v>2024060301</v>
      </c>
      <c r="E578" s="4" t="s">
        <v>16</v>
      </c>
      <c r="F578" s="4">
        <v>17527.349999999999</v>
      </c>
      <c r="G578" s="4">
        <v>17.4511</v>
      </c>
      <c r="H578" s="4"/>
      <c r="I578" s="4"/>
      <c r="J578" s="4"/>
      <c r="K578" s="4"/>
      <c r="L578" s="4"/>
      <c r="M578" s="4"/>
      <c r="N578" s="4"/>
      <c r="O578" s="4"/>
    </row>
    <row r="579" spans="1:15">
      <c r="A579" s="21" t="s">
        <v>8</v>
      </c>
      <c r="B579" s="22">
        <v>45446.359236111108</v>
      </c>
      <c r="C579" s="23">
        <v>45446.359236111108</v>
      </c>
      <c r="D579" s="21">
        <v>2024060301</v>
      </c>
      <c r="E579" s="21" t="s">
        <v>16</v>
      </c>
      <c r="F579" s="21">
        <v>15183.14</v>
      </c>
      <c r="G579" s="21">
        <v>17.196000000000002</v>
      </c>
      <c r="H579" s="21">
        <v>227.92</v>
      </c>
      <c r="I579" s="21">
        <v>228.2141</v>
      </c>
      <c r="J579" s="21" t="s">
        <v>9</v>
      </c>
      <c r="K579" s="21">
        <v>38.000120000000003</v>
      </c>
      <c r="L579" s="21">
        <v>0.2568899</v>
      </c>
      <c r="M579" s="21">
        <v>56</v>
      </c>
      <c r="N579" s="21" t="s">
        <v>10</v>
      </c>
      <c r="O579" s="21">
        <v>1</v>
      </c>
    </row>
    <row r="580" spans="1:15">
      <c r="A580" s="21" t="s">
        <v>8</v>
      </c>
      <c r="B580" s="22">
        <v>45446.361527777779</v>
      </c>
      <c r="C580" s="23">
        <v>45446.361527777779</v>
      </c>
      <c r="D580" s="21">
        <v>2024060301</v>
      </c>
      <c r="E580" s="21" t="s">
        <v>16</v>
      </c>
      <c r="F580" s="21">
        <v>14605.92</v>
      </c>
      <c r="G580" s="21">
        <v>16.8889</v>
      </c>
      <c r="H580" s="21">
        <v>264.55</v>
      </c>
      <c r="I580" s="21">
        <v>262.29820000000001</v>
      </c>
      <c r="J580" s="21" t="s">
        <v>9</v>
      </c>
      <c r="K580" s="21">
        <v>38.000109999999999</v>
      </c>
      <c r="L580" s="21">
        <v>0.30148720000000001</v>
      </c>
      <c r="M580" s="21">
        <v>65</v>
      </c>
      <c r="N580" s="21" t="s">
        <v>10</v>
      </c>
      <c r="O580" s="21">
        <v>1</v>
      </c>
    </row>
    <row r="581" spans="1:15">
      <c r="A581" s="21" t="s">
        <v>8</v>
      </c>
      <c r="B581" s="22">
        <v>45446.363506944443</v>
      </c>
      <c r="C581" s="23">
        <v>45446.363506944443</v>
      </c>
      <c r="D581" s="21">
        <v>2024060301</v>
      </c>
      <c r="E581" s="21" t="s">
        <v>16</v>
      </c>
      <c r="F581" s="21">
        <v>14040.44</v>
      </c>
      <c r="G581" s="21">
        <v>16.531659999999999</v>
      </c>
      <c r="H581" s="21">
        <v>305.25</v>
      </c>
      <c r="I581" s="21">
        <v>301.67360000000002</v>
      </c>
      <c r="J581" s="21" t="s">
        <v>9</v>
      </c>
      <c r="K581" s="21">
        <v>38.000309999999999</v>
      </c>
      <c r="L581" s="21">
        <v>0.35341840000000002</v>
      </c>
      <c r="M581" s="21">
        <v>75</v>
      </c>
      <c r="N581" s="21" t="s">
        <v>10</v>
      </c>
      <c r="O581" s="21">
        <v>1</v>
      </c>
    </row>
    <row r="582" spans="1:15">
      <c r="A582" s="21" t="s">
        <v>8</v>
      </c>
      <c r="B582" s="22">
        <v>45446.365983796299</v>
      </c>
      <c r="C582" s="23">
        <v>45446.365983796299</v>
      </c>
      <c r="D582" s="21">
        <v>2024060301</v>
      </c>
      <c r="E582" s="21" t="s">
        <v>16</v>
      </c>
      <c r="F582" s="21">
        <v>13435.24</v>
      </c>
      <c r="G582" s="21">
        <v>16.179490000000001</v>
      </c>
      <c r="H582" s="21">
        <v>301.18</v>
      </c>
      <c r="I582" s="21">
        <v>294.55810000000002</v>
      </c>
      <c r="J582" s="21" t="s">
        <v>9</v>
      </c>
      <c r="K582" s="21">
        <v>38.000639999999997</v>
      </c>
      <c r="L582" s="21">
        <v>0.35281439999999997</v>
      </c>
      <c r="M582" s="21">
        <v>74</v>
      </c>
      <c r="N582" s="21" t="s">
        <v>10</v>
      </c>
      <c r="O582" s="21">
        <v>1</v>
      </c>
    </row>
    <row r="583" spans="1:15">
      <c r="A583" s="21" t="s">
        <v>8</v>
      </c>
      <c r="B583" s="22">
        <v>45446.368078703701</v>
      </c>
      <c r="C583" s="23">
        <v>45446.368078703701</v>
      </c>
      <c r="D583" s="21">
        <v>2024060301</v>
      </c>
      <c r="E583" s="21" t="s">
        <v>16</v>
      </c>
      <c r="F583" s="21">
        <v>12888.2</v>
      </c>
      <c r="G583" s="21">
        <v>15.81762</v>
      </c>
      <c r="H583" s="21">
        <v>297.11</v>
      </c>
      <c r="I583" s="21">
        <v>293.95240000000001</v>
      </c>
      <c r="J583" s="21" t="s">
        <v>9</v>
      </c>
      <c r="K583" s="21">
        <v>38.001359999999998</v>
      </c>
      <c r="L583" s="21">
        <v>0.3590469</v>
      </c>
      <c r="M583" s="21">
        <v>73</v>
      </c>
      <c r="N583" s="21" t="s">
        <v>10</v>
      </c>
      <c r="O583" s="21">
        <v>1</v>
      </c>
    </row>
    <row r="584" spans="1:15">
      <c r="A584" s="21" t="s">
        <v>8</v>
      </c>
      <c r="B584" s="22">
        <v>45446.370173611111</v>
      </c>
      <c r="C584" s="23">
        <v>45446.370173611111</v>
      </c>
      <c r="D584" s="21">
        <v>2024060301</v>
      </c>
      <c r="E584" s="21" t="s">
        <v>16</v>
      </c>
      <c r="F584" s="21">
        <v>12420.82</v>
      </c>
      <c r="G584" s="21">
        <v>15.53725</v>
      </c>
      <c r="H584" s="21">
        <v>231.99</v>
      </c>
      <c r="I584" s="21">
        <v>227.62899999999999</v>
      </c>
      <c r="J584" s="21" t="s">
        <v>9</v>
      </c>
      <c r="K584" s="21">
        <v>43.780929999999998</v>
      </c>
      <c r="L584" s="21">
        <v>0.28318749999999998</v>
      </c>
      <c r="M584" s="21">
        <v>57</v>
      </c>
      <c r="N584" s="21" t="s">
        <v>10</v>
      </c>
      <c r="O584" s="21">
        <v>1</v>
      </c>
    </row>
    <row r="585" spans="1:15">
      <c r="A585" s="21" t="s">
        <v>8</v>
      </c>
      <c r="B585" s="22">
        <v>45446.373020833336</v>
      </c>
      <c r="C585" s="23">
        <v>45446.373020833336</v>
      </c>
      <c r="D585" s="21">
        <v>2024060301</v>
      </c>
      <c r="E585" s="21" t="s">
        <v>16</v>
      </c>
      <c r="F585" s="21">
        <v>11796.19</v>
      </c>
      <c r="G585" s="21">
        <v>15.14301</v>
      </c>
      <c r="H585" s="21">
        <v>309.32</v>
      </c>
      <c r="I585" s="21">
        <v>299.0394</v>
      </c>
      <c r="J585" s="21" t="s">
        <v>9</v>
      </c>
      <c r="K585" s="21">
        <v>38.001289999999997</v>
      </c>
      <c r="L585" s="21">
        <v>0.3819458</v>
      </c>
      <c r="M585" s="21">
        <v>76</v>
      </c>
      <c r="N585" s="21" t="s">
        <v>10</v>
      </c>
      <c r="O585" s="21">
        <v>1</v>
      </c>
    </row>
    <row r="586" spans="1:15">
      <c r="A586" s="21" t="s">
        <v>8</v>
      </c>
      <c r="B586" s="22">
        <v>45446.376030092593</v>
      </c>
      <c r="C586" s="23">
        <v>45446.376030092593</v>
      </c>
      <c r="D586" s="21">
        <v>2024060301</v>
      </c>
      <c r="E586" s="21" t="s">
        <v>16</v>
      </c>
      <c r="F586" s="21">
        <v>11199.22</v>
      </c>
      <c r="G586" s="21">
        <v>14.777150000000001</v>
      </c>
      <c r="H586" s="21">
        <v>280.83</v>
      </c>
      <c r="I586" s="21">
        <v>281.35590000000002</v>
      </c>
      <c r="J586" s="21" t="s">
        <v>9</v>
      </c>
      <c r="K586" s="21">
        <v>38.001289999999997</v>
      </c>
      <c r="L586" s="21">
        <v>0.3692338</v>
      </c>
      <c r="M586" s="21">
        <v>69</v>
      </c>
      <c r="N586" s="21" t="s">
        <v>10</v>
      </c>
      <c r="O586" s="21">
        <v>1</v>
      </c>
    </row>
    <row r="587" spans="1:15">
      <c r="A587" s="21" t="s">
        <v>8</v>
      </c>
      <c r="B587" s="22">
        <v>45446.37804398148</v>
      </c>
      <c r="C587" s="23">
        <v>45446.37804398148</v>
      </c>
      <c r="D587" s="21">
        <v>2024060301</v>
      </c>
      <c r="E587" s="21" t="s">
        <v>16</v>
      </c>
      <c r="F587" s="21">
        <v>10778.36</v>
      </c>
      <c r="G587" s="21">
        <v>14.484730000000001</v>
      </c>
      <c r="H587" s="21">
        <v>219.78</v>
      </c>
      <c r="I587" s="21">
        <v>217.69589999999999</v>
      </c>
      <c r="J587" s="21" t="s">
        <v>9</v>
      </c>
      <c r="K587" s="21">
        <v>38.000100000000003</v>
      </c>
      <c r="L587" s="21">
        <v>0.29090060000000001</v>
      </c>
      <c r="M587" s="21">
        <v>54</v>
      </c>
      <c r="N587" s="21" t="s">
        <v>10</v>
      </c>
      <c r="O587" s="21">
        <v>1</v>
      </c>
    </row>
    <row r="588" spans="1:15">
      <c r="A588" s="21" t="s">
        <v>8</v>
      </c>
      <c r="B588" s="22">
        <v>45446.380474537036</v>
      </c>
      <c r="C588" s="23">
        <v>45446.380474537036</v>
      </c>
      <c r="D588" s="21">
        <v>2024060301</v>
      </c>
      <c r="E588" s="21" t="s">
        <v>16</v>
      </c>
      <c r="F588" s="21">
        <v>10263.629999999999</v>
      </c>
      <c r="G588" s="21">
        <v>14.10131</v>
      </c>
      <c r="H588" s="21">
        <v>284.89999999999998</v>
      </c>
      <c r="I588" s="21">
        <v>278.67930000000001</v>
      </c>
      <c r="J588" s="21" t="s">
        <v>9</v>
      </c>
      <c r="K588" s="21">
        <v>47.261380000000003</v>
      </c>
      <c r="L588" s="21">
        <v>0.38106240000000002</v>
      </c>
      <c r="M588" s="21">
        <v>70</v>
      </c>
      <c r="N588" s="21" t="s">
        <v>10</v>
      </c>
      <c r="O588" s="21">
        <v>1</v>
      </c>
    </row>
    <row r="589" spans="1:15">
      <c r="A589" s="21" t="s">
        <v>8</v>
      </c>
      <c r="B589" s="22">
        <v>45446.382569444446</v>
      </c>
      <c r="C589" s="23">
        <v>45446.382569444446</v>
      </c>
      <c r="D589" s="21">
        <v>2024060301</v>
      </c>
      <c r="E589" s="21" t="s">
        <v>16</v>
      </c>
      <c r="F589" s="21">
        <v>9855.3799999999992</v>
      </c>
      <c r="G589" s="21">
        <v>13.799429999999999</v>
      </c>
      <c r="H589" s="21">
        <v>219.78</v>
      </c>
      <c r="I589" s="21">
        <v>213.44980000000001</v>
      </c>
      <c r="J589" s="21" t="s">
        <v>9</v>
      </c>
      <c r="K589" s="21">
        <v>38.000079999999997</v>
      </c>
      <c r="L589" s="21">
        <v>0.29731859999999999</v>
      </c>
      <c r="M589" s="21">
        <v>54</v>
      </c>
      <c r="N589" s="21" t="s">
        <v>10</v>
      </c>
      <c r="O589" s="21">
        <v>1</v>
      </c>
    </row>
    <row r="590" spans="1:15">
      <c r="A590" s="21" t="s">
        <v>8</v>
      </c>
      <c r="B590" s="22">
        <v>45446.395833333336</v>
      </c>
      <c r="C590" s="23">
        <v>45446.395833333336</v>
      </c>
      <c r="D590" s="21">
        <v>2024060301</v>
      </c>
      <c r="E590" s="21" t="s">
        <v>16</v>
      </c>
      <c r="F590" s="21">
        <v>8492.9009999999998</v>
      </c>
      <c r="G590" s="21">
        <v>13.41643</v>
      </c>
      <c r="H590" s="21">
        <v>244.2</v>
      </c>
      <c r="I590" s="21">
        <v>246.44909999999999</v>
      </c>
      <c r="J590" s="21" t="s">
        <v>9</v>
      </c>
      <c r="K590" s="21">
        <v>38.000599999999999</v>
      </c>
      <c r="L590" s="21">
        <v>0.38737670000000002</v>
      </c>
      <c r="M590" s="21">
        <v>60</v>
      </c>
      <c r="N590" s="21" t="s">
        <v>10</v>
      </c>
      <c r="O590" s="21">
        <v>1</v>
      </c>
    </row>
    <row r="591" spans="1:15">
      <c r="A591" s="21" t="s">
        <v>8</v>
      </c>
      <c r="B591" s="22">
        <v>45446.398078703707</v>
      </c>
      <c r="C591" s="23">
        <v>45446.398078703707</v>
      </c>
      <c r="D591" s="21">
        <v>2024060301</v>
      </c>
      <c r="E591" s="21" t="s">
        <v>16</v>
      </c>
      <c r="F591" s="21">
        <v>8061.9520000000002</v>
      </c>
      <c r="G591" s="21">
        <v>12.998419999999999</v>
      </c>
      <c r="H591" s="21">
        <v>264.55</v>
      </c>
      <c r="I591" s="21">
        <v>263.62119999999999</v>
      </c>
      <c r="J591" s="21" t="s">
        <v>9</v>
      </c>
      <c r="K591" s="21">
        <v>38.000459999999997</v>
      </c>
      <c r="L591" s="21">
        <v>0.42311189999999999</v>
      </c>
      <c r="M591" s="21">
        <v>65</v>
      </c>
      <c r="N591" s="21" t="s">
        <v>10</v>
      </c>
      <c r="O591" s="21">
        <v>1</v>
      </c>
    </row>
    <row r="592" spans="1:15">
      <c r="A592" s="21" t="s">
        <v>8</v>
      </c>
      <c r="B592" s="22">
        <v>45446.400810185187</v>
      </c>
      <c r="C592" s="23">
        <v>45446.400810185187</v>
      </c>
      <c r="D592" s="21">
        <v>2024060301</v>
      </c>
      <c r="E592" s="21" t="s">
        <v>16</v>
      </c>
      <c r="F592" s="21">
        <v>7627.393</v>
      </c>
      <c r="G592" s="21">
        <v>12.608449999999999</v>
      </c>
      <c r="H592" s="21">
        <v>240.13</v>
      </c>
      <c r="I592" s="21">
        <v>236.38319999999999</v>
      </c>
      <c r="J592" s="21" t="s">
        <v>9</v>
      </c>
      <c r="K592" s="21">
        <v>38.000369999999997</v>
      </c>
      <c r="L592" s="21">
        <v>0.38876959999999999</v>
      </c>
      <c r="M592" s="21">
        <v>59</v>
      </c>
      <c r="N592" s="21" t="s">
        <v>10</v>
      </c>
      <c r="O592" s="21">
        <v>1</v>
      </c>
    </row>
    <row r="593" spans="1:15">
      <c r="A593" s="21" t="s">
        <v>8</v>
      </c>
      <c r="B593" s="22">
        <v>45446.404143518521</v>
      </c>
      <c r="C593" s="23">
        <v>45446.404143518521</v>
      </c>
      <c r="D593" s="21">
        <v>2024060301</v>
      </c>
      <c r="E593" s="21" t="s">
        <v>16</v>
      </c>
      <c r="F593" s="21">
        <v>7116.3370000000004</v>
      </c>
      <c r="G593" s="21">
        <v>12.12448</v>
      </c>
      <c r="H593" s="21">
        <v>284.89999999999998</v>
      </c>
      <c r="I593" s="21">
        <v>284.95280000000002</v>
      </c>
      <c r="J593" s="21" t="s">
        <v>9</v>
      </c>
      <c r="K593" s="21">
        <v>38.000149999999998</v>
      </c>
      <c r="L593" s="21">
        <v>0.48325319999999999</v>
      </c>
      <c r="M593" s="21">
        <v>70</v>
      </c>
      <c r="N593" s="21" t="s">
        <v>10</v>
      </c>
      <c r="O593" s="21">
        <v>1</v>
      </c>
    </row>
    <row r="594" spans="1:15">
      <c r="A594" s="21" t="s">
        <v>8</v>
      </c>
      <c r="B594" s="22">
        <v>45446.406180555554</v>
      </c>
      <c r="C594" s="23">
        <v>45446.406180555554</v>
      </c>
      <c r="D594" s="21">
        <v>2024060301</v>
      </c>
      <c r="E594" s="21" t="s">
        <v>16</v>
      </c>
      <c r="F594" s="21">
        <v>6788.9840000000004</v>
      </c>
      <c r="G594" s="21">
        <v>11.783049999999999</v>
      </c>
      <c r="H594" s="21">
        <v>199.43</v>
      </c>
      <c r="I594" s="21">
        <v>197.05119999999999</v>
      </c>
      <c r="J594" s="21" t="s">
        <v>9</v>
      </c>
      <c r="K594" s="21">
        <v>38.000610000000002</v>
      </c>
      <c r="L594" s="21">
        <v>0.34020129999999998</v>
      </c>
      <c r="M594" s="21">
        <v>49</v>
      </c>
      <c r="N594" s="21" t="s">
        <v>10</v>
      </c>
      <c r="O594" s="21">
        <v>1</v>
      </c>
    </row>
    <row r="595" spans="1:15">
      <c r="A595" s="21" t="s">
        <v>8</v>
      </c>
      <c r="B595" s="22">
        <v>45446.408472222225</v>
      </c>
      <c r="C595" s="23">
        <v>45446.408472222225</v>
      </c>
      <c r="D595" s="21">
        <v>2024060301</v>
      </c>
      <c r="E595" s="21" t="s">
        <v>16</v>
      </c>
      <c r="F595" s="21">
        <v>6452.3230000000003</v>
      </c>
      <c r="G595" s="21">
        <v>11.434609999999999</v>
      </c>
      <c r="H595" s="21">
        <v>199.43</v>
      </c>
      <c r="I595" s="21">
        <v>197.5943</v>
      </c>
      <c r="J595" s="21" t="s">
        <v>9</v>
      </c>
      <c r="K595" s="21">
        <v>38.000329999999998</v>
      </c>
      <c r="L595" s="21">
        <v>0.34830709999999998</v>
      </c>
      <c r="M595" s="21">
        <v>49</v>
      </c>
      <c r="N595" s="21" t="s">
        <v>10</v>
      </c>
      <c r="O595" s="21">
        <v>1</v>
      </c>
    </row>
    <row r="596" spans="1:15">
      <c r="A596" s="21" t="s">
        <v>8</v>
      </c>
      <c r="B596" s="22">
        <v>45446.410439814812</v>
      </c>
      <c r="C596" s="23">
        <v>45446.410439814812</v>
      </c>
      <c r="D596" s="21">
        <v>2024060301</v>
      </c>
      <c r="E596" s="21" t="s">
        <v>16</v>
      </c>
      <c r="F596" s="21">
        <v>6093.0209999999997</v>
      </c>
      <c r="G596" s="21">
        <v>10.992839999999999</v>
      </c>
      <c r="H596" s="21">
        <v>248.27</v>
      </c>
      <c r="I596" s="21">
        <v>247.9102</v>
      </c>
      <c r="J596" s="21" t="s">
        <v>9</v>
      </c>
      <c r="K596" s="21">
        <v>38.000079999999997</v>
      </c>
      <c r="L596" s="21">
        <v>0.4449534</v>
      </c>
      <c r="M596" s="21">
        <v>61</v>
      </c>
      <c r="N596" s="21" t="s">
        <v>10</v>
      </c>
      <c r="O596" s="21">
        <v>1</v>
      </c>
    </row>
    <row r="597" spans="1:15">
      <c r="A597" s="21" t="s">
        <v>8</v>
      </c>
      <c r="B597" s="22">
        <v>45446.412152777775</v>
      </c>
      <c r="C597" s="23">
        <v>45446.412152777775</v>
      </c>
      <c r="D597" s="21">
        <v>2024060301</v>
      </c>
      <c r="E597" s="21" t="s">
        <v>16</v>
      </c>
      <c r="F597" s="21">
        <v>5722.9480000000003</v>
      </c>
      <c r="G597" s="21">
        <v>10.48729</v>
      </c>
      <c r="H597" s="21">
        <v>284.89999999999998</v>
      </c>
      <c r="I597" s="21">
        <v>278.28829999999999</v>
      </c>
      <c r="J597" s="21" t="s">
        <v>9</v>
      </c>
      <c r="K597" s="21">
        <v>38.000360000000001</v>
      </c>
      <c r="L597" s="21">
        <v>0.50762160000000001</v>
      </c>
      <c r="M597" s="21">
        <v>70</v>
      </c>
      <c r="N597" s="21" t="s">
        <v>10</v>
      </c>
      <c r="O597" s="21">
        <v>1</v>
      </c>
    </row>
    <row r="598" spans="1:15">
      <c r="A598" s="21" t="s">
        <v>8</v>
      </c>
      <c r="B598" s="22">
        <v>45446.424201388887</v>
      </c>
      <c r="C598" s="23">
        <v>45446.424201388887</v>
      </c>
      <c r="D598" s="21">
        <v>2024060301</v>
      </c>
      <c r="E598" s="21" t="s">
        <v>16</v>
      </c>
      <c r="F598" s="21">
        <v>4895.607</v>
      </c>
      <c r="G598" s="21">
        <v>10.01125</v>
      </c>
      <c r="H598" s="21">
        <v>236.06</v>
      </c>
      <c r="I598" s="21">
        <v>232.429</v>
      </c>
      <c r="J598" s="21" t="s">
        <v>9</v>
      </c>
      <c r="K598" s="21">
        <v>38.000120000000003</v>
      </c>
      <c r="L598" s="21">
        <v>0.47291860000000002</v>
      </c>
      <c r="M598" s="21">
        <v>58</v>
      </c>
      <c r="N598" s="21" t="s">
        <v>10</v>
      </c>
      <c r="O598" s="21">
        <v>1</v>
      </c>
    </row>
    <row r="599" spans="1:15">
      <c r="A599" s="21" t="s">
        <v>8</v>
      </c>
      <c r="B599" s="22">
        <v>45446.42627314815</v>
      </c>
      <c r="C599" s="23">
        <v>45446.42627314815</v>
      </c>
      <c r="D599" s="21">
        <v>2024060301</v>
      </c>
      <c r="E599" s="21" t="s">
        <v>16</v>
      </c>
      <c r="F599" s="21">
        <v>4529.4769999999999</v>
      </c>
      <c r="G599" s="21">
        <v>9.4377340000000007</v>
      </c>
      <c r="H599" s="21">
        <v>280.83</v>
      </c>
      <c r="I599" s="21">
        <v>279.54390000000001</v>
      </c>
      <c r="J599" s="21" t="s">
        <v>9</v>
      </c>
      <c r="K599" s="21">
        <v>38</v>
      </c>
      <c r="L599" s="21">
        <v>0.58057800000000004</v>
      </c>
      <c r="M599" s="21">
        <v>69</v>
      </c>
      <c r="N599" s="21" t="s">
        <v>10</v>
      </c>
      <c r="O599" s="21">
        <v>1</v>
      </c>
    </row>
    <row r="600" spans="1:15">
      <c r="A600" s="21" t="s">
        <v>8</v>
      </c>
      <c r="B600" s="22">
        <v>45446.42827546296</v>
      </c>
      <c r="C600" s="23">
        <v>45446.42827546296</v>
      </c>
      <c r="D600" s="21">
        <v>2024060301</v>
      </c>
      <c r="E600" s="21" t="s">
        <v>16</v>
      </c>
      <c r="F600" s="21">
        <v>4142.1679999999997</v>
      </c>
      <c r="G600" s="21">
        <v>8.7893500000000007</v>
      </c>
      <c r="H600" s="21">
        <v>305.25</v>
      </c>
      <c r="I600" s="21">
        <v>305.34500000000003</v>
      </c>
      <c r="J600" s="21" t="s">
        <v>9</v>
      </c>
      <c r="K600" s="21">
        <v>38.000259999999997</v>
      </c>
      <c r="L600" s="21">
        <v>0.64589989999999997</v>
      </c>
      <c r="M600" s="21">
        <v>75</v>
      </c>
      <c r="N600" s="21" t="s">
        <v>10</v>
      </c>
      <c r="O600" s="21">
        <v>1</v>
      </c>
    </row>
    <row r="601" spans="1:15">
      <c r="A601" s="21" t="s">
        <v>8</v>
      </c>
      <c r="B601" s="22">
        <v>45446.430509259262</v>
      </c>
      <c r="C601" s="23">
        <v>45446.430509259262</v>
      </c>
      <c r="D601" s="21">
        <v>2024060301</v>
      </c>
      <c r="E601" s="21" t="s">
        <v>16</v>
      </c>
      <c r="F601" s="21">
        <v>3758.4279999999999</v>
      </c>
      <c r="G601" s="21">
        <v>8.1387710000000002</v>
      </c>
      <c r="H601" s="21">
        <v>305.25</v>
      </c>
      <c r="I601" s="21">
        <v>303.4246</v>
      </c>
      <c r="J601" s="21" t="s">
        <v>9</v>
      </c>
      <c r="K601" s="21">
        <v>38.000439999999998</v>
      </c>
      <c r="L601" s="21">
        <v>0.65499870000000004</v>
      </c>
      <c r="M601" s="21">
        <v>75</v>
      </c>
      <c r="N601" s="21" t="s">
        <v>10</v>
      </c>
      <c r="O601" s="21">
        <v>1</v>
      </c>
    </row>
    <row r="602" spans="1:15">
      <c r="A602" s="21" t="s">
        <v>8</v>
      </c>
      <c r="B602" s="22">
        <v>45446.432291666664</v>
      </c>
      <c r="C602" s="23">
        <v>45446.432291666664</v>
      </c>
      <c r="D602" s="21">
        <v>2024060301</v>
      </c>
      <c r="E602" s="21" t="s">
        <v>16</v>
      </c>
      <c r="F602" s="21">
        <v>3393.8939999999998</v>
      </c>
      <c r="G602" s="21">
        <v>7.4694989999999999</v>
      </c>
      <c r="H602" s="21">
        <v>305.25</v>
      </c>
      <c r="I602" s="21">
        <v>304.06569999999999</v>
      </c>
      <c r="J602" s="21" t="s">
        <v>9</v>
      </c>
      <c r="K602" s="21">
        <v>38.0002</v>
      </c>
      <c r="L602" s="21">
        <v>0.66713849999999997</v>
      </c>
      <c r="M602" s="21">
        <v>75</v>
      </c>
      <c r="N602" s="21" t="s">
        <v>10</v>
      </c>
      <c r="O602" s="21">
        <v>1</v>
      </c>
    </row>
    <row r="603" spans="1:15">
      <c r="A603" s="21" t="s">
        <v>8</v>
      </c>
      <c r="B603" s="22">
        <v>45446.434074074074</v>
      </c>
      <c r="C603" s="23">
        <v>45446.434074074074</v>
      </c>
      <c r="D603" s="21">
        <v>2024060301</v>
      </c>
      <c r="E603" s="21" t="s">
        <v>16</v>
      </c>
      <c r="F603" s="21">
        <v>2944.6759999999999</v>
      </c>
      <c r="G603" s="21">
        <v>6.5867519999999997</v>
      </c>
      <c r="H603" s="21">
        <v>394.79</v>
      </c>
      <c r="I603" s="21">
        <v>394.86610000000002</v>
      </c>
      <c r="J603" s="21" t="s">
        <v>9</v>
      </c>
      <c r="K603" s="21">
        <v>38.00009</v>
      </c>
      <c r="L603" s="21">
        <v>0.88076100000000002</v>
      </c>
      <c r="M603" s="21">
        <v>97</v>
      </c>
      <c r="N603" s="21" t="s">
        <v>10</v>
      </c>
      <c r="O603" s="21">
        <v>1</v>
      </c>
    </row>
    <row r="604" spans="1:15">
      <c r="A604" s="21" t="s">
        <v>8</v>
      </c>
      <c r="B604" s="22">
        <v>45446.451527777775</v>
      </c>
      <c r="C604" s="23">
        <v>45446.451527777775</v>
      </c>
      <c r="D604" s="21">
        <v>2024060301</v>
      </c>
      <c r="E604" s="21" t="s">
        <v>16</v>
      </c>
      <c r="F604" s="21">
        <v>2235.5459999999998</v>
      </c>
      <c r="G604" s="21">
        <v>5.8608469999999997</v>
      </c>
      <c r="H604" s="21">
        <v>276.75990000000002</v>
      </c>
      <c r="I604" s="21">
        <v>277.70209999999997</v>
      </c>
      <c r="J604" s="21" t="s">
        <v>9</v>
      </c>
      <c r="K604" s="21">
        <v>38.000399999999999</v>
      </c>
      <c r="L604" s="21">
        <v>0.72590109999999997</v>
      </c>
      <c r="M604" s="21">
        <v>68</v>
      </c>
      <c r="N604" s="21" t="s">
        <v>10</v>
      </c>
      <c r="O604" s="21">
        <v>1</v>
      </c>
    </row>
    <row r="605" spans="1:15">
      <c r="A605" s="21" t="s">
        <v>8</v>
      </c>
      <c r="B605" s="22">
        <v>45446.453310185185</v>
      </c>
      <c r="C605" s="23">
        <v>45446.453310185185</v>
      </c>
      <c r="D605" s="21">
        <v>2024060301</v>
      </c>
      <c r="E605" s="21" t="s">
        <v>16</v>
      </c>
      <c r="F605" s="21">
        <v>1865.3579999999999</v>
      </c>
      <c r="G605" s="21">
        <v>4.97079</v>
      </c>
      <c r="H605" s="21">
        <v>337.81</v>
      </c>
      <c r="I605" s="21">
        <v>337.82389999999998</v>
      </c>
      <c r="J605" s="21" t="s">
        <v>9</v>
      </c>
      <c r="K605" s="21">
        <v>38.000109999999999</v>
      </c>
      <c r="L605" s="21">
        <v>0.89760600000000001</v>
      </c>
      <c r="M605" s="21">
        <v>83</v>
      </c>
      <c r="N605" s="21" t="s">
        <v>10</v>
      </c>
      <c r="O605" s="21">
        <v>1</v>
      </c>
    </row>
    <row r="606" spans="1:15">
      <c r="A606" s="21" t="s">
        <v>8</v>
      </c>
      <c r="B606" s="22">
        <v>45446.455312500002</v>
      </c>
      <c r="C606" s="23">
        <v>45446.455312500002</v>
      </c>
      <c r="D606" s="21">
        <v>2024060301</v>
      </c>
      <c r="E606" s="21" t="s">
        <v>16</v>
      </c>
      <c r="F606" s="21">
        <v>1560.913</v>
      </c>
      <c r="G606" s="21">
        <v>4.235506</v>
      </c>
      <c r="H606" s="21">
        <v>272.69</v>
      </c>
      <c r="I606" s="21">
        <v>272.34399999999999</v>
      </c>
      <c r="J606" s="21" t="s">
        <v>9</v>
      </c>
      <c r="K606" s="21">
        <v>38.001359999999998</v>
      </c>
      <c r="L606" s="21">
        <v>0.73679280000000003</v>
      </c>
      <c r="M606" s="21">
        <v>67</v>
      </c>
      <c r="N606" s="21" t="s">
        <v>10</v>
      </c>
      <c r="O606" s="21">
        <v>1</v>
      </c>
    </row>
    <row r="607" spans="1:15">
      <c r="A607" s="21" t="s">
        <v>8</v>
      </c>
      <c r="B607" s="22">
        <v>45446.45721064815</v>
      </c>
      <c r="C607" s="23">
        <v>45446.45721064815</v>
      </c>
      <c r="D607" s="21">
        <v>2024060301</v>
      </c>
      <c r="E607" s="21" t="s">
        <v>16</v>
      </c>
      <c r="F607" s="21">
        <v>1279.385</v>
      </c>
      <c r="G607" s="21">
        <v>3.532413</v>
      </c>
      <c r="H607" s="21">
        <v>256.41000000000003</v>
      </c>
      <c r="I607" s="21">
        <v>256.12470000000002</v>
      </c>
      <c r="J607" s="21" t="s">
        <v>9</v>
      </c>
      <c r="K607" s="21">
        <v>38.000059999999998</v>
      </c>
      <c r="L607" s="21">
        <v>0.70502589999999998</v>
      </c>
      <c r="M607" s="21">
        <v>63</v>
      </c>
      <c r="N607" s="21" t="s">
        <v>10</v>
      </c>
      <c r="O607" s="21">
        <v>1</v>
      </c>
    </row>
    <row r="608" spans="1:15">
      <c r="A608" s="21" t="s">
        <v>8</v>
      </c>
      <c r="B608" s="22">
        <v>45446.459039351852</v>
      </c>
      <c r="C608" s="23">
        <v>45446.459039351852</v>
      </c>
      <c r="D608" s="21">
        <v>2024060301</v>
      </c>
      <c r="E608" s="21" t="s">
        <v>16</v>
      </c>
      <c r="F608" s="21">
        <v>966.92939999999999</v>
      </c>
      <c r="G608" s="21">
        <v>2.7144910000000002</v>
      </c>
      <c r="H608" s="21">
        <v>293.03989999999999</v>
      </c>
      <c r="I608" s="21">
        <v>292.13119999999998</v>
      </c>
      <c r="J608" s="21" t="s">
        <v>9</v>
      </c>
      <c r="K608" s="21">
        <v>38.000369999999997</v>
      </c>
      <c r="L608" s="21">
        <v>0.81768770000000002</v>
      </c>
      <c r="M608" s="21">
        <v>72</v>
      </c>
      <c r="N608" s="21" t="s">
        <v>10</v>
      </c>
      <c r="O608" s="21">
        <v>1</v>
      </c>
    </row>
    <row r="609" spans="1:15">
      <c r="A609" s="21" t="s">
        <v>8</v>
      </c>
      <c r="B609" s="22">
        <v>45446.460925925923</v>
      </c>
      <c r="C609" s="23">
        <v>45446.460925925923</v>
      </c>
      <c r="D609" s="21">
        <v>2024060301</v>
      </c>
      <c r="E609" s="21" t="s">
        <v>16</v>
      </c>
      <c r="F609" s="21">
        <v>648.40589999999997</v>
      </c>
      <c r="G609" s="21">
        <v>1.851599</v>
      </c>
      <c r="H609" s="21">
        <v>305.25</v>
      </c>
      <c r="I609" s="21">
        <v>304.59480000000002</v>
      </c>
      <c r="J609" s="21" t="s">
        <v>9</v>
      </c>
      <c r="K609" s="21">
        <v>38.00018</v>
      </c>
      <c r="L609" s="21">
        <v>0.86746590000000001</v>
      </c>
      <c r="M609" s="21">
        <v>75</v>
      </c>
      <c r="N609" s="21" t="s">
        <v>10</v>
      </c>
      <c r="O609" s="21">
        <v>1</v>
      </c>
    </row>
    <row r="610" spans="1:15">
      <c r="A610" s="21" t="s">
        <v>8</v>
      </c>
      <c r="B610" s="22">
        <v>45446.462581018517</v>
      </c>
      <c r="C610" s="23">
        <v>45446.462581018517</v>
      </c>
      <c r="D610" s="21">
        <v>2024060301</v>
      </c>
      <c r="E610" s="21" t="s">
        <v>16</v>
      </c>
      <c r="F610" s="21">
        <v>428.75619999999998</v>
      </c>
      <c r="G610" s="21">
        <v>1.2430650000000001</v>
      </c>
      <c r="H610" s="21">
        <v>211.64</v>
      </c>
      <c r="I610" s="21">
        <v>211.5086</v>
      </c>
      <c r="J610" s="21" t="s">
        <v>9</v>
      </c>
      <c r="K610" s="21">
        <v>38.000169999999997</v>
      </c>
      <c r="L610" s="21">
        <v>0.61115540000000002</v>
      </c>
      <c r="M610" s="21">
        <v>52</v>
      </c>
      <c r="N610" s="21" t="s">
        <v>10</v>
      </c>
      <c r="O610" s="21">
        <v>1</v>
      </c>
    </row>
    <row r="611" spans="1:15">
      <c r="A611" s="4" t="s">
        <v>7</v>
      </c>
      <c r="B611" s="5">
        <v>45447.341435185182</v>
      </c>
      <c r="C611" s="6">
        <v>45447.341435185182</v>
      </c>
      <c r="D611" s="4">
        <v>2024060401</v>
      </c>
      <c r="E611" s="4" t="s">
        <v>16</v>
      </c>
      <c r="F611" s="4">
        <v>17371.650000000001</v>
      </c>
      <c r="G611" s="4">
        <v>14.45125</v>
      </c>
      <c r="H611" s="4"/>
      <c r="I611" s="4"/>
      <c r="J611" s="4"/>
      <c r="K611" s="4"/>
      <c r="L611" s="4"/>
      <c r="M611" s="4"/>
      <c r="N611" s="4"/>
      <c r="O611" s="4"/>
    </row>
    <row r="612" spans="1:15">
      <c r="A612" s="21" t="s">
        <v>8</v>
      </c>
      <c r="B612" s="22">
        <v>45447.351909722223</v>
      </c>
      <c r="C612" s="23">
        <v>45447.351909722223</v>
      </c>
      <c r="D612" s="21">
        <v>2024060401</v>
      </c>
      <c r="E612" s="21" t="s">
        <v>16</v>
      </c>
      <c r="F612" s="21">
        <v>15437.67</v>
      </c>
      <c r="G612" s="21">
        <v>14.13349</v>
      </c>
      <c r="H612" s="21">
        <v>345.95</v>
      </c>
      <c r="I612" s="21">
        <v>345.33249999999998</v>
      </c>
      <c r="J612" s="21" t="s">
        <v>9</v>
      </c>
      <c r="K612" s="21">
        <v>38.000059999999998</v>
      </c>
      <c r="L612" s="21">
        <v>0.31441380000000002</v>
      </c>
      <c r="M612" s="21">
        <v>85</v>
      </c>
      <c r="N612" s="21" t="s">
        <v>10</v>
      </c>
      <c r="O612" s="21">
        <v>1</v>
      </c>
    </row>
    <row r="613" spans="1:15">
      <c r="A613" s="21" t="s">
        <v>8</v>
      </c>
      <c r="B613" s="22">
        <v>45447.354490740741</v>
      </c>
      <c r="C613" s="23">
        <v>45447.354490740741</v>
      </c>
      <c r="D613" s="21">
        <v>2024060401</v>
      </c>
      <c r="E613" s="21" t="s">
        <v>16</v>
      </c>
      <c r="F613" s="21">
        <v>14842.68</v>
      </c>
      <c r="G613" s="21">
        <v>13.910080000000001</v>
      </c>
      <c r="H613" s="21">
        <v>240.13</v>
      </c>
      <c r="I613" s="21">
        <v>239.14240000000001</v>
      </c>
      <c r="J613" s="21" t="s">
        <v>9</v>
      </c>
      <c r="K613" s="21">
        <v>38.000349999999997</v>
      </c>
      <c r="L613" s="21">
        <v>0.222636</v>
      </c>
      <c r="M613" s="21">
        <v>59</v>
      </c>
      <c r="N613" s="21" t="s">
        <v>10</v>
      </c>
      <c r="O613" s="21">
        <v>1</v>
      </c>
    </row>
    <row r="614" spans="1:15">
      <c r="A614" s="21" t="s">
        <v>8</v>
      </c>
      <c r="B614" s="22">
        <v>45447.356342592589</v>
      </c>
      <c r="C614" s="23">
        <v>45447.356342592589</v>
      </c>
      <c r="D614" s="21">
        <v>2024060401</v>
      </c>
      <c r="E614" s="21" t="s">
        <v>16</v>
      </c>
      <c r="F614" s="21">
        <v>14370.21</v>
      </c>
      <c r="G614" s="21">
        <v>13.69605</v>
      </c>
      <c r="H614" s="21">
        <v>223.85</v>
      </c>
      <c r="I614" s="21">
        <v>225.1464</v>
      </c>
      <c r="J614" s="21" t="s">
        <v>9</v>
      </c>
      <c r="K614" s="21">
        <v>38.00123</v>
      </c>
      <c r="L614" s="21">
        <v>0.21315439999999999</v>
      </c>
      <c r="M614" s="21">
        <v>55</v>
      </c>
      <c r="N614" s="21" t="s">
        <v>10</v>
      </c>
      <c r="O614" s="21">
        <v>1</v>
      </c>
    </row>
    <row r="615" spans="1:15">
      <c r="A615" s="21" t="s">
        <v>8</v>
      </c>
      <c r="B615" s="22">
        <v>45447.358888888892</v>
      </c>
      <c r="C615" s="23">
        <v>45447.358888888892</v>
      </c>
      <c r="D615" s="21">
        <v>2024060401</v>
      </c>
      <c r="E615" s="21" t="s">
        <v>16</v>
      </c>
      <c r="F615" s="21">
        <v>13719.39</v>
      </c>
      <c r="G615" s="21">
        <v>13.38212</v>
      </c>
      <c r="H615" s="21">
        <v>325.60000000000002</v>
      </c>
      <c r="I615" s="21">
        <v>322.19209999999998</v>
      </c>
      <c r="J615" s="21" t="s">
        <v>9</v>
      </c>
      <c r="K615" s="21">
        <v>38.00018</v>
      </c>
      <c r="L615" s="21">
        <v>0.31266919999999998</v>
      </c>
      <c r="M615" s="21">
        <v>80</v>
      </c>
      <c r="N615" s="21" t="s">
        <v>10</v>
      </c>
      <c r="O615" s="21">
        <v>1</v>
      </c>
    </row>
    <row r="616" spans="1:15">
      <c r="A616" s="21" t="s">
        <v>8</v>
      </c>
      <c r="B616" s="22">
        <v>45447.360879629632</v>
      </c>
      <c r="C616" s="23">
        <v>45447.360879629632</v>
      </c>
      <c r="D616" s="21">
        <v>2024060401</v>
      </c>
      <c r="E616" s="21" t="s">
        <v>16</v>
      </c>
      <c r="F616" s="21">
        <v>13251.74</v>
      </c>
      <c r="G616" s="21">
        <v>13.162140000000001</v>
      </c>
      <c r="H616" s="21">
        <v>223.85</v>
      </c>
      <c r="I616" s="21">
        <v>221.2921</v>
      </c>
      <c r="J616" s="21" t="s">
        <v>9</v>
      </c>
      <c r="K616" s="21">
        <v>38.00018</v>
      </c>
      <c r="L616" s="21">
        <v>0.21843969999999999</v>
      </c>
      <c r="M616" s="21">
        <v>55</v>
      </c>
      <c r="N616" s="21" t="s">
        <v>10</v>
      </c>
      <c r="O616" s="21">
        <v>1</v>
      </c>
    </row>
    <row r="617" spans="1:15">
      <c r="A617" s="21" t="s">
        <v>8</v>
      </c>
      <c r="B617" s="22">
        <v>45447.363032407404</v>
      </c>
      <c r="C617" s="23">
        <v>45447.363032407404</v>
      </c>
      <c r="D617" s="21">
        <v>2024060401</v>
      </c>
      <c r="E617" s="21" t="s">
        <v>16</v>
      </c>
      <c r="F617" s="21">
        <v>12830.6</v>
      </c>
      <c r="G617" s="21">
        <v>12.997199999999999</v>
      </c>
      <c r="H617" s="21">
        <v>166.87</v>
      </c>
      <c r="I617" s="21">
        <v>167.70099999999999</v>
      </c>
      <c r="J617" s="21" t="s">
        <v>9</v>
      </c>
      <c r="K617" s="21">
        <v>38.001260000000002</v>
      </c>
      <c r="L617" s="21">
        <v>0.1684571</v>
      </c>
      <c r="M617" s="21">
        <v>41</v>
      </c>
      <c r="N617" s="21" t="s">
        <v>10</v>
      </c>
      <c r="O617" s="21">
        <v>1</v>
      </c>
    </row>
    <row r="618" spans="1:15">
      <c r="A618" s="21" t="s">
        <v>8</v>
      </c>
      <c r="B618" s="22">
        <v>45447.365011574075</v>
      </c>
      <c r="C618" s="23">
        <v>45447.365011574075</v>
      </c>
      <c r="D618" s="21">
        <v>2024060401</v>
      </c>
      <c r="E618" s="21" t="s">
        <v>16</v>
      </c>
      <c r="F618" s="21">
        <v>12275.57</v>
      </c>
      <c r="G618" s="21">
        <v>12.6595</v>
      </c>
      <c r="H618" s="21">
        <v>333.74</v>
      </c>
      <c r="I618" s="21">
        <v>335.31060000000002</v>
      </c>
      <c r="J618" s="21" t="s">
        <v>9</v>
      </c>
      <c r="K618" s="21">
        <v>38.000340000000001</v>
      </c>
      <c r="L618" s="21">
        <v>0.34386800000000001</v>
      </c>
      <c r="M618" s="21">
        <v>82</v>
      </c>
      <c r="N618" s="21" t="s">
        <v>10</v>
      </c>
      <c r="O618" s="21">
        <v>1</v>
      </c>
    </row>
    <row r="619" spans="1:15">
      <c r="A619" s="21" t="s">
        <v>8</v>
      </c>
      <c r="B619" s="22">
        <v>45447.366932870369</v>
      </c>
      <c r="C619" s="23">
        <v>45447.366932870369</v>
      </c>
      <c r="D619" s="21">
        <v>2024060401</v>
      </c>
      <c r="E619" s="21" t="s">
        <v>16</v>
      </c>
      <c r="F619" s="21">
        <v>11713.82</v>
      </c>
      <c r="G619" s="21">
        <v>12.293139999999999</v>
      </c>
      <c r="H619" s="21">
        <v>350.02</v>
      </c>
      <c r="I619" s="21">
        <v>344.36270000000002</v>
      </c>
      <c r="J619" s="21" t="s">
        <v>9</v>
      </c>
      <c r="K619" s="21">
        <v>38.000160000000001</v>
      </c>
      <c r="L619" s="21">
        <v>0.35946349999999999</v>
      </c>
      <c r="M619" s="21">
        <v>86</v>
      </c>
      <c r="N619" s="21" t="s">
        <v>10</v>
      </c>
      <c r="O619" s="21">
        <v>1</v>
      </c>
    </row>
    <row r="620" spans="1:15">
      <c r="A620" s="21" t="s">
        <v>8</v>
      </c>
      <c r="B620" s="22">
        <v>45447.387546296297</v>
      </c>
      <c r="C620" s="23">
        <v>45447.387546296297</v>
      </c>
      <c r="D620" s="21">
        <v>2024060401</v>
      </c>
      <c r="E620" s="21" t="s">
        <v>16</v>
      </c>
      <c r="F620" s="21">
        <v>9439.6959999999999</v>
      </c>
      <c r="G620" s="21">
        <v>11.949400000000001</v>
      </c>
      <c r="H620" s="21">
        <v>276.75990000000002</v>
      </c>
      <c r="I620" s="21">
        <v>276.75220000000002</v>
      </c>
      <c r="J620" s="21" t="s">
        <v>9</v>
      </c>
      <c r="K620" s="21">
        <v>38.000329999999998</v>
      </c>
      <c r="L620" s="21">
        <v>0.34852240000000001</v>
      </c>
      <c r="M620" s="21">
        <v>68</v>
      </c>
      <c r="N620" s="21" t="s">
        <v>10</v>
      </c>
      <c r="O620" s="21">
        <v>1</v>
      </c>
    </row>
    <row r="621" spans="1:15">
      <c r="A621" s="21" t="s">
        <v>8</v>
      </c>
      <c r="B621" s="22">
        <v>45447.38962962963</v>
      </c>
      <c r="C621" s="23">
        <v>45447.38962962963</v>
      </c>
      <c r="D621" s="21">
        <v>2024060401</v>
      </c>
      <c r="E621" s="21" t="s">
        <v>16</v>
      </c>
      <c r="F621" s="21">
        <v>8957.5910000000003</v>
      </c>
      <c r="G621" s="21">
        <v>11.55725</v>
      </c>
      <c r="H621" s="21">
        <v>305.25</v>
      </c>
      <c r="I621" s="21">
        <v>302.13709999999998</v>
      </c>
      <c r="J621" s="21" t="s">
        <v>9</v>
      </c>
      <c r="K621" s="21">
        <v>38.001269999999998</v>
      </c>
      <c r="L621" s="21">
        <v>0.38809189999999999</v>
      </c>
      <c r="M621" s="21">
        <v>75</v>
      </c>
      <c r="N621" s="21" t="s">
        <v>10</v>
      </c>
      <c r="O621" s="21">
        <v>1</v>
      </c>
    </row>
    <row r="622" spans="1:15">
      <c r="A622" s="21" t="s">
        <v>8</v>
      </c>
      <c r="B622" s="22">
        <v>45447.391423611109</v>
      </c>
      <c r="C622" s="23">
        <v>45447.391423611109</v>
      </c>
      <c r="D622" s="21">
        <v>2024060401</v>
      </c>
      <c r="E622" s="21" t="s">
        <v>16</v>
      </c>
      <c r="F622" s="21">
        <v>8586.6980000000003</v>
      </c>
      <c r="G622" s="21">
        <v>11.259779999999999</v>
      </c>
      <c r="H622" s="21">
        <v>223.85</v>
      </c>
      <c r="I622" s="21">
        <v>227.81639999999999</v>
      </c>
      <c r="J622" s="21" t="s">
        <v>9</v>
      </c>
      <c r="K622" s="21">
        <v>38.000250000000001</v>
      </c>
      <c r="L622" s="21">
        <v>0.29710629999999999</v>
      </c>
      <c r="M622" s="21">
        <v>55</v>
      </c>
      <c r="N622" s="21" t="s">
        <v>10</v>
      </c>
      <c r="O622" s="21">
        <v>1</v>
      </c>
    </row>
    <row r="623" spans="1:15">
      <c r="A623" s="21" t="s">
        <v>8</v>
      </c>
      <c r="B623" s="22">
        <v>45447.393449074072</v>
      </c>
      <c r="C623" s="23">
        <v>45447.393449074072</v>
      </c>
      <c r="D623" s="21">
        <v>2024060401</v>
      </c>
      <c r="E623" s="21" t="s">
        <v>16</v>
      </c>
      <c r="F623" s="21">
        <v>8149.6080000000002</v>
      </c>
      <c r="G623" s="21">
        <v>10.88532</v>
      </c>
      <c r="H623" s="21">
        <v>288.97000000000003</v>
      </c>
      <c r="I623" s="21">
        <v>286.19209999999998</v>
      </c>
      <c r="J623" s="21" t="s">
        <v>9</v>
      </c>
      <c r="K623" s="21">
        <v>38.00018</v>
      </c>
      <c r="L623" s="21">
        <v>0.38040410000000002</v>
      </c>
      <c r="M623" s="21">
        <v>71</v>
      </c>
      <c r="N623" s="21" t="s">
        <v>10</v>
      </c>
      <c r="O623" s="21">
        <v>1</v>
      </c>
    </row>
    <row r="624" spans="1:15">
      <c r="A624" s="21" t="s">
        <v>8</v>
      </c>
      <c r="B624" s="22">
        <v>45447.395428240743</v>
      </c>
      <c r="C624" s="23">
        <v>45447.395428240743</v>
      </c>
      <c r="D624" s="21">
        <v>2024060401</v>
      </c>
      <c r="E624" s="21" t="s">
        <v>16</v>
      </c>
      <c r="F624" s="21">
        <v>7703.357</v>
      </c>
      <c r="G624" s="21">
        <v>10.47617</v>
      </c>
      <c r="H624" s="21">
        <v>305.25</v>
      </c>
      <c r="I624" s="21">
        <v>300.33789999999999</v>
      </c>
      <c r="J624" s="21" t="s">
        <v>9</v>
      </c>
      <c r="K624" s="21">
        <v>38.001339999999999</v>
      </c>
      <c r="L624" s="21">
        <v>0.40643410000000002</v>
      </c>
      <c r="M624" s="21">
        <v>75</v>
      </c>
      <c r="N624" s="21" t="s">
        <v>10</v>
      </c>
      <c r="O624" s="21">
        <v>1</v>
      </c>
    </row>
    <row r="625" spans="1:15">
      <c r="A625" s="21" t="s">
        <v>8</v>
      </c>
      <c r="B625" s="22">
        <v>45447.397453703707</v>
      </c>
      <c r="C625" s="23">
        <v>45447.397453703707</v>
      </c>
      <c r="D625" s="21">
        <v>2024060401</v>
      </c>
      <c r="E625" s="21" t="s">
        <v>16</v>
      </c>
      <c r="F625" s="21">
        <v>7279.5110000000004</v>
      </c>
      <c r="G625" s="21">
        <v>10.083819999999999</v>
      </c>
      <c r="H625" s="21">
        <v>284.89999999999998</v>
      </c>
      <c r="I625" s="21">
        <v>286.25279999999998</v>
      </c>
      <c r="J625" s="21" t="s">
        <v>9</v>
      </c>
      <c r="K625" s="21">
        <v>38.00009</v>
      </c>
      <c r="L625" s="21">
        <v>0.39463290000000001</v>
      </c>
      <c r="M625" s="21">
        <v>70</v>
      </c>
      <c r="N625" s="21" t="s">
        <v>10</v>
      </c>
      <c r="O625" s="21">
        <v>1</v>
      </c>
    </row>
    <row r="626" spans="1:15">
      <c r="A626" s="21" t="s">
        <v>8</v>
      </c>
      <c r="B626" s="22">
        <v>45447.399722222224</v>
      </c>
      <c r="C626" s="23">
        <v>45447.399722222224</v>
      </c>
      <c r="D626" s="21">
        <v>2024060401</v>
      </c>
      <c r="E626" s="21" t="s">
        <v>16</v>
      </c>
      <c r="F626" s="21">
        <v>6949.1809999999996</v>
      </c>
      <c r="G626" s="21">
        <v>9.8279549999999993</v>
      </c>
      <c r="H626" s="21">
        <v>179.08</v>
      </c>
      <c r="I626" s="21">
        <v>179.22479999999999</v>
      </c>
      <c r="J626" s="21" t="s">
        <v>9</v>
      </c>
      <c r="K626" s="21">
        <v>38.000160000000001</v>
      </c>
      <c r="L626" s="21">
        <v>0.25191989999999997</v>
      </c>
      <c r="M626" s="21">
        <v>44</v>
      </c>
      <c r="N626" s="21" t="s">
        <v>10</v>
      </c>
      <c r="O626" s="21">
        <v>1</v>
      </c>
    </row>
    <row r="627" spans="1:15">
      <c r="A627" s="21" t="s">
        <v>8</v>
      </c>
      <c r="B627" s="22">
        <v>45447.40185185185</v>
      </c>
      <c r="C627" s="23">
        <v>45447.40185185185</v>
      </c>
      <c r="D627" s="21">
        <v>2024060401</v>
      </c>
      <c r="E627" s="21" t="s">
        <v>16</v>
      </c>
      <c r="F627" s="21">
        <v>6548.277</v>
      </c>
      <c r="G627" s="21">
        <v>9.4411079999999998</v>
      </c>
      <c r="H627" s="21">
        <v>272.69</v>
      </c>
      <c r="I627" s="21">
        <v>276.95800000000003</v>
      </c>
      <c r="J627" s="21" t="s">
        <v>9</v>
      </c>
      <c r="K627" s="21">
        <v>38.000430000000001</v>
      </c>
      <c r="L627" s="21">
        <v>0.3973004</v>
      </c>
      <c r="M627" s="21">
        <v>67</v>
      </c>
      <c r="N627" s="21" t="s">
        <v>10</v>
      </c>
      <c r="O627" s="21">
        <v>1</v>
      </c>
    </row>
    <row r="628" spans="1:15">
      <c r="A628" s="21" t="s">
        <v>8</v>
      </c>
      <c r="B628" s="22">
        <v>45447.417384259257</v>
      </c>
      <c r="C628" s="23">
        <v>45447.417384259257</v>
      </c>
      <c r="D628" s="21">
        <v>2024060401</v>
      </c>
      <c r="E628" s="21" t="s">
        <v>16</v>
      </c>
      <c r="F628" s="21">
        <v>5340.357</v>
      </c>
      <c r="G628" s="21">
        <v>8.8678840000000001</v>
      </c>
      <c r="H628" s="21">
        <v>350.02</v>
      </c>
      <c r="I628" s="21">
        <v>353.28449999999998</v>
      </c>
      <c r="J628" s="21" t="s">
        <v>9</v>
      </c>
      <c r="K628" s="21">
        <v>38.00009</v>
      </c>
      <c r="L628" s="21">
        <v>0.58478010000000002</v>
      </c>
      <c r="M628" s="21">
        <v>86</v>
      </c>
      <c r="N628" s="21" t="s">
        <v>10</v>
      </c>
      <c r="O628" s="21">
        <v>1</v>
      </c>
    </row>
    <row r="629" spans="1:15">
      <c r="A629" s="21" t="s">
        <v>8</v>
      </c>
      <c r="B629" s="22">
        <v>45447.420231481483</v>
      </c>
      <c r="C629" s="23">
        <v>45447.420231481483</v>
      </c>
      <c r="D629" s="21">
        <v>2024060401</v>
      </c>
      <c r="E629" s="21" t="s">
        <v>16</v>
      </c>
      <c r="F629" s="21">
        <v>4978.6809999999996</v>
      </c>
      <c r="G629" s="21">
        <v>8.4850879999999993</v>
      </c>
      <c r="H629" s="21">
        <v>223.85</v>
      </c>
      <c r="I629" s="21">
        <v>221.86539999999999</v>
      </c>
      <c r="J629" s="21" t="s">
        <v>9</v>
      </c>
      <c r="K629" s="21">
        <v>38.000430000000001</v>
      </c>
      <c r="L629" s="21">
        <v>0.37618600000000002</v>
      </c>
      <c r="M629" s="21">
        <v>55</v>
      </c>
      <c r="N629" s="21" t="s">
        <v>10</v>
      </c>
      <c r="O629" s="21">
        <v>1</v>
      </c>
    </row>
    <row r="630" spans="1:15">
      <c r="A630" s="21" t="s">
        <v>8</v>
      </c>
      <c r="B630" s="22">
        <v>45447.422256944446</v>
      </c>
      <c r="C630" s="23">
        <v>45447.422256944446</v>
      </c>
      <c r="D630" s="21">
        <v>2024060401</v>
      </c>
      <c r="E630" s="21" t="s">
        <v>16</v>
      </c>
      <c r="F630" s="21">
        <v>4694.3850000000002</v>
      </c>
      <c r="G630" s="21">
        <v>8.1493230000000008</v>
      </c>
      <c r="H630" s="21">
        <v>195.36</v>
      </c>
      <c r="I630" s="21">
        <v>195.79050000000001</v>
      </c>
      <c r="J630" s="21" t="s">
        <v>9</v>
      </c>
      <c r="K630" s="21">
        <v>38.000149999999998</v>
      </c>
      <c r="L630" s="21">
        <v>0.33803420000000001</v>
      </c>
      <c r="M630" s="21">
        <v>48</v>
      </c>
      <c r="N630" s="21" t="s">
        <v>10</v>
      </c>
      <c r="O630" s="21">
        <v>1</v>
      </c>
    </row>
    <row r="631" spans="1:15">
      <c r="A631" s="21" t="s">
        <v>8</v>
      </c>
      <c r="B631" s="22">
        <v>45447.424351851849</v>
      </c>
      <c r="C631" s="23">
        <v>45447.424351851849</v>
      </c>
      <c r="D631" s="21">
        <v>2024060401</v>
      </c>
      <c r="E631" s="21" t="s">
        <v>16</v>
      </c>
      <c r="F631" s="21">
        <v>4328.0820000000003</v>
      </c>
      <c r="G631" s="21">
        <v>7.6571569999999998</v>
      </c>
      <c r="H631" s="21">
        <v>280.83</v>
      </c>
      <c r="I631" s="21">
        <v>278.23379999999997</v>
      </c>
      <c r="J631" s="21" t="s">
        <v>9</v>
      </c>
      <c r="K631" s="21">
        <v>38.000239999999998</v>
      </c>
      <c r="L631" s="21">
        <v>0.49004599999999998</v>
      </c>
      <c r="M631" s="21">
        <v>69</v>
      </c>
      <c r="N631" s="21" t="s">
        <v>10</v>
      </c>
      <c r="O631" s="21">
        <v>1</v>
      </c>
    </row>
    <row r="632" spans="1:15">
      <c r="A632" s="21" t="s">
        <v>8</v>
      </c>
      <c r="B632" s="22">
        <v>45447.426377314812</v>
      </c>
      <c r="C632" s="23">
        <v>45447.426377314812</v>
      </c>
      <c r="D632" s="21">
        <v>2024060401</v>
      </c>
      <c r="E632" s="21" t="s">
        <v>16</v>
      </c>
      <c r="F632" s="21">
        <v>3932.0010000000002</v>
      </c>
      <c r="G632" s="21">
        <v>7.0857580000000002</v>
      </c>
      <c r="H632" s="21">
        <v>325.60000000000002</v>
      </c>
      <c r="I632" s="21">
        <v>326.29969999999997</v>
      </c>
      <c r="J632" s="21" t="s">
        <v>9</v>
      </c>
      <c r="K632" s="21">
        <v>38.000500000000002</v>
      </c>
      <c r="L632" s="21">
        <v>0.58616789999999996</v>
      </c>
      <c r="M632" s="21">
        <v>80</v>
      </c>
      <c r="N632" s="21" t="s">
        <v>10</v>
      </c>
      <c r="O632" s="21">
        <v>1</v>
      </c>
    </row>
    <row r="633" spans="1:15">
      <c r="A633" s="21" t="s">
        <v>8</v>
      </c>
      <c r="B633" s="22">
        <v>45447.449467592596</v>
      </c>
      <c r="C633" s="23">
        <v>45447.449467592596</v>
      </c>
      <c r="D633" s="21">
        <v>2024060401</v>
      </c>
      <c r="E633" s="21" t="s">
        <v>16</v>
      </c>
      <c r="F633" s="21">
        <v>2907.212</v>
      </c>
      <c r="G633" s="21">
        <v>6.4640250000000004</v>
      </c>
      <c r="H633" s="21">
        <v>280.83</v>
      </c>
      <c r="I633" s="21">
        <v>281.5847</v>
      </c>
      <c r="J633" s="21" t="s">
        <v>9</v>
      </c>
      <c r="K633" s="21">
        <v>38.000349999999997</v>
      </c>
      <c r="L633" s="21">
        <v>0.62405549999999999</v>
      </c>
      <c r="M633" s="21">
        <v>69</v>
      </c>
      <c r="N633" s="21" t="s">
        <v>10</v>
      </c>
      <c r="O633" s="21">
        <v>1</v>
      </c>
    </row>
    <row r="634" spans="1:15">
      <c r="A634" s="21" t="s">
        <v>8</v>
      </c>
      <c r="B634" s="22">
        <v>45447.451238425929</v>
      </c>
      <c r="C634" s="23">
        <v>45447.451238425929</v>
      </c>
      <c r="D634" s="21">
        <v>2024060401</v>
      </c>
      <c r="E634" s="21" t="s">
        <v>16</v>
      </c>
      <c r="F634" s="21">
        <v>2591.779</v>
      </c>
      <c r="G634" s="21">
        <v>5.8562430000000001</v>
      </c>
      <c r="H634" s="21">
        <v>272.69</v>
      </c>
      <c r="I634" s="21">
        <v>271.77350000000001</v>
      </c>
      <c r="J634" s="21" t="s">
        <v>9</v>
      </c>
      <c r="K634" s="21">
        <v>38.001359999999998</v>
      </c>
      <c r="L634" s="21">
        <v>0.61222019999999999</v>
      </c>
      <c r="M634" s="21">
        <v>67</v>
      </c>
      <c r="N634" s="21" t="s">
        <v>10</v>
      </c>
      <c r="O634" s="21">
        <v>1</v>
      </c>
    </row>
    <row r="635" spans="1:15">
      <c r="A635" s="21" t="s">
        <v>8</v>
      </c>
      <c r="B635" s="22">
        <v>45447.453067129631</v>
      </c>
      <c r="C635" s="23">
        <v>45447.453067129631</v>
      </c>
      <c r="D635" s="21">
        <v>2024060401</v>
      </c>
      <c r="E635" s="21" t="s">
        <v>16</v>
      </c>
      <c r="F635" s="21">
        <v>2306.9430000000002</v>
      </c>
      <c r="G635" s="21">
        <v>5.2995099999999997</v>
      </c>
      <c r="H635" s="21">
        <v>244.2</v>
      </c>
      <c r="I635" s="21">
        <v>242.3629</v>
      </c>
      <c r="J635" s="21" t="s">
        <v>9</v>
      </c>
      <c r="K635" s="21">
        <v>38.000329999999998</v>
      </c>
      <c r="L635" s="21">
        <v>0.55506429999999995</v>
      </c>
      <c r="M635" s="21">
        <v>60</v>
      </c>
      <c r="N635" s="21" t="s">
        <v>10</v>
      </c>
      <c r="O635" s="21">
        <v>1</v>
      </c>
    </row>
    <row r="636" spans="1:15">
      <c r="A636" s="21" t="s">
        <v>8</v>
      </c>
      <c r="B636" s="22">
        <v>45447.454837962963</v>
      </c>
      <c r="C636" s="23">
        <v>45447.454837962963</v>
      </c>
      <c r="D636" s="21">
        <v>2024060401</v>
      </c>
      <c r="E636" s="21" t="s">
        <v>16</v>
      </c>
      <c r="F636" s="21">
        <v>2032.473</v>
      </c>
      <c r="G636" s="21">
        <v>4.7448059999999996</v>
      </c>
      <c r="H636" s="21">
        <v>240.13</v>
      </c>
      <c r="I636" s="21">
        <v>240.34530000000001</v>
      </c>
      <c r="J636" s="21" t="s">
        <v>9</v>
      </c>
      <c r="K636" s="21">
        <v>38.000149999999998</v>
      </c>
      <c r="L636" s="21">
        <v>0.55917070000000002</v>
      </c>
      <c r="M636" s="21">
        <v>59</v>
      </c>
      <c r="N636" s="21" t="s">
        <v>10</v>
      </c>
      <c r="O636" s="21">
        <v>1</v>
      </c>
    </row>
    <row r="637" spans="1:15">
      <c r="A637" s="21" t="s">
        <v>8</v>
      </c>
      <c r="B637" s="22">
        <v>45447.456678240742</v>
      </c>
      <c r="C637" s="23">
        <v>45447.456678240742</v>
      </c>
      <c r="D637" s="21">
        <v>2024060401</v>
      </c>
      <c r="E637" s="21" t="s">
        <v>16</v>
      </c>
      <c r="F637" s="21">
        <v>1770.1369999999999</v>
      </c>
      <c r="G637" s="21">
        <v>4.2021329999999999</v>
      </c>
      <c r="H637" s="21">
        <v>227.92</v>
      </c>
      <c r="I637" s="21">
        <v>228.58619999999999</v>
      </c>
      <c r="J637" s="21" t="s">
        <v>9</v>
      </c>
      <c r="K637" s="21">
        <v>38.001010000000001</v>
      </c>
      <c r="L637" s="21">
        <v>0.54082070000000004</v>
      </c>
      <c r="M637" s="21">
        <v>56</v>
      </c>
      <c r="N637" s="21" t="s">
        <v>10</v>
      </c>
      <c r="O637" s="21">
        <v>1</v>
      </c>
    </row>
    <row r="638" spans="1:15">
      <c r="A638" s="21" t="s">
        <v>8</v>
      </c>
      <c r="B638" s="22">
        <v>45447.458749999998</v>
      </c>
      <c r="C638" s="23">
        <v>45447.458749999998</v>
      </c>
      <c r="D638" s="21">
        <v>2024060401</v>
      </c>
      <c r="E638" s="21" t="s">
        <v>16</v>
      </c>
      <c r="F638" s="21">
        <v>1462.155</v>
      </c>
      <c r="G638" s="21">
        <v>3.5370400000000002</v>
      </c>
      <c r="H638" s="21">
        <v>276.75990000000002</v>
      </c>
      <c r="I638" s="21">
        <v>277.6053</v>
      </c>
      <c r="J638" s="21" t="s">
        <v>9</v>
      </c>
      <c r="K638" s="21">
        <v>38.000190000000003</v>
      </c>
      <c r="L638" s="21">
        <v>0.66955799999999999</v>
      </c>
      <c r="M638" s="21">
        <v>68</v>
      </c>
      <c r="N638" s="21" t="s">
        <v>10</v>
      </c>
      <c r="O638" s="21">
        <v>1</v>
      </c>
    </row>
    <row r="639" spans="1:15">
      <c r="A639" s="21" t="s">
        <v>8</v>
      </c>
      <c r="B639" s="22">
        <v>45447.476666666669</v>
      </c>
      <c r="C639" s="23">
        <v>45447.476666666669</v>
      </c>
      <c r="D639" s="21">
        <v>2024060401</v>
      </c>
      <c r="E639" s="21" t="s">
        <v>16</v>
      </c>
      <c r="F639" s="21">
        <v>1023.728</v>
      </c>
      <c r="G639" s="21">
        <v>2.9150680000000002</v>
      </c>
      <c r="H639" s="21">
        <v>219.78</v>
      </c>
      <c r="I639" s="21">
        <v>219.63390000000001</v>
      </c>
      <c r="J639" s="21" t="s">
        <v>9</v>
      </c>
      <c r="K639" s="21">
        <v>38.001220000000004</v>
      </c>
      <c r="L639" s="21">
        <v>0.62352819999999998</v>
      </c>
      <c r="M639" s="21">
        <v>54</v>
      </c>
      <c r="N639" s="21" t="s">
        <v>10</v>
      </c>
      <c r="O639" s="21">
        <v>1</v>
      </c>
    </row>
    <row r="640" spans="1:15">
      <c r="A640" s="21" t="s">
        <v>8</v>
      </c>
      <c r="B640" s="22">
        <v>45447.478518518517</v>
      </c>
      <c r="C640" s="23">
        <v>45447.478518518517</v>
      </c>
      <c r="D640" s="21">
        <v>2024060401</v>
      </c>
      <c r="E640" s="21" t="s">
        <v>16</v>
      </c>
      <c r="F640" s="21">
        <v>743.87070000000006</v>
      </c>
      <c r="G640" s="21">
        <v>2.1541519999999998</v>
      </c>
      <c r="H640" s="21">
        <v>264.55</v>
      </c>
      <c r="I640" s="21">
        <v>266.08670000000001</v>
      </c>
      <c r="J640" s="21" t="s">
        <v>9</v>
      </c>
      <c r="K640" s="21">
        <v>38.000390000000003</v>
      </c>
      <c r="L640" s="21">
        <v>0.7681829</v>
      </c>
      <c r="M640" s="21">
        <v>65</v>
      </c>
      <c r="N640" s="21" t="s">
        <v>10</v>
      </c>
      <c r="O640" s="21">
        <v>1</v>
      </c>
    </row>
    <row r="641" spans="1:15">
      <c r="A641" s="21" t="s">
        <v>8</v>
      </c>
      <c r="B641" s="22">
        <v>45447.48028935185</v>
      </c>
      <c r="C641" s="23">
        <v>45447.48028935185</v>
      </c>
      <c r="D641" s="21">
        <v>2024060401</v>
      </c>
      <c r="E641" s="21" t="s">
        <v>16</v>
      </c>
      <c r="F641" s="21">
        <v>530.26149999999996</v>
      </c>
      <c r="G641" s="21">
        <v>1.5603359999999999</v>
      </c>
      <c r="H641" s="21">
        <v>203.5</v>
      </c>
      <c r="I641" s="21">
        <v>203.52019999999999</v>
      </c>
      <c r="J641" s="21" t="s">
        <v>9</v>
      </c>
      <c r="K641" s="21">
        <v>38</v>
      </c>
      <c r="L641" s="21">
        <v>0.59696380000000004</v>
      </c>
      <c r="M641" s="21">
        <v>50</v>
      </c>
      <c r="N641" s="21" t="s">
        <v>10</v>
      </c>
      <c r="O641" s="21">
        <v>1</v>
      </c>
    </row>
    <row r="642" spans="1:15">
      <c r="A642" s="21" t="s">
        <v>8</v>
      </c>
      <c r="B642" s="22">
        <v>45447.482175925928</v>
      </c>
      <c r="C642" s="23">
        <v>45447.482175925928</v>
      </c>
      <c r="D642" s="21">
        <v>2024060401</v>
      </c>
      <c r="E642" s="21" t="s">
        <v>16</v>
      </c>
      <c r="F642" s="21">
        <v>277.27260000000001</v>
      </c>
      <c r="G642" s="21">
        <v>0.83001709999999995</v>
      </c>
      <c r="H642" s="21">
        <v>244.2</v>
      </c>
      <c r="I642" s="21">
        <v>245.0872</v>
      </c>
      <c r="J642" s="21" t="s">
        <v>9</v>
      </c>
      <c r="K642" s="21">
        <v>38.001300000000001</v>
      </c>
      <c r="L642" s="21">
        <v>0.73158480000000004</v>
      </c>
      <c r="M642" s="21">
        <v>60</v>
      </c>
      <c r="N642" s="21" t="s">
        <v>10</v>
      </c>
      <c r="O642" s="21">
        <v>1</v>
      </c>
    </row>
    <row r="643" spans="1:15">
      <c r="A643" s="4" t="s">
        <v>7</v>
      </c>
      <c r="B643" s="5">
        <v>45448.357349537036</v>
      </c>
      <c r="C643" s="6">
        <v>45448.357349537036</v>
      </c>
      <c r="D643" s="4">
        <v>2024060501</v>
      </c>
      <c r="E643" s="4" t="s">
        <v>16</v>
      </c>
      <c r="F643" s="4">
        <v>15646.93</v>
      </c>
      <c r="G643" s="4">
        <v>17.451229999999999</v>
      </c>
      <c r="H643" s="4"/>
      <c r="I643" s="4"/>
      <c r="J643" s="4"/>
      <c r="K643" s="4"/>
      <c r="L643" s="4"/>
      <c r="M643" s="4"/>
      <c r="N643" s="4"/>
      <c r="O643" s="4"/>
    </row>
    <row r="644" spans="1:15">
      <c r="A644" s="21" t="s">
        <v>8</v>
      </c>
      <c r="B644" s="22">
        <v>45448.359652777777</v>
      </c>
      <c r="C644" s="23">
        <v>45448.359652777777</v>
      </c>
      <c r="D644" s="21">
        <v>2024060501</v>
      </c>
      <c r="E644" s="21" t="s">
        <v>16</v>
      </c>
      <c r="F644" s="21">
        <v>15061.42</v>
      </c>
      <c r="G644" s="21">
        <v>17.15924</v>
      </c>
      <c r="H644" s="21">
        <v>260.48</v>
      </c>
      <c r="I644" s="21">
        <v>259.83699999999999</v>
      </c>
      <c r="J644" s="21" t="s">
        <v>9</v>
      </c>
      <c r="K644" s="21">
        <v>38.000349999999997</v>
      </c>
      <c r="L644" s="21">
        <v>0.29441020000000001</v>
      </c>
      <c r="M644" s="21">
        <v>64</v>
      </c>
      <c r="N644" s="21" t="s">
        <v>10</v>
      </c>
      <c r="O644" s="21">
        <v>1</v>
      </c>
    </row>
    <row r="645" spans="1:15">
      <c r="A645" s="21" t="s">
        <v>8</v>
      </c>
      <c r="B645" s="22">
        <v>45448.361875000002</v>
      </c>
      <c r="C645" s="23">
        <v>45448.361875000002</v>
      </c>
      <c r="D645" s="21">
        <v>2024060501</v>
      </c>
      <c r="E645" s="21" t="s">
        <v>16</v>
      </c>
      <c r="F645" s="21">
        <v>14458.6</v>
      </c>
      <c r="G645" s="21">
        <v>16.810549999999999</v>
      </c>
      <c r="H645" s="21">
        <v>305.25</v>
      </c>
      <c r="I645" s="21">
        <v>298.7867</v>
      </c>
      <c r="J645" s="21" t="s">
        <v>9</v>
      </c>
      <c r="K645" s="21">
        <v>38.000360000000001</v>
      </c>
      <c r="L645" s="21">
        <v>0.34563490000000002</v>
      </c>
      <c r="M645" s="21">
        <v>75</v>
      </c>
      <c r="N645" s="21" t="s">
        <v>10</v>
      </c>
      <c r="O645" s="21">
        <v>1</v>
      </c>
    </row>
    <row r="646" spans="1:15">
      <c r="A646" s="21" t="s">
        <v>8</v>
      </c>
      <c r="B646" s="22">
        <v>45448.363576388889</v>
      </c>
      <c r="C646" s="23">
        <v>45448.363576388889</v>
      </c>
      <c r="D646" s="21">
        <v>2024060501</v>
      </c>
      <c r="E646" s="21" t="s">
        <v>16</v>
      </c>
      <c r="F646" s="21">
        <v>14081.44</v>
      </c>
      <c r="G646" s="21">
        <v>16.625610000000002</v>
      </c>
      <c r="H646" s="21">
        <v>162.80000000000001</v>
      </c>
      <c r="I646" s="21">
        <v>161.55709999999999</v>
      </c>
      <c r="J646" s="21" t="s">
        <v>9</v>
      </c>
      <c r="K646" s="21">
        <v>38.000140000000002</v>
      </c>
      <c r="L646" s="21">
        <v>0.18946969999999999</v>
      </c>
      <c r="M646" s="21">
        <v>40</v>
      </c>
      <c r="N646" s="21" t="s">
        <v>10</v>
      </c>
      <c r="O646" s="21">
        <v>1</v>
      </c>
    </row>
    <row r="647" spans="1:15">
      <c r="A647" s="21" t="s">
        <v>8</v>
      </c>
      <c r="B647" s="22">
        <v>45448.365891203706</v>
      </c>
      <c r="C647" s="23">
        <v>45448.365891203706</v>
      </c>
      <c r="D647" s="21">
        <v>2024060501</v>
      </c>
      <c r="E647" s="21" t="s">
        <v>16</v>
      </c>
      <c r="F647" s="21">
        <v>13449.44</v>
      </c>
      <c r="G647" s="21">
        <v>16.217289999999998</v>
      </c>
      <c r="H647" s="21">
        <v>337.81</v>
      </c>
      <c r="I647" s="21">
        <v>339.16680000000002</v>
      </c>
      <c r="J647" s="21" t="s">
        <v>9</v>
      </c>
      <c r="K647" s="21">
        <v>38.000030000000002</v>
      </c>
      <c r="L647" s="21">
        <v>0.40708539999999999</v>
      </c>
      <c r="M647" s="21">
        <v>83</v>
      </c>
      <c r="N647" s="21" t="s">
        <v>10</v>
      </c>
      <c r="O647" s="21">
        <v>1</v>
      </c>
    </row>
    <row r="648" spans="1:15">
      <c r="A648" s="21" t="s">
        <v>8</v>
      </c>
      <c r="B648" s="22">
        <v>45448.367766203701</v>
      </c>
      <c r="C648" s="23">
        <v>45448.367766203701</v>
      </c>
      <c r="D648" s="21">
        <v>2024060501</v>
      </c>
      <c r="E648" s="21" t="s">
        <v>16</v>
      </c>
      <c r="F648" s="21">
        <v>12913.32</v>
      </c>
      <c r="G648" s="21">
        <v>15.84032</v>
      </c>
      <c r="H648" s="21">
        <v>309.32</v>
      </c>
      <c r="I648" s="21">
        <v>305.69290000000001</v>
      </c>
      <c r="J648" s="21" t="s">
        <v>9</v>
      </c>
      <c r="K648" s="21">
        <v>38.000019999999999</v>
      </c>
      <c r="L648" s="21">
        <v>0.37309809999999999</v>
      </c>
      <c r="M648" s="21">
        <v>76</v>
      </c>
      <c r="N648" s="21" t="s">
        <v>10</v>
      </c>
      <c r="O648" s="21">
        <v>1</v>
      </c>
    </row>
    <row r="649" spans="1:15">
      <c r="A649" s="21" t="s">
        <v>8</v>
      </c>
      <c r="B649" s="22">
        <v>45448.369432870371</v>
      </c>
      <c r="C649" s="23">
        <v>45448.369432870371</v>
      </c>
      <c r="D649" s="21">
        <v>2024060501</v>
      </c>
      <c r="E649" s="21" t="s">
        <v>16</v>
      </c>
      <c r="F649" s="21">
        <v>12506.76</v>
      </c>
      <c r="G649" s="21">
        <v>15.575950000000001</v>
      </c>
      <c r="H649" s="21">
        <v>215.71</v>
      </c>
      <c r="I649" s="21">
        <v>217.66800000000001</v>
      </c>
      <c r="J649" s="21" t="s">
        <v>9</v>
      </c>
      <c r="K649" s="21">
        <v>38.001379999999997</v>
      </c>
      <c r="L649" s="21">
        <v>0.26962039999999998</v>
      </c>
      <c r="M649" s="21">
        <v>53</v>
      </c>
      <c r="N649" s="21" t="s">
        <v>10</v>
      </c>
      <c r="O649" s="21">
        <v>1</v>
      </c>
    </row>
    <row r="650" spans="1:15">
      <c r="A650" s="21" t="s">
        <v>8</v>
      </c>
      <c r="B650" s="22">
        <v>45448.37158564815</v>
      </c>
      <c r="C650" s="23">
        <v>45448.37158564815</v>
      </c>
      <c r="D650" s="21">
        <v>2024060501</v>
      </c>
      <c r="E650" s="21" t="s">
        <v>16</v>
      </c>
      <c r="F650" s="21">
        <v>11901.26</v>
      </c>
      <c r="G650" s="21">
        <v>15.113340000000001</v>
      </c>
      <c r="H650" s="21">
        <v>374.43990000000002</v>
      </c>
      <c r="I650" s="21">
        <v>373.95609999999999</v>
      </c>
      <c r="J650" s="21" t="s">
        <v>9</v>
      </c>
      <c r="K650" s="21">
        <v>38.000349999999997</v>
      </c>
      <c r="L650" s="21">
        <v>0.472634</v>
      </c>
      <c r="M650" s="21">
        <v>92</v>
      </c>
      <c r="N650" s="21" t="s">
        <v>10</v>
      </c>
      <c r="O650" s="21">
        <v>1</v>
      </c>
    </row>
    <row r="651" spans="1:15">
      <c r="A651" s="21" t="s">
        <v>8</v>
      </c>
      <c r="B651" s="22">
        <v>45448.373472222222</v>
      </c>
      <c r="C651" s="23">
        <v>45448.373472222222</v>
      </c>
      <c r="D651" s="21">
        <v>2024060501</v>
      </c>
      <c r="E651" s="21" t="s">
        <v>16</v>
      </c>
      <c r="F651" s="21">
        <v>11541.08</v>
      </c>
      <c r="G651" s="21">
        <v>14.909599999999999</v>
      </c>
      <c r="H651" s="21">
        <v>162.80000000000001</v>
      </c>
      <c r="I651" s="21">
        <v>160.54470000000001</v>
      </c>
      <c r="J651" s="21" t="s">
        <v>9</v>
      </c>
      <c r="K651" s="21">
        <v>38.001089999999998</v>
      </c>
      <c r="L651" s="21">
        <v>0.20601430000000001</v>
      </c>
      <c r="M651" s="21">
        <v>40</v>
      </c>
      <c r="N651" s="21" t="s">
        <v>10</v>
      </c>
      <c r="O651" s="21">
        <v>1</v>
      </c>
    </row>
    <row r="652" spans="1:15">
      <c r="A652" s="21" t="s">
        <v>8</v>
      </c>
      <c r="B652" s="22">
        <v>45448.383356481485</v>
      </c>
      <c r="C652" s="23">
        <v>45448.383356481485</v>
      </c>
      <c r="D652" s="21">
        <v>2024060501</v>
      </c>
      <c r="E652" s="21" t="s">
        <v>16</v>
      </c>
      <c r="F652" s="21">
        <v>10312.09</v>
      </c>
      <c r="G652" s="21">
        <v>14.57503</v>
      </c>
      <c r="H652" s="21">
        <v>240.13</v>
      </c>
      <c r="I652" s="21">
        <v>235.93199999999999</v>
      </c>
      <c r="J652" s="21" t="s">
        <v>9</v>
      </c>
      <c r="K652" s="21">
        <v>38.000160000000001</v>
      </c>
      <c r="L652" s="21">
        <v>0.33182010000000001</v>
      </c>
      <c r="M652" s="21">
        <v>59</v>
      </c>
      <c r="N652" s="21" t="s">
        <v>10</v>
      </c>
      <c r="O652" s="21">
        <v>1</v>
      </c>
    </row>
    <row r="653" spans="1:15">
      <c r="A653" s="21" t="s">
        <v>8</v>
      </c>
      <c r="B653" s="22">
        <v>45448.385092592594</v>
      </c>
      <c r="C653" s="23">
        <v>45448.385092592594</v>
      </c>
      <c r="D653" s="21">
        <v>2024060501</v>
      </c>
      <c r="E653" s="21" t="s">
        <v>16</v>
      </c>
      <c r="F653" s="21">
        <v>9883.9130000000005</v>
      </c>
      <c r="G653" s="21">
        <v>14.19219</v>
      </c>
      <c r="H653" s="21">
        <v>268.62</v>
      </c>
      <c r="I653" s="21">
        <v>267.51409999999998</v>
      </c>
      <c r="J653" s="21" t="s">
        <v>9</v>
      </c>
      <c r="K653" s="21">
        <v>38.000149999999998</v>
      </c>
      <c r="L653" s="21">
        <v>0.38220189999999998</v>
      </c>
      <c r="M653" s="21">
        <v>66</v>
      </c>
      <c r="N653" s="21" t="s">
        <v>10</v>
      </c>
      <c r="O653" s="21">
        <v>1</v>
      </c>
    </row>
    <row r="654" spans="1:15">
      <c r="A654" s="21" t="s">
        <v>8</v>
      </c>
      <c r="B654" s="22">
        <v>45448.388391203705</v>
      </c>
      <c r="C654" s="23">
        <v>45448.388391203705</v>
      </c>
      <c r="D654" s="21">
        <v>2024060501</v>
      </c>
      <c r="E654" s="21" t="s">
        <v>16</v>
      </c>
      <c r="F654" s="21">
        <v>9300.6509999999998</v>
      </c>
      <c r="G654" s="21">
        <v>13.762879999999999</v>
      </c>
      <c r="H654" s="21">
        <v>293.03989999999999</v>
      </c>
      <c r="I654" s="21">
        <v>287.62119999999999</v>
      </c>
      <c r="J654" s="21" t="s">
        <v>9</v>
      </c>
      <c r="K654" s="21">
        <v>38.000050000000002</v>
      </c>
      <c r="L654" s="21">
        <v>0.42365930000000002</v>
      </c>
      <c r="M654" s="21">
        <v>72</v>
      </c>
      <c r="N654" s="21" t="s">
        <v>10</v>
      </c>
      <c r="O654" s="21">
        <v>1</v>
      </c>
    </row>
    <row r="655" spans="1:15">
      <c r="A655" s="21" t="s">
        <v>8</v>
      </c>
      <c r="B655" s="22">
        <v>45448.390208333331</v>
      </c>
      <c r="C655" s="23">
        <v>45448.390208333331</v>
      </c>
      <c r="D655" s="21">
        <v>2024060501</v>
      </c>
      <c r="E655" s="21" t="s">
        <v>16</v>
      </c>
      <c r="F655" s="21">
        <v>8930.6669999999995</v>
      </c>
      <c r="G655" s="21">
        <v>13.43421</v>
      </c>
      <c r="H655" s="21">
        <v>219.78</v>
      </c>
      <c r="I655" s="21">
        <v>222.50550000000001</v>
      </c>
      <c r="J655" s="21" t="s">
        <v>9</v>
      </c>
      <c r="K655" s="21">
        <v>38.000549999999997</v>
      </c>
      <c r="L655" s="21">
        <v>0.33296880000000001</v>
      </c>
      <c r="M655" s="21">
        <v>54</v>
      </c>
      <c r="N655" s="21" t="s">
        <v>10</v>
      </c>
      <c r="O655" s="21">
        <v>1</v>
      </c>
    </row>
    <row r="656" spans="1:15">
      <c r="A656" s="21" t="s">
        <v>8</v>
      </c>
      <c r="B656" s="22">
        <v>45448.421180555553</v>
      </c>
      <c r="C656" s="23">
        <v>45448.421180555553</v>
      </c>
      <c r="D656" s="21">
        <v>2024060501</v>
      </c>
      <c r="E656" s="21" t="s">
        <v>16</v>
      </c>
      <c r="F656" s="21">
        <v>6539.3019999999997</v>
      </c>
      <c r="G656" s="21">
        <v>13.037710000000001</v>
      </c>
      <c r="H656" s="21">
        <v>203.5</v>
      </c>
      <c r="I656" s="21">
        <v>203.3767</v>
      </c>
      <c r="J656" s="21" t="s">
        <v>9</v>
      </c>
      <c r="K656" s="21">
        <v>38.000050000000002</v>
      </c>
      <c r="L656" s="21">
        <v>0.40343869999999998</v>
      </c>
      <c r="M656" s="21">
        <v>50</v>
      </c>
      <c r="N656" s="21" t="s">
        <v>10</v>
      </c>
      <c r="O656" s="21">
        <v>1</v>
      </c>
    </row>
    <row r="657" spans="1:15">
      <c r="A657" s="21" t="s">
        <v>8</v>
      </c>
      <c r="B657" s="22">
        <v>45448.422997685186</v>
      </c>
      <c r="C657" s="23">
        <v>45448.422997685186</v>
      </c>
      <c r="D657" s="21">
        <v>2024060501</v>
      </c>
      <c r="E657" s="21" t="s">
        <v>16</v>
      </c>
      <c r="F657" s="21">
        <v>6200.1390000000001</v>
      </c>
      <c r="G657" s="21">
        <v>12.56883</v>
      </c>
      <c r="H657" s="21">
        <v>231.99</v>
      </c>
      <c r="I657" s="21">
        <v>232.8622</v>
      </c>
      <c r="J657" s="21" t="s">
        <v>9</v>
      </c>
      <c r="K657" s="21">
        <v>38.000349999999997</v>
      </c>
      <c r="L657" s="21">
        <v>0.46969919999999998</v>
      </c>
      <c r="M657" s="21">
        <v>57</v>
      </c>
      <c r="N657" s="21" t="s">
        <v>10</v>
      </c>
      <c r="O657" s="21">
        <v>1</v>
      </c>
    </row>
    <row r="658" spans="1:15">
      <c r="A658" s="21" t="s">
        <v>8</v>
      </c>
      <c r="B658" s="22">
        <v>45448.424953703703</v>
      </c>
      <c r="C658" s="23">
        <v>45448.424953703703</v>
      </c>
      <c r="D658" s="21">
        <v>2024060501</v>
      </c>
      <c r="E658" s="21" t="s">
        <v>16</v>
      </c>
      <c r="F658" s="21">
        <v>5856.0410000000002</v>
      </c>
      <c r="G658" s="21">
        <v>12.08309</v>
      </c>
      <c r="H658" s="21">
        <v>236.06</v>
      </c>
      <c r="I658" s="21">
        <v>237.6481</v>
      </c>
      <c r="J658" s="21" t="s">
        <v>9</v>
      </c>
      <c r="K658" s="21">
        <v>38.000399999999999</v>
      </c>
      <c r="L658" s="21">
        <v>0.4880525</v>
      </c>
      <c r="M658" s="21">
        <v>58</v>
      </c>
      <c r="N658" s="21" t="s">
        <v>10</v>
      </c>
      <c r="O658" s="21">
        <v>1</v>
      </c>
    </row>
    <row r="659" spans="1:15">
      <c r="A659" s="21" t="s">
        <v>8</v>
      </c>
      <c r="B659" s="22">
        <v>45448.426736111112</v>
      </c>
      <c r="C659" s="23">
        <v>45448.426736111112</v>
      </c>
      <c r="D659" s="21">
        <v>2024060501</v>
      </c>
      <c r="E659" s="21" t="s">
        <v>16</v>
      </c>
      <c r="F659" s="21">
        <v>5532.6980000000003</v>
      </c>
      <c r="G659" s="21">
        <v>11.603719999999999</v>
      </c>
      <c r="H659" s="21">
        <v>231.99</v>
      </c>
      <c r="I659" s="21">
        <v>232.0206</v>
      </c>
      <c r="J659" s="21" t="s">
        <v>9</v>
      </c>
      <c r="K659" s="21">
        <v>38.000109999999999</v>
      </c>
      <c r="L659" s="21">
        <v>0.48430499999999999</v>
      </c>
      <c r="M659" s="21">
        <v>57</v>
      </c>
      <c r="N659" s="21" t="s">
        <v>10</v>
      </c>
      <c r="O659" s="21">
        <v>1</v>
      </c>
    </row>
    <row r="660" spans="1:15">
      <c r="A660" s="21" t="s">
        <v>8</v>
      </c>
      <c r="B660" s="22">
        <v>45448.429097222222</v>
      </c>
      <c r="C660" s="23">
        <v>45448.429097222222</v>
      </c>
      <c r="D660" s="21">
        <v>2024060501</v>
      </c>
      <c r="E660" s="21" t="s">
        <v>16</v>
      </c>
      <c r="F660" s="21">
        <v>5213.1819999999998</v>
      </c>
      <c r="G660" s="21">
        <v>11.17094</v>
      </c>
      <c r="H660" s="21">
        <v>203.5</v>
      </c>
      <c r="I660" s="21">
        <v>199.45310000000001</v>
      </c>
      <c r="J660" s="21" t="s">
        <v>9</v>
      </c>
      <c r="K660" s="21">
        <v>38.001339999999999</v>
      </c>
      <c r="L660" s="21">
        <v>0.42532500000000001</v>
      </c>
      <c r="M660" s="21">
        <v>50</v>
      </c>
      <c r="N660" s="21" t="s">
        <v>10</v>
      </c>
      <c r="O660" s="21">
        <v>1</v>
      </c>
    </row>
    <row r="661" spans="1:15">
      <c r="A661" s="21" t="s">
        <v>8</v>
      </c>
      <c r="B661" s="22">
        <v>45448.430833333332</v>
      </c>
      <c r="C661" s="23">
        <v>45448.430833333332</v>
      </c>
      <c r="D661" s="21">
        <v>2024060501</v>
      </c>
      <c r="E661" s="21" t="s">
        <v>16</v>
      </c>
      <c r="F661" s="21">
        <v>4925.2640000000001</v>
      </c>
      <c r="G661" s="21">
        <v>10.720829999999999</v>
      </c>
      <c r="H661" s="21">
        <v>211.64</v>
      </c>
      <c r="I661" s="21">
        <v>212.8288</v>
      </c>
      <c r="J661" s="21" t="s">
        <v>9</v>
      </c>
      <c r="K661" s="21">
        <v>38.000059999999998</v>
      </c>
      <c r="L661" s="21">
        <v>0.46099050000000003</v>
      </c>
      <c r="M661" s="21">
        <v>52</v>
      </c>
      <c r="N661" s="21" t="s">
        <v>10</v>
      </c>
      <c r="O661" s="21">
        <v>1</v>
      </c>
    </row>
    <row r="662" spans="1:15">
      <c r="A662" s="21" t="s">
        <v>8</v>
      </c>
      <c r="B662" s="22">
        <v>45448.432372685187</v>
      </c>
      <c r="C662" s="23">
        <v>45448.432372685187</v>
      </c>
      <c r="D662" s="21">
        <v>2024060501</v>
      </c>
      <c r="E662" s="21" t="s">
        <v>16</v>
      </c>
      <c r="F662" s="21">
        <v>4531.9830000000002</v>
      </c>
      <c r="G662" s="21">
        <v>10.00386</v>
      </c>
      <c r="H662" s="21">
        <v>325.60000000000002</v>
      </c>
      <c r="I662" s="21">
        <v>326.94560000000001</v>
      </c>
      <c r="J662" s="21" t="s">
        <v>9</v>
      </c>
      <c r="K662" s="21">
        <v>38.001359999999998</v>
      </c>
      <c r="L662" s="21">
        <v>0.71955990000000003</v>
      </c>
      <c r="M662" s="21">
        <v>80</v>
      </c>
      <c r="N662" s="21" t="s">
        <v>10</v>
      </c>
      <c r="O662" s="21">
        <v>1</v>
      </c>
    </row>
    <row r="663" spans="1:15">
      <c r="A663" s="21" t="s">
        <v>8</v>
      </c>
      <c r="B663" s="22">
        <v>45448.445474537039</v>
      </c>
      <c r="C663" s="23">
        <v>45448.445474537039</v>
      </c>
      <c r="D663" s="21">
        <v>2024060501</v>
      </c>
      <c r="E663" s="21" t="s">
        <v>16</v>
      </c>
      <c r="F663" s="21">
        <v>3740.3710000000001</v>
      </c>
      <c r="G663" s="21">
        <v>9.3013720000000006</v>
      </c>
      <c r="H663" s="21">
        <v>284.89999999999998</v>
      </c>
      <c r="I663" s="21">
        <v>286.65649999999999</v>
      </c>
      <c r="J663" s="21" t="s">
        <v>9</v>
      </c>
      <c r="K663" s="21">
        <v>38.000459999999997</v>
      </c>
      <c r="L663" s="21">
        <v>0.71077780000000002</v>
      </c>
      <c r="M663" s="21">
        <v>70</v>
      </c>
      <c r="N663" s="21" t="s">
        <v>10</v>
      </c>
      <c r="O663" s="21">
        <v>1</v>
      </c>
    </row>
    <row r="664" spans="1:15">
      <c r="A664" s="21" t="s">
        <v>8</v>
      </c>
      <c r="B664" s="22">
        <v>45448.447233796294</v>
      </c>
      <c r="C664" s="23">
        <v>45448.447233796294</v>
      </c>
      <c r="D664" s="21">
        <v>2024060501</v>
      </c>
      <c r="E664" s="21" t="s">
        <v>16</v>
      </c>
      <c r="F664" s="21">
        <v>3448.8409999999999</v>
      </c>
      <c r="G664" s="21">
        <v>8.7147439999999996</v>
      </c>
      <c r="H664" s="21">
        <v>236.06</v>
      </c>
      <c r="I664" s="21">
        <v>235.39840000000001</v>
      </c>
      <c r="J664" s="21" t="s">
        <v>9</v>
      </c>
      <c r="K664" s="21">
        <v>38.001240000000003</v>
      </c>
      <c r="L664" s="21">
        <v>0.5929027</v>
      </c>
      <c r="M664" s="21">
        <v>58</v>
      </c>
      <c r="N664" s="21" t="s">
        <v>10</v>
      </c>
      <c r="O664" s="21">
        <v>1</v>
      </c>
    </row>
    <row r="665" spans="1:15">
      <c r="A665" s="21" t="s">
        <v>8</v>
      </c>
      <c r="B665" s="22">
        <v>45448.448993055557</v>
      </c>
      <c r="C665" s="23">
        <v>45448.448993055557</v>
      </c>
      <c r="D665" s="21">
        <v>2024060501</v>
      </c>
      <c r="E665" s="21" t="s">
        <v>16</v>
      </c>
      <c r="F665" s="21">
        <v>3202.5140000000001</v>
      </c>
      <c r="G665" s="21">
        <v>8.2228379999999994</v>
      </c>
      <c r="H665" s="21">
        <v>191.29</v>
      </c>
      <c r="I665" s="21">
        <v>192.2073</v>
      </c>
      <c r="J665" s="21" t="s">
        <v>9</v>
      </c>
      <c r="K665" s="21">
        <v>38.000039999999998</v>
      </c>
      <c r="L665" s="21">
        <v>0.49173919999999999</v>
      </c>
      <c r="M665" s="21">
        <v>47</v>
      </c>
      <c r="N665" s="21" t="s">
        <v>10</v>
      </c>
      <c r="O665" s="21">
        <v>1</v>
      </c>
    </row>
    <row r="666" spans="1:15">
      <c r="A666" s="21" t="s">
        <v>8</v>
      </c>
      <c r="B666" s="22">
        <v>45448.450613425928</v>
      </c>
      <c r="C666" s="23">
        <v>45448.450613425928</v>
      </c>
      <c r="D666" s="21">
        <v>2024060501</v>
      </c>
      <c r="E666" s="21" t="s">
        <v>16</v>
      </c>
      <c r="F666" s="21">
        <v>2853.904</v>
      </c>
      <c r="G666" s="21">
        <v>7.436534</v>
      </c>
      <c r="H666" s="21">
        <v>305.25</v>
      </c>
      <c r="I666" s="21">
        <v>304.65449999999998</v>
      </c>
      <c r="J666" s="21" t="s">
        <v>9</v>
      </c>
      <c r="K666" s="21">
        <v>38.000050000000002</v>
      </c>
      <c r="L666" s="21">
        <v>0.79152630000000002</v>
      </c>
      <c r="M666" s="21">
        <v>75</v>
      </c>
      <c r="N666" s="21" t="s">
        <v>10</v>
      </c>
      <c r="O666" s="21">
        <v>1</v>
      </c>
    </row>
    <row r="667" spans="1:15">
      <c r="A667" s="21" t="s">
        <v>8</v>
      </c>
      <c r="B667" s="22">
        <v>45448.452152777776</v>
      </c>
      <c r="C667" s="23">
        <v>45448.452152777776</v>
      </c>
      <c r="D667" s="21">
        <v>2024060501</v>
      </c>
      <c r="E667" s="21" t="s">
        <v>16</v>
      </c>
      <c r="F667" s="21">
        <v>2590.0940000000001</v>
      </c>
      <c r="G667" s="21">
        <v>6.844271</v>
      </c>
      <c r="H667" s="21">
        <v>223.85</v>
      </c>
      <c r="I667" s="21">
        <v>224.76929999999999</v>
      </c>
      <c r="J667" s="21" t="s">
        <v>9</v>
      </c>
      <c r="K667" s="21">
        <v>38.00029</v>
      </c>
      <c r="L667" s="21">
        <v>0.59206740000000002</v>
      </c>
      <c r="M667" s="21">
        <v>55</v>
      </c>
      <c r="N667" s="21" t="s">
        <v>10</v>
      </c>
      <c r="O667" s="21">
        <v>1</v>
      </c>
    </row>
    <row r="668" spans="1:15">
      <c r="A668" s="21" t="s">
        <v>8</v>
      </c>
      <c r="B668" s="22">
        <v>45448.471192129633</v>
      </c>
      <c r="C668" s="23">
        <v>45448.471192129633</v>
      </c>
      <c r="D668" s="21">
        <v>2024060501</v>
      </c>
      <c r="E668" s="21" t="s">
        <v>16</v>
      </c>
      <c r="F668" s="21">
        <v>1970.8330000000001</v>
      </c>
      <c r="G668" s="21">
        <v>6.1925290000000004</v>
      </c>
      <c r="H668" s="21">
        <v>207.57</v>
      </c>
      <c r="I668" s="21">
        <v>207.91929999999999</v>
      </c>
      <c r="J668" s="21" t="s">
        <v>9</v>
      </c>
      <c r="K668" s="21">
        <v>38.000160000000001</v>
      </c>
      <c r="L668" s="21">
        <v>0.65135810000000005</v>
      </c>
      <c r="M668" s="21">
        <v>51</v>
      </c>
      <c r="N668" s="21" t="s">
        <v>10</v>
      </c>
      <c r="O668" s="21">
        <v>1</v>
      </c>
    </row>
    <row r="669" spans="1:15">
      <c r="A669" s="21" t="s">
        <v>8</v>
      </c>
      <c r="B669" s="22">
        <v>45448.47283564815</v>
      </c>
      <c r="C669" s="23">
        <v>45448.47283564815</v>
      </c>
      <c r="D669" s="21">
        <v>2024060501</v>
      </c>
      <c r="E669" s="21" t="s">
        <v>16</v>
      </c>
      <c r="F669" s="21">
        <v>1681.269</v>
      </c>
      <c r="G669" s="21">
        <v>5.362819</v>
      </c>
      <c r="H669" s="21">
        <v>264.55</v>
      </c>
      <c r="I669" s="21">
        <v>263.78449999999998</v>
      </c>
      <c r="J669" s="21" t="s">
        <v>9</v>
      </c>
      <c r="K669" s="21">
        <v>38.000010000000003</v>
      </c>
      <c r="L669" s="21">
        <v>0.83898790000000001</v>
      </c>
      <c r="M669" s="21">
        <v>65</v>
      </c>
      <c r="N669" s="21" t="s">
        <v>10</v>
      </c>
      <c r="O669" s="21">
        <v>1</v>
      </c>
    </row>
    <row r="670" spans="1:15">
      <c r="A670" s="21" t="s">
        <v>8</v>
      </c>
      <c r="B670" s="22">
        <v>45448.474386574075</v>
      </c>
      <c r="C670" s="23">
        <v>45448.474386574075</v>
      </c>
      <c r="D670" s="21">
        <v>2024060501</v>
      </c>
      <c r="E670" s="21" t="s">
        <v>16</v>
      </c>
      <c r="F670" s="21">
        <v>1459.375</v>
      </c>
      <c r="G670" s="21">
        <v>4.7206669999999997</v>
      </c>
      <c r="H670" s="21">
        <v>199.43</v>
      </c>
      <c r="I670" s="21">
        <v>199.0925</v>
      </c>
      <c r="J670" s="21" t="s">
        <v>9</v>
      </c>
      <c r="K670" s="21">
        <v>38.000050000000002</v>
      </c>
      <c r="L670" s="21">
        <v>0.64203980000000005</v>
      </c>
      <c r="M670" s="21">
        <v>49</v>
      </c>
      <c r="N670" s="21" t="s">
        <v>10</v>
      </c>
      <c r="O670" s="21">
        <v>1</v>
      </c>
    </row>
    <row r="671" spans="1:15">
      <c r="A671" s="21" t="s">
        <v>8</v>
      </c>
      <c r="B671" s="22">
        <v>45448.476168981484</v>
      </c>
      <c r="C671" s="23">
        <v>45448.476168981484</v>
      </c>
      <c r="D671" s="21">
        <v>2024060501</v>
      </c>
      <c r="E671" s="21" t="s">
        <v>16</v>
      </c>
      <c r="F671" s="21">
        <v>1146.0920000000001</v>
      </c>
      <c r="G671" s="21">
        <v>3.7682709999999999</v>
      </c>
      <c r="H671" s="21">
        <v>293.03989999999999</v>
      </c>
      <c r="I671" s="21">
        <v>291.97309999999999</v>
      </c>
      <c r="J671" s="21" t="s">
        <v>9</v>
      </c>
      <c r="K671" s="21">
        <v>38.00132</v>
      </c>
      <c r="L671" s="21">
        <v>0.95715430000000001</v>
      </c>
      <c r="M671" s="21">
        <v>72</v>
      </c>
      <c r="N671" s="21" t="s">
        <v>10</v>
      </c>
      <c r="O671" s="21">
        <v>1</v>
      </c>
    </row>
    <row r="672" spans="1:15">
      <c r="A672" s="21" t="s">
        <v>8</v>
      </c>
      <c r="B672" s="22">
        <v>45448.477858796294</v>
      </c>
      <c r="C672" s="23">
        <v>45448.477858796294</v>
      </c>
      <c r="D672" s="21">
        <v>2024060501</v>
      </c>
      <c r="E672" s="21" t="s">
        <v>16</v>
      </c>
      <c r="F672" s="21">
        <v>898.98019999999997</v>
      </c>
      <c r="G672" s="21">
        <v>3.0012479999999999</v>
      </c>
      <c r="H672" s="21">
        <v>231.99</v>
      </c>
      <c r="I672" s="21">
        <v>231.00890000000001</v>
      </c>
      <c r="J672" s="21" t="s">
        <v>9</v>
      </c>
      <c r="K672" s="21">
        <v>38.000120000000003</v>
      </c>
      <c r="L672" s="21">
        <v>0.76896640000000005</v>
      </c>
      <c r="M672" s="21">
        <v>57</v>
      </c>
      <c r="N672" s="21" t="s">
        <v>10</v>
      </c>
      <c r="O672" s="21">
        <v>1</v>
      </c>
    </row>
    <row r="673" spans="1:15">
      <c r="A673" s="21" t="s">
        <v>8</v>
      </c>
      <c r="B673" s="22">
        <v>45448.479641203703</v>
      </c>
      <c r="C673" s="23">
        <v>45448.479641203703</v>
      </c>
      <c r="D673" s="21">
        <v>2024060501</v>
      </c>
      <c r="E673" s="21" t="s">
        <v>16</v>
      </c>
      <c r="F673" s="21">
        <v>580.13850000000002</v>
      </c>
      <c r="G673" s="21">
        <v>1.9684489999999999</v>
      </c>
      <c r="H673" s="21">
        <v>305.25</v>
      </c>
      <c r="I673" s="21">
        <v>304.82839999999999</v>
      </c>
      <c r="J673" s="21" t="s">
        <v>9</v>
      </c>
      <c r="K673" s="21">
        <v>38.001159999999999</v>
      </c>
      <c r="L673" s="21">
        <v>1.03156</v>
      </c>
      <c r="M673" s="21">
        <v>75</v>
      </c>
      <c r="N673" s="21" t="s">
        <v>10</v>
      </c>
      <c r="O673" s="21">
        <v>1</v>
      </c>
    </row>
    <row r="674" spans="1:15">
      <c r="A674" s="21" t="s">
        <v>8</v>
      </c>
      <c r="B674" s="22">
        <v>45448.481365740743</v>
      </c>
      <c r="C674" s="23">
        <v>45448.481365740743</v>
      </c>
      <c r="D674" s="21">
        <v>2024060501</v>
      </c>
      <c r="E674" s="21" t="s">
        <v>16</v>
      </c>
      <c r="F674" s="21">
        <v>310.1782</v>
      </c>
      <c r="G674" s="21">
        <v>1.069094</v>
      </c>
      <c r="H674" s="21">
        <v>264.55</v>
      </c>
      <c r="I674" s="21">
        <v>263.56720000000001</v>
      </c>
      <c r="J674" s="21" t="s">
        <v>9</v>
      </c>
      <c r="K674" s="21">
        <v>38.000329999999998</v>
      </c>
      <c r="L674" s="21">
        <v>0.90588670000000004</v>
      </c>
      <c r="M674" s="21">
        <v>65</v>
      </c>
      <c r="N674" s="21" t="s">
        <v>10</v>
      </c>
      <c r="O674" s="21">
        <v>1</v>
      </c>
    </row>
    <row r="675" spans="1:15">
      <c r="A675" s="4" t="s">
        <v>7</v>
      </c>
      <c r="B675" s="5">
        <v>45449.344641203701</v>
      </c>
      <c r="C675" s="6">
        <v>45449.344641203701</v>
      </c>
      <c r="D675" s="4">
        <v>2024060601</v>
      </c>
      <c r="E675" s="4" t="s">
        <v>16</v>
      </c>
      <c r="F675" s="4">
        <v>17269.810000000001</v>
      </c>
      <c r="G675" s="4">
        <v>17.45121</v>
      </c>
      <c r="H675" s="4"/>
      <c r="I675" s="4"/>
      <c r="J675" s="4"/>
      <c r="K675" s="4"/>
      <c r="L675" s="4"/>
      <c r="M675" s="4"/>
      <c r="N675" s="4"/>
      <c r="O675" s="4"/>
    </row>
    <row r="676" spans="1:15">
      <c r="A676" s="21" t="s">
        <v>8</v>
      </c>
      <c r="B676" s="22">
        <v>45449.356168981481</v>
      </c>
      <c r="C676" s="23">
        <v>45449.356168981481</v>
      </c>
      <c r="D676" s="21">
        <v>2024060601</v>
      </c>
      <c r="E676" s="21" t="s">
        <v>16</v>
      </c>
      <c r="F676" s="21">
        <v>15281.75</v>
      </c>
      <c r="G676" s="21">
        <v>17.15652</v>
      </c>
      <c r="H676" s="21">
        <v>260.48</v>
      </c>
      <c r="I676" s="21">
        <v>258.85860000000002</v>
      </c>
      <c r="J676" s="21" t="s">
        <v>9</v>
      </c>
      <c r="K676" s="21">
        <v>38.001309999999997</v>
      </c>
      <c r="L676" s="21">
        <v>0.28904000000000002</v>
      </c>
      <c r="M676" s="21">
        <v>64</v>
      </c>
      <c r="N676" s="21" t="s">
        <v>10</v>
      </c>
      <c r="O676" s="21">
        <v>1</v>
      </c>
    </row>
    <row r="677" spans="1:15">
      <c r="A677" s="21" t="s">
        <v>8</v>
      </c>
      <c r="B677" s="22">
        <v>45449.35796296296</v>
      </c>
      <c r="C677" s="23">
        <v>45449.35796296296</v>
      </c>
      <c r="D677" s="21">
        <v>2024060601</v>
      </c>
      <c r="E677" s="21" t="s">
        <v>16</v>
      </c>
      <c r="F677" s="21">
        <v>14694.22</v>
      </c>
      <c r="G677" s="21">
        <v>16.7683</v>
      </c>
      <c r="H677" s="21">
        <v>345.95</v>
      </c>
      <c r="I677" s="21">
        <v>340.85419999999999</v>
      </c>
      <c r="J677" s="21" t="s">
        <v>9</v>
      </c>
      <c r="K677" s="21">
        <v>38.000239999999998</v>
      </c>
      <c r="L677" s="21">
        <v>0.38695099999999999</v>
      </c>
      <c r="M677" s="21">
        <v>85</v>
      </c>
      <c r="N677" s="21" t="s">
        <v>10</v>
      </c>
      <c r="O677" s="21">
        <v>1</v>
      </c>
    </row>
    <row r="678" spans="1:15">
      <c r="A678" s="21" t="s">
        <v>8</v>
      </c>
      <c r="B678" s="22">
        <v>45449.359606481485</v>
      </c>
      <c r="C678" s="23">
        <v>45449.359606481485</v>
      </c>
      <c r="D678" s="21">
        <v>2024060601</v>
      </c>
      <c r="E678" s="21" t="s">
        <v>16</v>
      </c>
      <c r="F678" s="21">
        <v>14221.92</v>
      </c>
      <c r="G678" s="21">
        <v>16.475490000000001</v>
      </c>
      <c r="H678" s="21">
        <v>260.48</v>
      </c>
      <c r="I678" s="21">
        <v>259.12479999999999</v>
      </c>
      <c r="J678" s="21" t="s">
        <v>9</v>
      </c>
      <c r="K678" s="21">
        <v>38.001300000000001</v>
      </c>
      <c r="L678" s="21">
        <v>0.29858459999999998</v>
      </c>
      <c r="M678" s="21">
        <v>64</v>
      </c>
      <c r="N678" s="21" t="s">
        <v>10</v>
      </c>
      <c r="O678" s="21">
        <v>1</v>
      </c>
    </row>
    <row r="679" spans="1:15">
      <c r="A679" s="21" t="s">
        <v>8</v>
      </c>
      <c r="B679" s="22">
        <v>45449.361145833333</v>
      </c>
      <c r="C679" s="23">
        <v>45449.361145833333</v>
      </c>
      <c r="D679" s="21">
        <v>2024060601</v>
      </c>
      <c r="E679" s="21" t="s">
        <v>16</v>
      </c>
      <c r="F679" s="21">
        <v>13830.65</v>
      </c>
      <c r="G679" s="21">
        <v>16.24812</v>
      </c>
      <c r="H679" s="21">
        <v>195.36</v>
      </c>
      <c r="I679" s="21">
        <v>190.96440000000001</v>
      </c>
      <c r="J679" s="21" t="s">
        <v>9</v>
      </c>
      <c r="K679" s="21">
        <v>38.00029</v>
      </c>
      <c r="L679" s="21">
        <v>0.2230019</v>
      </c>
      <c r="M679" s="21">
        <v>48</v>
      </c>
      <c r="N679" s="21" t="s">
        <v>10</v>
      </c>
      <c r="O679" s="21">
        <v>1</v>
      </c>
    </row>
    <row r="680" spans="1:15">
      <c r="A680" s="21" t="s">
        <v>8</v>
      </c>
      <c r="B680" s="22">
        <v>45449.362893518519</v>
      </c>
      <c r="C680" s="23">
        <v>45449.362893518519</v>
      </c>
      <c r="D680" s="21">
        <v>2024060601</v>
      </c>
      <c r="E680" s="21" t="s">
        <v>16</v>
      </c>
      <c r="F680" s="21">
        <v>13368.53</v>
      </c>
      <c r="G680" s="21">
        <v>15.95518</v>
      </c>
      <c r="H680" s="21">
        <v>252.34</v>
      </c>
      <c r="I680" s="21">
        <v>250.59440000000001</v>
      </c>
      <c r="J680" s="21" t="s">
        <v>9</v>
      </c>
      <c r="K680" s="21">
        <v>38.000070000000001</v>
      </c>
      <c r="L680" s="21">
        <v>0.29751119999999998</v>
      </c>
      <c r="M680" s="21">
        <v>62</v>
      </c>
      <c r="N680" s="21" t="s">
        <v>10</v>
      </c>
      <c r="O680" s="21">
        <v>1</v>
      </c>
    </row>
    <row r="681" spans="1:15">
      <c r="A681" s="21" t="s">
        <v>8</v>
      </c>
      <c r="B681" s="22">
        <v>45449.364733796298</v>
      </c>
      <c r="C681" s="23">
        <v>45449.364733796298</v>
      </c>
      <c r="D681" s="21">
        <v>2024060601</v>
      </c>
      <c r="E681" s="21" t="s">
        <v>16</v>
      </c>
      <c r="F681" s="21">
        <v>12881.1</v>
      </c>
      <c r="G681" s="21">
        <v>15.63294</v>
      </c>
      <c r="H681" s="21">
        <v>268.62</v>
      </c>
      <c r="I681" s="21">
        <v>264.53809999999999</v>
      </c>
      <c r="J681" s="21" t="s">
        <v>9</v>
      </c>
      <c r="K681" s="21">
        <v>38.000120000000003</v>
      </c>
      <c r="L681" s="21">
        <v>0.31948349999999998</v>
      </c>
      <c r="M681" s="21">
        <v>66</v>
      </c>
      <c r="N681" s="21" t="s">
        <v>10</v>
      </c>
      <c r="O681" s="21">
        <v>1</v>
      </c>
    </row>
    <row r="682" spans="1:15">
      <c r="A682" s="21" t="s">
        <v>8</v>
      </c>
      <c r="B682" s="22">
        <v>45449.366435185184</v>
      </c>
      <c r="C682" s="23">
        <v>45449.366435185184</v>
      </c>
      <c r="D682" s="21">
        <v>2024060601</v>
      </c>
      <c r="E682" s="21" t="s">
        <v>16</v>
      </c>
      <c r="F682" s="21">
        <v>12488.89</v>
      </c>
      <c r="G682" s="21">
        <v>15.39331</v>
      </c>
      <c r="H682" s="21">
        <v>199.43</v>
      </c>
      <c r="I682" s="21">
        <v>198.18360000000001</v>
      </c>
      <c r="J682" s="21" t="s">
        <v>9</v>
      </c>
      <c r="K682" s="21">
        <v>38.000160000000001</v>
      </c>
      <c r="L682" s="21">
        <v>0.2428371</v>
      </c>
      <c r="M682" s="21">
        <v>49</v>
      </c>
      <c r="N682" s="21" t="s">
        <v>10</v>
      </c>
      <c r="O682" s="21">
        <v>1</v>
      </c>
    </row>
    <row r="683" spans="1:15">
      <c r="A683" s="21" t="s">
        <v>8</v>
      </c>
      <c r="B683" s="22">
        <v>45449.368344907409</v>
      </c>
      <c r="C683" s="23">
        <v>45449.368344907409</v>
      </c>
      <c r="D683" s="21">
        <v>2024060601</v>
      </c>
      <c r="E683" s="21" t="s">
        <v>16</v>
      </c>
      <c r="F683" s="21">
        <v>11979.66</v>
      </c>
      <c r="G683" s="21">
        <v>15.024369999999999</v>
      </c>
      <c r="H683" s="21">
        <v>297.11</v>
      </c>
      <c r="I683" s="21">
        <v>294.07170000000002</v>
      </c>
      <c r="J683" s="21" t="s">
        <v>9</v>
      </c>
      <c r="K683" s="21">
        <v>38.000340000000001</v>
      </c>
      <c r="L683" s="21">
        <v>0.36699860000000001</v>
      </c>
      <c r="M683" s="21">
        <v>73</v>
      </c>
      <c r="N683" s="21" t="s">
        <v>10</v>
      </c>
      <c r="O683" s="21">
        <v>1</v>
      </c>
    </row>
    <row r="684" spans="1:15">
      <c r="A684" s="21" t="s">
        <v>8</v>
      </c>
      <c r="B684" s="22">
        <v>45449.391250000001</v>
      </c>
      <c r="C684" s="23">
        <v>45449.391250000001</v>
      </c>
      <c r="D684" s="21">
        <v>2024060601</v>
      </c>
      <c r="E684" s="21" t="s">
        <v>16</v>
      </c>
      <c r="F684" s="21">
        <v>9444.36</v>
      </c>
      <c r="G684" s="21">
        <v>14.58816</v>
      </c>
      <c r="H684" s="21">
        <v>284.89999999999998</v>
      </c>
      <c r="I684" s="21">
        <v>284.10770000000002</v>
      </c>
      <c r="J684" s="21" t="s">
        <v>9</v>
      </c>
      <c r="K684" s="21">
        <v>38.000340000000001</v>
      </c>
      <c r="L684" s="21">
        <v>0.43691750000000001</v>
      </c>
      <c r="M684" s="21">
        <v>70</v>
      </c>
      <c r="N684" s="21" t="s">
        <v>10</v>
      </c>
      <c r="O684" s="21">
        <v>1</v>
      </c>
    </row>
    <row r="685" spans="1:15">
      <c r="A685" s="21" t="s">
        <v>8</v>
      </c>
      <c r="B685" s="22">
        <v>45449.393136574072</v>
      </c>
      <c r="C685" s="23">
        <v>45449.393136574072</v>
      </c>
      <c r="D685" s="21">
        <v>2024060601</v>
      </c>
      <c r="E685" s="21" t="s">
        <v>16</v>
      </c>
      <c r="F685" s="21">
        <v>8984.7219999999998</v>
      </c>
      <c r="G685" s="21">
        <v>14.118370000000001</v>
      </c>
      <c r="H685" s="21">
        <v>305.25</v>
      </c>
      <c r="I685" s="21">
        <v>302.0018</v>
      </c>
      <c r="J685" s="21" t="s">
        <v>9</v>
      </c>
      <c r="K685" s="21">
        <v>38.000230000000002</v>
      </c>
      <c r="L685" s="21">
        <v>0.4723579</v>
      </c>
      <c r="M685" s="21">
        <v>75</v>
      </c>
      <c r="N685" s="21" t="s">
        <v>10</v>
      </c>
      <c r="O685" s="21">
        <v>1</v>
      </c>
    </row>
    <row r="686" spans="1:15">
      <c r="A686" s="21" t="s">
        <v>8</v>
      </c>
      <c r="B686" s="22">
        <v>45449.394907407404</v>
      </c>
      <c r="C686" s="23">
        <v>45449.394907407404</v>
      </c>
      <c r="D686" s="21">
        <v>2024060601</v>
      </c>
      <c r="E686" s="21" t="s">
        <v>16</v>
      </c>
      <c r="F686" s="21">
        <v>8542.4590000000007</v>
      </c>
      <c r="G686" s="21">
        <v>13.641360000000001</v>
      </c>
      <c r="H686" s="21">
        <v>305.25</v>
      </c>
      <c r="I686" s="21">
        <v>301.72140000000002</v>
      </c>
      <c r="J686" s="21" t="s">
        <v>9</v>
      </c>
      <c r="K686" s="21">
        <v>38.000190000000003</v>
      </c>
      <c r="L686" s="21">
        <v>0.47951880000000002</v>
      </c>
      <c r="M686" s="21">
        <v>75</v>
      </c>
      <c r="N686" s="21" t="s">
        <v>10</v>
      </c>
      <c r="O686" s="21">
        <v>1</v>
      </c>
    </row>
    <row r="687" spans="1:15">
      <c r="A687" s="21" t="s">
        <v>8</v>
      </c>
      <c r="B687" s="22">
        <v>45449.396574074075</v>
      </c>
      <c r="C687" s="23">
        <v>45449.396574074075</v>
      </c>
      <c r="D687" s="21">
        <v>2024060601</v>
      </c>
      <c r="E687" s="21" t="s">
        <v>16</v>
      </c>
      <c r="F687" s="21">
        <v>8164.3109999999997</v>
      </c>
      <c r="G687" s="21">
        <v>13.23664</v>
      </c>
      <c r="H687" s="21">
        <v>252.34</v>
      </c>
      <c r="I687" s="21">
        <v>248.01410000000001</v>
      </c>
      <c r="J687" s="21" t="s">
        <v>9</v>
      </c>
      <c r="K687" s="21">
        <v>38.000239999999998</v>
      </c>
      <c r="L687" s="21">
        <v>0.40022639999999998</v>
      </c>
      <c r="M687" s="21">
        <v>62</v>
      </c>
      <c r="N687" s="21" t="s">
        <v>10</v>
      </c>
      <c r="O687" s="21">
        <v>1</v>
      </c>
    </row>
    <row r="688" spans="1:15">
      <c r="A688" s="21" t="s">
        <v>8</v>
      </c>
      <c r="B688" s="22">
        <v>45449.398263888892</v>
      </c>
      <c r="C688" s="23">
        <v>45449.398263888892</v>
      </c>
      <c r="D688" s="21">
        <v>2024060601</v>
      </c>
      <c r="E688" s="21" t="s">
        <v>16</v>
      </c>
      <c r="F688" s="21">
        <v>7761.6809999999996</v>
      </c>
      <c r="G688" s="21">
        <v>12.77876</v>
      </c>
      <c r="H688" s="21">
        <v>284.89999999999998</v>
      </c>
      <c r="I688" s="21">
        <v>283.13029999999998</v>
      </c>
      <c r="J688" s="21" t="s">
        <v>9</v>
      </c>
      <c r="K688" s="21">
        <v>38.000050000000002</v>
      </c>
      <c r="L688" s="21">
        <v>0.46384720000000002</v>
      </c>
      <c r="M688" s="21">
        <v>70</v>
      </c>
      <c r="N688" s="21" t="s">
        <v>10</v>
      </c>
      <c r="O688" s="21">
        <v>1</v>
      </c>
    </row>
    <row r="689" spans="1:15">
      <c r="A689" s="21" t="s">
        <v>8</v>
      </c>
      <c r="B689" s="22">
        <v>45449.400277777779</v>
      </c>
      <c r="C689" s="23">
        <v>45449.400277777779</v>
      </c>
      <c r="D689" s="21">
        <v>2024060601</v>
      </c>
      <c r="E689" s="21" t="s">
        <v>16</v>
      </c>
      <c r="F689" s="21">
        <v>7355.8649999999998</v>
      </c>
      <c r="G689" s="21">
        <v>12.335800000000001</v>
      </c>
      <c r="H689" s="21">
        <v>260.48</v>
      </c>
      <c r="I689" s="21">
        <v>261.5104</v>
      </c>
      <c r="J689" s="21" t="s">
        <v>9</v>
      </c>
      <c r="K689" s="21">
        <v>38.000149999999998</v>
      </c>
      <c r="L689" s="21">
        <v>0.43629970000000001</v>
      </c>
      <c r="M689" s="21">
        <v>64</v>
      </c>
      <c r="N689" s="21" t="s">
        <v>10</v>
      </c>
      <c r="O689" s="21">
        <v>1</v>
      </c>
    </row>
    <row r="690" spans="1:15">
      <c r="A690" s="21" t="s">
        <v>8</v>
      </c>
      <c r="B690" s="22">
        <v>45449.401990740742</v>
      </c>
      <c r="C690" s="23">
        <v>45449.401990740742</v>
      </c>
      <c r="D690" s="21">
        <v>2024060601</v>
      </c>
      <c r="E690" s="21" t="s">
        <v>16</v>
      </c>
      <c r="F690" s="21">
        <v>6955.1779999999999</v>
      </c>
      <c r="G690" s="21">
        <v>11.847</v>
      </c>
      <c r="H690" s="21">
        <v>297.11</v>
      </c>
      <c r="I690" s="21">
        <v>292.6182</v>
      </c>
      <c r="J690" s="21" t="s">
        <v>9</v>
      </c>
      <c r="K690" s="21">
        <v>38.000399999999999</v>
      </c>
      <c r="L690" s="21">
        <v>0.49608570000000002</v>
      </c>
      <c r="M690" s="21">
        <v>73</v>
      </c>
      <c r="N690" s="21" t="s">
        <v>10</v>
      </c>
      <c r="O690" s="21">
        <v>1</v>
      </c>
    </row>
    <row r="691" spans="1:15">
      <c r="A691" s="21" t="s">
        <v>8</v>
      </c>
      <c r="B691" s="22">
        <v>45449.403854166667</v>
      </c>
      <c r="C691" s="23">
        <v>45449.403854166667</v>
      </c>
      <c r="D691" s="21">
        <v>2024060601</v>
      </c>
      <c r="E691" s="21" t="s">
        <v>16</v>
      </c>
      <c r="F691" s="21">
        <v>6617.3149999999996</v>
      </c>
      <c r="G691" s="21">
        <v>11.464169999999999</v>
      </c>
      <c r="H691" s="21">
        <v>219.78</v>
      </c>
      <c r="I691" s="21">
        <v>222.73589999999999</v>
      </c>
      <c r="J691" s="21" t="s">
        <v>9</v>
      </c>
      <c r="K691" s="21">
        <v>38.000520000000002</v>
      </c>
      <c r="L691" s="21">
        <v>0.38396400000000003</v>
      </c>
      <c r="M691" s="21">
        <v>54</v>
      </c>
      <c r="N691" s="21" t="s">
        <v>10</v>
      </c>
      <c r="O691" s="21">
        <v>1</v>
      </c>
    </row>
    <row r="692" spans="1:15">
      <c r="A692" s="21" t="s">
        <v>8</v>
      </c>
      <c r="B692" s="22">
        <v>45449.424178240741</v>
      </c>
      <c r="C692" s="23">
        <v>45449.424178240741</v>
      </c>
      <c r="D692" s="21">
        <v>2024060601</v>
      </c>
      <c r="E692" s="21" t="s">
        <v>16</v>
      </c>
      <c r="F692" s="21">
        <v>5223.2269999999999</v>
      </c>
      <c r="G692" s="21">
        <v>10.88631</v>
      </c>
      <c r="H692" s="21">
        <v>284.89999999999998</v>
      </c>
      <c r="I692" s="21">
        <v>285.81700000000001</v>
      </c>
      <c r="J692" s="21" t="s">
        <v>9</v>
      </c>
      <c r="K692" s="21">
        <v>51.811239999999998</v>
      </c>
      <c r="L692" s="21">
        <v>0.59375789999999995</v>
      </c>
      <c r="M692" s="21">
        <v>70</v>
      </c>
      <c r="N692" s="21" t="s">
        <v>10</v>
      </c>
      <c r="O692" s="21">
        <v>1</v>
      </c>
    </row>
    <row r="693" spans="1:15">
      <c r="A693" s="21" t="s">
        <v>8</v>
      </c>
      <c r="B693" s="22">
        <v>45449.426041666666</v>
      </c>
      <c r="C693" s="23">
        <v>45449.426041666666</v>
      </c>
      <c r="D693" s="21">
        <v>2024060601</v>
      </c>
      <c r="E693" s="21" t="s">
        <v>16</v>
      </c>
      <c r="F693" s="21">
        <v>4917.3220000000001</v>
      </c>
      <c r="G693" s="21">
        <v>10.42282</v>
      </c>
      <c r="H693" s="21">
        <v>215.71</v>
      </c>
      <c r="I693" s="21">
        <v>214.51410000000001</v>
      </c>
      <c r="J693" s="21" t="s">
        <v>9</v>
      </c>
      <c r="K693" s="21">
        <v>38.001269999999998</v>
      </c>
      <c r="L693" s="21">
        <v>0.4524746</v>
      </c>
      <c r="M693" s="21">
        <v>53</v>
      </c>
      <c r="N693" s="21" t="s">
        <v>10</v>
      </c>
      <c r="O693" s="21">
        <v>1</v>
      </c>
    </row>
    <row r="694" spans="1:15">
      <c r="A694" s="21" t="s">
        <v>8</v>
      </c>
      <c r="B694" s="22">
        <v>45449.427986111114</v>
      </c>
      <c r="C694" s="23">
        <v>45449.427986111114</v>
      </c>
      <c r="D694" s="21">
        <v>2024060601</v>
      </c>
      <c r="E694" s="21" t="s">
        <v>16</v>
      </c>
      <c r="F694" s="21">
        <v>4650.665</v>
      </c>
      <c r="G694" s="21">
        <v>10.034560000000001</v>
      </c>
      <c r="H694" s="21">
        <v>183.15</v>
      </c>
      <c r="I694" s="21">
        <v>180.86019999999999</v>
      </c>
      <c r="J694" s="21" t="s">
        <v>9</v>
      </c>
      <c r="K694" s="21">
        <v>38.000349999999997</v>
      </c>
      <c r="L694" s="21">
        <v>0.38826850000000002</v>
      </c>
      <c r="M694" s="21">
        <v>45</v>
      </c>
      <c r="N694" s="21" t="s">
        <v>10</v>
      </c>
      <c r="O694" s="21">
        <v>1</v>
      </c>
    </row>
    <row r="695" spans="1:15">
      <c r="A695" s="21" t="s">
        <v>8</v>
      </c>
      <c r="B695" s="22">
        <v>45449.429699074077</v>
      </c>
      <c r="C695" s="23">
        <v>45449.429699074077</v>
      </c>
      <c r="D695" s="21">
        <v>2024060601</v>
      </c>
      <c r="E695" s="21" t="s">
        <v>16</v>
      </c>
      <c r="F695" s="21">
        <v>4217.1509999999998</v>
      </c>
      <c r="G695" s="21">
        <v>9.2410820000000005</v>
      </c>
      <c r="H695" s="21">
        <v>374.43990000000002</v>
      </c>
      <c r="I695" s="21">
        <v>373.57830000000001</v>
      </c>
      <c r="J695" s="21" t="s">
        <v>9</v>
      </c>
      <c r="K695" s="21">
        <v>38.000340000000001</v>
      </c>
      <c r="L695" s="21">
        <v>0.81633279999999997</v>
      </c>
      <c r="M695" s="21">
        <v>92</v>
      </c>
      <c r="N695" s="21" t="s">
        <v>10</v>
      </c>
      <c r="O695" s="21">
        <v>1</v>
      </c>
    </row>
    <row r="696" spans="1:15">
      <c r="A696" s="21" t="s">
        <v>8</v>
      </c>
      <c r="B696" s="22">
        <v>45449.431319444448</v>
      </c>
      <c r="C696" s="23">
        <v>45449.431319444448</v>
      </c>
      <c r="D696" s="21">
        <v>2024060601</v>
      </c>
      <c r="E696" s="21" t="s">
        <v>16</v>
      </c>
      <c r="F696" s="21">
        <v>3886.0729999999999</v>
      </c>
      <c r="G696" s="21">
        <v>8.6420180000000002</v>
      </c>
      <c r="H696" s="21">
        <v>268.62</v>
      </c>
      <c r="I696" s="21">
        <v>270.27159999999998</v>
      </c>
      <c r="J696" s="21" t="s">
        <v>9</v>
      </c>
      <c r="K696" s="21">
        <v>38.00132</v>
      </c>
      <c r="L696" s="21">
        <v>0.59920470000000003</v>
      </c>
      <c r="M696" s="21">
        <v>66</v>
      </c>
      <c r="N696" s="21" t="s">
        <v>10</v>
      </c>
      <c r="O696" s="21">
        <v>1</v>
      </c>
    </row>
    <row r="697" spans="1:15">
      <c r="A697" s="21" t="s">
        <v>8</v>
      </c>
      <c r="B697" s="22">
        <v>45449.432974537034</v>
      </c>
      <c r="C697" s="23">
        <v>45449.432974537034</v>
      </c>
      <c r="D697" s="21">
        <v>2024060601</v>
      </c>
      <c r="E697" s="21" t="s">
        <v>16</v>
      </c>
      <c r="F697" s="21">
        <v>3567.386</v>
      </c>
      <c r="G697" s="21">
        <v>8.0536349999999999</v>
      </c>
      <c r="H697" s="21">
        <v>264.55</v>
      </c>
      <c r="I697" s="21">
        <v>263.64780000000002</v>
      </c>
      <c r="J697" s="21" t="s">
        <v>9</v>
      </c>
      <c r="K697" s="21">
        <v>38.000610000000002</v>
      </c>
      <c r="L697" s="21">
        <v>0.59332819999999997</v>
      </c>
      <c r="M697" s="21">
        <v>65</v>
      </c>
      <c r="N697" s="21" t="s">
        <v>10</v>
      </c>
      <c r="O697" s="21">
        <v>1</v>
      </c>
    </row>
    <row r="698" spans="1:15">
      <c r="A698" s="21" t="s">
        <v>8</v>
      </c>
      <c r="B698" s="22">
        <v>45449.454699074071</v>
      </c>
      <c r="C698" s="23">
        <v>45449.454699074071</v>
      </c>
      <c r="D698" s="21">
        <v>2024060601</v>
      </c>
      <c r="E698" s="21" t="s">
        <v>16</v>
      </c>
      <c r="F698" s="21">
        <v>2719.866</v>
      </c>
      <c r="G698" s="21">
        <v>7.4817359999999997</v>
      </c>
      <c r="H698" s="21">
        <v>207.57</v>
      </c>
      <c r="I698" s="21">
        <v>207.2998</v>
      </c>
      <c r="J698" s="21" t="s">
        <v>9</v>
      </c>
      <c r="K698" s="21">
        <v>38.000120000000003</v>
      </c>
      <c r="L698" s="21">
        <v>0.56854740000000004</v>
      </c>
      <c r="M698" s="21">
        <v>51</v>
      </c>
      <c r="N698" s="21" t="s">
        <v>10</v>
      </c>
      <c r="O698" s="21">
        <v>1</v>
      </c>
    </row>
    <row r="699" spans="1:15">
      <c r="A699" s="21" t="s">
        <v>8</v>
      </c>
      <c r="B699" s="22">
        <v>45449.456377314818</v>
      </c>
      <c r="C699" s="23">
        <v>45449.456377314818</v>
      </c>
      <c r="D699" s="21">
        <v>2024060601</v>
      </c>
      <c r="E699" s="21" t="s">
        <v>16</v>
      </c>
      <c r="F699" s="21">
        <v>2363.529</v>
      </c>
      <c r="G699" s="21">
        <v>6.6015360000000003</v>
      </c>
      <c r="H699" s="21">
        <v>317.45999999999998</v>
      </c>
      <c r="I699" s="21">
        <v>316.03500000000003</v>
      </c>
      <c r="J699" s="21" t="s">
        <v>9</v>
      </c>
      <c r="K699" s="21">
        <v>38.001260000000002</v>
      </c>
      <c r="L699" s="21">
        <v>0.88046469999999999</v>
      </c>
      <c r="M699" s="21">
        <v>78</v>
      </c>
      <c r="N699" s="21" t="s">
        <v>10</v>
      </c>
      <c r="O699" s="21">
        <v>1</v>
      </c>
    </row>
    <row r="700" spans="1:15">
      <c r="A700" s="21" t="s">
        <v>8</v>
      </c>
      <c r="B700" s="22">
        <v>45449.458564814813</v>
      </c>
      <c r="C700" s="23">
        <v>45449.458564814813</v>
      </c>
      <c r="D700" s="21">
        <v>2024060601</v>
      </c>
      <c r="E700" s="21" t="s">
        <v>16</v>
      </c>
      <c r="F700" s="21">
        <v>2012.4839999999999</v>
      </c>
      <c r="G700" s="21">
        <v>5.7345959999999998</v>
      </c>
      <c r="H700" s="21">
        <v>309.32</v>
      </c>
      <c r="I700" s="21">
        <v>307.1189</v>
      </c>
      <c r="J700" s="21" t="s">
        <v>9</v>
      </c>
      <c r="K700" s="21">
        <v>38.000399999999999</v>
      </c>
      <c r="L700" s="21">
        <v>0.87259629999999999</v>
      </c>
      <c r="M700" s="21">
        <v>76</v>
      </c>
      <c r="N700" s="21" t="s">
        <v>10</v>
      </c>
      <c r="O700" s="21">
        <v>1</v>
      </c>
    </row>
    <row r="701" spans="1:15">
      <c r="A701" s="21" t="s">
        <v>8</v>
      </c>
      <c r="B701" s="22">
        <v>45449.46020833333</v>
      </c>
      <c r="C701" s="23">
        <v>45449.46020833333</v>
      </c>
      <c r="D701" s="21">
        <v>2024060601</v>
      </c>
      <c r="E701" s="21" t="s">
        <v>16</v>
      </c>
      <c r="F701" s="21">
        <v>1711.8209999999999</v>
      </c>
      <c r="G701" s="21">
        <v>4.9513189999999998</v>
      </c>
      <c r="H701" s="21">
        <v>272.69</v>
      </c>
      <c r="I701" s="21">
        <v>273.08589999999998</v>
      </c>
      <c r="J701" s="21" t="s">
        <v>9</v>
      </c>
      <c r="K701" s="21">
        <v>38.00018</v>
      </c>
      <c r="L701" s="21">
        <v>0.78755200000000003</v>
      </c>
      <c r="M701" s="21">
        <v>67</v>
      </c>
      <c r="N701" s="21" t="s">
        <v>10</v>
      </c>
      <c r="O701" s="21">
        <v>1</v>
      </c>
    </row>
    <row r="702" spans="1:15">
      <c r="A702" s="21" t="s">
        <v>8</v>
      </c>
      <c r="B702" s="22">
        <v>45449.464641203704</v>
      </c>
      <c r="C702" s="23">
        <v>45449.464641203704</v>
      </c>
      <c r="D702" s="21">
        <v>2024060601</v>
      </c>
      <c r="E702" s="21" t="s">
        <v>16</v>
      </c>
      <c r="F702" s="21">
        <v>1415.1990000000001</v>
      </c>
      <c r="G702" s="21">
        <v>4.2613209999999997</v>
      </c>
      <c r="H702" s="21">
        <v>231.99</v>
      </c>
      <c r="I702" s="21">
        <v>230.91540000000001</v>
      </c>
      <c r="J702" s="21" t="s">
        <v>9</v>
      </c>
      <c r="K702" s="21">
        <v>38.000070000000001</v>
      </c>
      <c r="L702" s="21">
        <v>0.69327000000000005</v>
      </c>
      <c r="M702" s="21">
        <v>57</v>
      </c>
      <c r="N702" s="21" t="s">
        <v>10</v>
      </c>
      <c r="O702" s="21">
        <v>1</v>
      </c>
    </row>
    <row r="703" spans="1:15">
      <c r="A703" s="21" t="s">
        <v>8</v>
      </c>
      <c r="B703" s="22">
        <v>45449.473275462966</v>
      </c>
      <c r="C703" s="23">
        <v>45449.473275462966</v>
      </c>
      <c r="D703" s="21">
        <v>2024060601</v>
      </c>
      <c r="E703" s="21" t="s">
        <v>16</v>
      </c>
      <c r="F703" s="21">
        <v>1019.986</v>
      </c>
      <c r="G703" s="21">
        <v>3.3225560000000001</v>
      </c>
      <c r="H703" s="21">
        <v>288.97000000000003</v>
      </c>
      <c r="I703" s="21">
        <v>287.9067</v>
      </c>
      <c r="J703" s="21" t="s">
        <v>9</v>
      </c>
      <c r="K703" s="21">
        <v>38.000109999999999</v>
      </c>
      <c r="L703" s="21">
        <v>0.93519580000000002</v>
      </c>
      <c r="M703" s="21">
        <v>71</v>
      </c>
      <c r="N703" s="21" t="s">
        <v>10</v>
      </c>
      <c r="O703" s="21">
        <v>1</v>
      </c>
    </row>
    <row r="704" spans="1:15">
      <c r="A704" s="21" t="s">
        <v>8</v>
      </c>
      <c r="B704" s="22">
        <v>45449.474953703706</v>
      </c>
      <c r="C704" s="23">
        <v>45449.474953703706</v>
      </c>
      <c r="D704" s="21">
        <v>2024060601</v>
      </c>
      <c r="E704" s="21" t="s">
        <v>16</v>
      </c>
      <c r="F704" s="21">
        <v>721.99929999999995</v>
      </c>
      <c r="G704" s="21">
        <v>2.3878029999999999</v>
      </c>
      <c r="H704" s="21">
        <v>284.89999999999998</v>
      </c>
      <c r="I704" s="21">
        <v>285.56459999999998</v>
      </c>
      <c r="J704" s="21" t="s">
        <v>9</v>
      </c>
      <c r="K704" s="21">
        <v>38.000050000000002</v>
      </c>
      <c r="L704" s="21">
        <v>0.94186650000000005</v>
      </c>
      <c r="M704" s="21">
        <v>70</v>
      </c>
      <c r="N704" s="21" t="s">
        <v>10</v>
      </c>
      <c r="O704" s="21">
        <v>1</v>
      </c>
    </row>
    <row r="705" spans="1:15">
      <c r="A705" s="21" t="s">
        <v>8</v>
      </c>
      <c r="B705" s="22">
        <v>45449.521018518521</v>
      </c>
      <c r="C705" s="23">
        <v>45449.521018518521</v>
      </c>
      <c r="D705" s="21">
        <v>2024060601</v>
      </c>
      <c r="E705" s="21" t="s">
        <v>16</v>
      </c>
      <c r="F705" s="21">
        <v>220.96709999999999</v>
      </c>
      <c r="G705" s="21">
        <v>1.111086</v>
      </c>
      <c r="H705" s="21">
        <v>256.41000000000003</v>
      </c>
      <c r="I705" s="21">
        <v>255.58459999999999</v>
      </c>
      <c r="J705" s="21" t="s">
        <v>9</v>
      </c>
      <c r="K705" s="21">
        <v>38.00018</v>
      </c>
      <c r="L705" s="21">
        <v>1.281749</v>
      </c>
      <c r="M705" s="21">
        <v>63</v>
      </c>
      <c r="N705" s="21" t="s">
        <v>10</v>
      </c>
      <c r="O705" s="21">
        <v>1</v>
      </c>
    </row>
    <row r="706" spans="1:15">
      <c r="A706" s="4" t="s">
        <v>7</v>
      </c>
      <c r="B706" s="5">
        <v>45450.341134259259</v>
      </c>
      <c r="C706" s="6">
        <v>45450.341134259259</v>
      </c>
      <c r="D706" s="4">
        <v>2024060701</v>
      </c>
      <c r="E706" s="4" t="s">
        <v>16</v>
      </c>
      <c r="F706" s="4">
        <v>18335.43</v>
      </c>
      <c r="G706" s="4">
        <v>17.451280000000001</v>
      </c>
      <c r="H706" s="4"/>
      <c r="I706" s="4"/>
      <c r="J706" s="4"/>
      <c r="K706" s="4"/>
      <c r="L706" s="4"/>
      <c r="M706" s="4"/>
      <c r="N706" s="4"/>
      <c r="O706" s="4"/>
    </row>
    <row r="707" spans="1:15">
      <c r="A707" s="21" t="s">
        <v>8</v>
      </c>
      <c r="B707" s="22">
        <v>45450.362395833334</v>
      </c>
      <c r="C707" s="23">
        <v>45450.362395833334</v>
      </c>
      <c r="D707" s="21">
        <v>2024060701</v>
      </c>
      <c r="E707" s="21" t="s">
        <v>16</v>
      </c>
      <c r="F707" s="21">
        <v>14892.45</v>
      </c>
      <c r="G707" s="21">
        <v>17.203779999999998</v>
      </c>
      <c r="H707" s="21">
        <v>215.71</v>
      </c>
      <c r="I707" s="21">
        <v>211.56739999999999</v>
      </c>
      <c r="J707" s="21" t="s">
        <v>9</v>
      </c>
      <c r="K707" s="21">
        <v>38.000590000000003</v>
      </c>
      <c r="L707" s="21">
        <v>0.24317130000000001</v>
      </c>
      <c r="M707" s="21">
        <v>53</v>
      </c>
      <c r="N707" s="21" t="s">
        <v>10</v>
      </c>
      <c r="O707" s="21">
        <v>1</v>
      </c>
    </row>
    <row r="708" spans="1:15">
      <c r="A708" s="21" t="s">
        <v>8</v>
      </c>
      <c r="B708" s="22">
        <v>45450.364317129628</v>
      </c>
      <c r="C708" s="23">
        <v>45450.364317129628</v>
      </c>
      <c r="D708" s="21">
        <v>2024060701</v>
      </c>
      <c r="E708" s="21" t="s">
        <v>16</v>
      </c>
      <c r="F708" s="21">
        <v>14411.06</v>
      </c>
      <c r="G708" s="21">
        <v>16.94293</v>
      </c>
      <c r="H708" s="21">
        <v>223.85</v>
      </c>
      <c r="I708" s="21">
        <v>223.721</v>
      </c>
      <c r="J708" s="21" t="s">
        <v>9</v>
      </c>
      <c r="K708" s="21">
        <v>38.001249999999999</v>
      </c>
      <c r="L708" s="21">
        <v>0.26168669999999999</v>
      </c>
      <c r="M708" s="21">
        <v>55</v>
      </c>
      <c r="N708" s="21" t="s">
        <v>10</v>
      </c>
      <c r="O708" s="21">
        <v>1</v>
      </c>
    </row>
    <row r="709" spans="1:15">
      <c r="A709" s="21" t="s">
        <v>8</v>
      </c>
      <c r="B709" s="22">
        <v>45450.366354166668</v>
      </c>
      <c r="C709" s="23">
        <v>45450.366354166668</v>
      </c>
      <c r="D709" s="21">
        <v>2024060701</v>
      </c>
      <c r="E709" s="21" t="s">
        <v>16</v>
      </c>
      <c r="F709" s="21">
        <v>13759.02</v>
      </c>
      <c r="G709" s="21">
        <v>16.478840000000002</v>
      </c>
      <c r="H709" s="21">
        <v>386.65</v>
      </c>
      <c r="I709" s="21">
        <v>397.76740000000001</v>
      </c>
      <c r="J709" s="21" t="s">
        <v>9</v>
      </c>
      <c r="K709" s="21">
        <v>38.00132</v>
      </c>
      <c r="L709" s="21">
        <v>0.4741341</v>
      </c>
      <c r="M709" s="21">
        <v>95</v>
      </c>
      <c r="N709" s="21" t="s">
        <v>10</v>
      </c>
      <c r="O709" s="21">
        <v>1</v>
      </c>
    </row>
    <row r="710" spans="1:15">
      <c r="A710" s="21" t="s">
        <v>8</v>
      </c>
      <c r="B710" s="22">
        <v>45450.368194444447</v>
      </c>
      <c r="C710" s="23">
        <v>45450.368194444447</v>
      </c>
      <c r="D710" s="21">
        <v>2024060701</v>
      </c>
      <c r="E710" s="21" t="s">
        <v>16</v>
      </c>
      <c r="F710" s="21">
        <v>13286.62</v>
      </c>
      <c r="G710" s="21">
        <v>16.179939999999998</v>
      </c>
      <c r="H710" s="21">
        <v>244.2</v>
      </c>
      <c r="I710" s="21">
        <v>251.4194</v>
      </c>
      <c r="J710" s="21" t="s">
        <v>9</v>
      </c>
      <c r="K710" s="21">
        <v>38.001289999999997</v>
      </c>
      <c r="L710" s="21">
        <v>0.30450349999999998</v>
      </c>
      <c r="M710" s="21">
        <v>60</v>
      </c>
      <c r="N710" s="21" t="s">
        <v>10</v>
      </c>
      <c r="O710" s="21">
        <v>1</v>
      </c>
    </row>
    <row r="711" spans="1:15">
      <c r="A711" s="21" t="s">
        <v>8</v>
      </c>
      <c r="B711" s="22">
        <v>45450.369930555556</v>
      </c>
      <c r="C711" s="23">
        <v>45450.369930555556</v>
      </c>
      <c r="D711" s="21">
        <v>2024060701</v>
      </c>
      <c r="E711" s="21" t="s">
        <v>16</v>
      </c>
      <c r="F711" s="21">
        <v>12804.78</v>
      </c>
      <c r="G711" s="21">
        <v>15.84136</v>
      </c>
      <c r="H711" s="21">
        <v>280.83</v>
      </c>
      <c r="I711" s="21">
        <v>280.70920000000001</v>
      </c>
      <c r="J711" s="21" t="s">
        <v>9</v>
      </c>
      <c r="K711" s="21">
        <v>38.000070000000001</v>
      </c>
      <c r="L711" s="21">
        <v>0.34553620000000002</v>
      </c>
      <c r="M711" s="21">
        <v>69</v>
      </c>
      <c r="N711" s="21" t="s">
        <v>10</v>
      </c>
      <c r="O711" s="21">
        <v>1</v>
      </c>
    </row>
    <row r="712" spans="1:15">
      <c r="A712" s="21" t="s">
        <v>8</v>
      </c>
      <c r="B712" s="22">
        <v>45450.371689814812</v>
      </c>
      <c r="C712" s="23">
        <v>45450.371689814812</v>
      </c>
      <c r="D712" s="21">
        <v>2024060701</v>
      </c>
      <c r="E712" s="21" t="s">
        <v>16</v>
      </c>
      <c r="F712" s="21">
        <v>12317</v>
      </c>
      <c r="G712" s="21">
        <v>15.48368</v>
      </c>
      <c r="H712" s="21">
        <v>288.97000000000003</v>
      </c>
      <c r="I712" s="21">
        <v>287.6986</v>
      </c>
      <c r="J712" s="21" t="s">
        <v>9</v>
      </c>
      <c r="K712" s="21">
        <v>38.000169999999997</v>
      </c>
      <c r="L712" s="21">
        <v>0.35989009999999999</v>
      </c>
      <c r="M712" s="21">
        <v>71</v>
      </c>
      <c r="N712" s="21" t="s">
        <v>10</v>
      </c>
      <c r="O712" s="21">
        <v>1</v>
      </c>
    </row>
    <row r="713" spans="1:15">
      <c r="A713" s="21" t="s">
        <v>8</v>
      </c>
      <c r="B713" s="22">
        <v>45450.373368055552</v>
      </c>
      <c r="C713" s="23">
        <v>45450.373368055552</v>
      </c>
      <c r="D713" s="21">
        <v>2024060701</v>
      </c>
      <c r="E713" s="21" t="s">
        <v>16</v>
      </c>
      <c r="F713" s="21">
        <v>11874.83</v>
      </c>
      <c r="G713" s="21">
        <v>15.157439999999999</v>
      </c>
      <c r="H713" s="21">
        <v>256.41000000000003</v>
      </c>
      <c r="I713" s="21">
        <v>251.93700000000001</v>
      </c>
      <c r="J713" s="21" t="s">
        <v>9</v>
      </c>
      <c r="K713" s="21">
        <v>38.001240000000003</v>
      </c>
      <c r="L713" s="21">
        <v>0.3200172</v>
      </c>
      <c r="M713" s="21">
        <v>63</v>
      </c>
      <c r="N713" s="21" t="s">
        <v>10</v>
      </c>
      <c r="O713" s="21">
        <v>1</v>
      </c>
    </row>
    <row r="714" spans="1:15">
      <c r="A714" s="21" t="s">
        <v>8</v>
      </c>
      <c r="B714" s="22">
        <v>45450.375011574077</v>
      </c>
      <c r="C714" s="23">
        <v>45450.375011574077</v>
      </c>
      <c r="D714" s="21">
        <v>2024060701</v>
      </c>
      <c r="E714" s="21" t="s">
        <v>16</v>
      </c>
      <c r="F714" s="21">
        <v>11458.68</v>
      </c>
      <c r="G714" s="21">
        <v>14.848100000000001</v>
      </c>
      <c r="H714" s="21">
        <v>244.2</v>
      </c>
      <c r="I714" s="21">
        <v>244.02619999999999</v>
      </c>
      <c r="J714" s="21" t="s">
        <v>9</v>
      </c>
      <c r="K714" s="21">
        <v>38.000309999999999</v>
      </c>
      <c r="L714" s="21">
        <v>0.3146622</v>
      </c>
      <c r="M714" s="21">
        <v>60</v>
      </c>
      <c r="N714" s="21" t="s">
        <v>10</v>
      </c>
      <c r="O714" s="21">
        <v>1</v>
      </c>
    </row>
    <row r="715" spans="1:15">
      <c r="A715" s="21" t="s">
        <v>8</v>
      </c>
      <c r="B715" s="22">
        <v>45450.376828703702</v>
      </c>
      <c r="C715" s="23">
        <v>45450.376828703702</v>
      </c>
      <c r="D715" s="21">
        <v>2024060701</v>
      </c>
      <c r="E715" s="21" t="s">
        <v>16</v>
      </c>
      <c r="F715" s="21">
        <v>10956.06</v>
      </c>
      <c r="G715" s="21">
        <v>14.43188</v>
      </c>
      <c r="H715" s="21">
        <v>317.45999999999998</v>
      </c>
      <c r="I715" s="21">
        <v>315.85469999999998</v>
      </c>
      <c r="J715" s="21" t="s">
        <v>9</v>
      </c>
      <c r="K715" s="21">
        <v>38.000070000000001</v>
      </c>
      <c r="L715" s="21">
        <v>0.41417320000000002</v>
      </c>
      <c r="M715" s="21">
        <v>78</v>
      </c>
      <c r="N715" s="21" t="s">
        <v>10</v>
      </c>
      <c r="O715" s="21">
        <v>1</v>
      </c>
    </row>
    <row r="716" spans="1:15">
      <c r="A716" s="21" t="s">
        <v>8</v>
      </c>
      <c r="B716" s="22">
        <v>45450.378379629627</v>
      </c>
      <c r="C716" s="23">
        <v>45450.378379629627</v>
      </c>
      <c r="D716" s="21">
        <v>2024060701</v>
      </c>
      <c r="E716" s="21" t="s">
        <v>16</v>
      </c>
      <c r="F716" s="21">
        <v>10536.29</v>
      </c>
      <c r="G716" s="21">
        <v>14.077590000000001</v>
      </c>
      <c r="H716" s="21">
        <v>264.55</v>
      </c>
      <c r="I716" s="21">
        <v>277.24470000000002</v>
      </c>
      <c r="J716" s="21" t="s">
        <v>9</v>
      </c>
      <c r="K716" s="21">
        <v>38.000100000000003</v>
      </c>
      <c r="L716" s="21">
        <v>0.36858400000000002</v>
      </c>
      <c r="M716" s="21">
        <v>65</v>
      </c>
      <c r="N716" s="21" t="s">
        <v>10</v>
      </c>
      <c r="O716" s="21">
        <v>1</v>
      </c>
    </row>
    <row r="717" spans="1:15">
      <c r="A717" s="21" t="s">
        <v>8</v>
      </c>
      <c r="B717" s="22">
        <v>45450.402650462966</v>
      </c>
      <c r="C717" s="23">
        <v>45450.402650462966</v>
      </c>
      <c r="D717" s="21">
        <v>2024060701</v>
      </c>
      <c r="E717" s="21" t="s">
        <v>16</v>
      </c>
      <c r="F717" s="21">
        <v>8165.8220000000001</v>
      </c>
      <c r="G717" s="21">
        <v>13.603960000000001</v>
      </c>
      <c r="H717" s="21">
        <v>284.89999999999998</v>
      </c>
      <c r="I717" s="21">
        <v>287.9169</v>
      </c>
      <c r="J717" s="21" t="s">
        <v>9</v>
      </c>
      <c r="K717" s="21">
        <v>38.000259999999997</v>
      </c>
      <c r="L717" s="21">
        <v>0.47739930000000003</v>
      </c>
      <c r="M717" s="21">
        <v>70</v>
      </c>
      <c r="N717" s="21" t="s">
        <v>10</v>
      </c>
      <c r="O717" s="21">
        <v>1</v>
      </c>
    </row>
    <row r="718" spans="1:15">
      <c r="A718" s="21" t="s">
        <v>8</v>
      </c>
      <c r="B718" s="22">
        <v>45450.404490740744</v>
      </c>
      <c r="C718" s="23">
        <v>45450.404490740744</v>
      </c>
      <c r="D718" s="21">
        <v>2024060701</v>
      </c>
      <c r="E718" s="21" t="s">
        <v>16</v>
      </c>
      <c r="F718" s="21">
        <v>7827.3879999999999</v>
      </c>
      <c r="G718" s="21">
        <v>13.26164</v>
      </c>
      <c r="H718" s="21">
        <v>203.5</v>
      </c>
      <c r="I718" s="21">
        <v>205.76140000000001</v>
      </c>
      <c r="J718" s="21" t="s">
        <v>9</v>
      </c>
      <c r="K718" s="21">
        <v>38.000050000000002</v>
      </c>
      <c r="L718" s="21">
        <v>0.34680109999999997</v>
      </c>
      <c r="M718" s="21">
        <v>50</v>
      </c>
      <c r="N718" s="21" t="s">
        <v>10</v>
      </c>
      <c r="O718" s="21">
        <v>1</v>
      </c>
    </row>
    <row r="719" spans="1:15">
      <c r="A719" s="21" t="s">
        <v>8</v>
      </c>
      <c r="B719" s="22">
        <v>45450.406643518516</v>
      </c>
      <c r="C719" s="23">
        <v>45450.406643518516</v>
      </c>
      <c r="D719" s="21">
        <v>2024060701</v>
      </c>
      <c r="E719" s="21" t="s">
        <v>16</v>
      </c>
      <c r="F719" s="21">
        <v>7402.3540000000003</v>
      </c>
      <c r="G719" s="21">
        <v>12.78951</v>
      </c>
      <c r="H719" s="21">
        <v>276.75990000000002</v>
      </c>
      <c r="I719" s="21">
        <v>275.79570000000001</v>
      </c>
      <c r="J719" s="21" t="s">
        <v>9</v>
      </c>
      <c r="K719" s="21">
        <v>38.00018</v>
      </c>
      <c r="L719" s="21">
        <v>0.47419939999999999</v>
      </c>
      <c r="M719" s="21">
        <v>68</v>
      </c>
      <c r="N719" s="21" t="s">
        <v>10</v>
      </c>
      <c r="O719" s="21">
        <v>1</v>
      </c>
    </row>
    <row r="720" spans="1:15">
      <c r="A720" s="21" t="s">
        <v>8</v>
      </c>
      <c r="B720" s="22">
        <v>45450.408321759256</v>
      </c>
      <c r="C720" s="23">
        <v>45450.408321759256</v>
      </c>
      <c r="D720" s="21">
        <v>2024060701</v>
      </c>
      <c r="E720" s="21" t="s">
        <v>16</v>
      </c>
      <c r="F720" s="21">
        <v>7088.491</v>
      </c>
      <c r="G720" s="21">
        <v>12.43561</v>
      </c>
      <c r="H720" s="21">
        <v>203.5</v>
      </c>
      <c r="I720" s="21">
        <v>204.08349999999999</v>
      </c>
      <c r="J720" s="21" t="s">
        <v>9</v>
      </c>
      <c r="K720" s="21">
        <v>38.001240000000003</v>
      </c>
      <c r="L720" s="21">
        <v>0.35618420000000001</v>
      </c>
      <c r="M720" s="21">
        <v>50</v>
      </c>
      <c r="N720" s="21" t="s">
        <v>10</v>
      </c>
      <c r="O720" s="21">
        <v>1</v>
      </c>
    </row>
    <row r="721" spans="1:15">
      <c r="A721" s="21" t="s">
        <v>8</v>
      </c>
      <c r="B721" s="22">
        <v>45450.410856481481</v>
      </c>
      <c r="C721" s="23">
        <v>45450.410856481481</v>
      </c>
      <c r="D721" s="21">
        <v>2024060701</v>
      </c>
      <c r="E721" s="21" t="s">
        <v>16</v>
      </c>
      <c r="F721" s="21">
        <v>6642.9219999999996</v>
      </c>
      <c r="G721" s="21">
        <v>11.924469999999999</v>
      </c>
      <c r="H721" s="21">
        <v>293.03989999999999</v>
      </c>
      <c r="I721" s="21">
        <v>294.47269999999997</v>
      </c>
      <c r="J721" s="21" t="s">
        <v>9</v>
      </c>
      <c r="K721" s="21">
        <v>38.000160000000001</v>
      </c>
      <c r="L721" s="21">
        <v>0.52696810000000005</v>
      </c>
      <c r="M721" s="21">
        <v>72</v>
      </c>
      <c r="N721" s="21" t="s">
        <v>10</v>
      </c>
      <c r="O721" s="21">
        <v>1</v>
      </c>
    </row>
    <row r="722" spans="1:15">
      <c r="A722" s="21" t="s">
        <v>8</v>
      </c>
      <c r="B722" s="22">
        <v>45450.4218287037</v>
      </c>
      <c r="C722" s="23">
        <v>45450.4218287037</v>
      </c>
      <c r="D722" s="21">
        <v>2024060701</v>
      </c>
      <c r="E722" s="21" t="s">
        <v>16</v>
      </c>
      <c r="F722" s="21">
        <v>5491.54</v>
      </c>
      <c r="G722" s="21">
        <v>10.893319999999999</v>
      </c>
      <c r="H722" s="21">
        <v>520.96</v>
      </c>
      <c r="I722" s="21">
        <v>521.44269999999995</v>
      </c>
      <c r="J722" s="21" t="s">
        <v>9</v>
      </c>
      <c r="K722" s="21">
        <v>38.000149999999998</v>
      </c>
      <c r="L722" s="21">
        <v>1.03159</v>
      </c>
      <c r="M722" s="21">
        <v>128</v>
      </c>
      <c r="N722" s="21" t="s">
        <v>10</v>
      </c>
      <c r="O722" s="21">
        <v>1</v>
      </c>
    </row>
    <row r="723" spans="1:15">
      <c r="A723" s="21" t="s">
        <v>8</v>
      </c>
      <c r="B723" s="22">
        <v>45450.423958333333</v>
      </c>
      <c r="C723" s="23">
        <v>45450.423958333333</v>
      </c>
      <c r="D723" s="21">
        <v>2024060701</v>
      </c>
      <c r="E723" s="21" t="s">
        <v>16</v>
      </c>
      <c r="F723" s="21">
        <v>5113.1270000000004</v>
      </c>
      <c r="G723" s="21">
        <v>10.341060000000001</v>
      </c>
      <c r="H723" s="21">
        <v>272.69</v>
      </c>
      <c r="I723" s="21">
        <v>273.4597</v>
      </c>
      <c r="J723" s="21" t="s">
        <v>9</v>
      </c>
      <c r="K723" s="21">
        <v>38.000160000000001</v>
      </c>
      <c r="L723" s="21">
        <v>0.55128719999999998</v>
      </c>
      <c r="M723" s="21">
        <v>67</v>
      </c>
      <c r="N723" s="21" t="s">
        <v>10</v>
      </c>
      <c r="O723" s="21">
        <v>1</v>
      </c>
    </row>
    <row r="724" spans="1:15">
      <c r="A724" s="21" t="s">
        <v>8</v>
      </c>
      <c r="B724" s="22">
        <v>45450.425694444442</v>
      </c>
      <c r="C724" s="23">
        <v>45450.425694444442</v>
      </c>
      <c r="D724" s="21">
        <v>2024060701</v>
      </c>
      <c r="E724" s="21" t="s">
        <v>16</v>
      </c>
      <c r="F724" s="21">
        <v>4803.5720000000001</v>
      </c>
      <c r="G724" s="21">
        <v>9.8696210000000004</v>
      </c>
      <c r="H724" s="21">
        <v>231.99</v>
      </c>
      <c r="I724" s="21">
        <v>231.94450000000001</v>
      </c>
      <c r="J724" s="21" t="s">
        <v>9</v>
      </c>
      <c r="K724" s="21">
        <v>38.000019999999999</v>
      </c>
      <c r="L724" s="21">
        <v>0.47429310000000002</v>
      </c>
      <c r="M724" s="21">
        <v>57</v>
      </c>
      <c r="N724" s="21" t="s">
        <v>10</v>
      </c>
      <c r="O724" s="21">
        <v>1</v>
      </c>
    </row>
    <row r="725" spans="1:15">
      <c r="A725" s="21" t="s">
        <v>8</v>
      </c>
      <c r="B725" s="22">
        <v>45450.427395833336</v>
      </c>
      <c r="C725" s="23">
        <v>45450.427395833336</v>
      </c>
      <c r="D725" s="21">
        <v>2024060701</v>
      </c>
      <c r="E725" s="21" t="s">
        <v>16</v>
      </c>
      <c r="F725" s="21">
        <v>4547.4350000000004</v>
      </c>
      <c r="G725" s="21">
        <v>9.4880630000000004</v>
      </c>
      <c r="H725" s="21">
        <v>183.15</v>
      </c>
      <c r="I725" s="21">
        <v>182.9812</v>
      </c>
      <c r="J725" s="21" t="s">
        <v>9</v>
      </c>
      <c r="K725" s="21">
        <v>38.001330000000003</v>
      </c>
      <c r="L725" s="21">
        <v>0.3799999</v>
      </c>
      <c r="M725" s="21">
        <v>45</v>
      </c>
      <c r="N725" s="21" t="s">
        <v>10</v>
      </c>
      <c r="O725" s="21">
        <v>1</v>
      </c>
    </row>
    <row r="726" spans="1:15">
      <c r="A726" s="21" t="s">
        <v>8</v>
      </c>
      <c r="B726" s="22">
        <v>45450.429108796299</v>
      </c>
      <c r="C726" s="23">
        <v>45450.429108796299</v>
      </c>
      <c r="D726" s="21">
        <v>2024060701</v>
      </c>
      <c r="E726" s="21" t="s">
        <v>16</v>
      </c>
      <c r="F726" s="21">
        <v>4152.2430000000004</v>
      </c>
      <c r="G726" s="21">
        <v>8.7995420000000006</v>
      </c>
      <c r="H726" s="21">
        <v>333.74</v>
      </c>
      <c r="I726" s="21">
        <v>333.83780000000002</v>
      </c>
      <c r="J726" s="21" t="s">
        <v>9</v>
      </c>
      <c r="K726" s="21">
        <v>38.000369999999997</v>
      </c>
      <c r="L726" s="21">
        <v>0.70557170000000002</v>
      </c>
      <c r="M726" s="21">
        <v>82</v>
      </c>
      <c r="N726" s="21" t="s">
        <v>10</v>
      </c>
      <c r="O726" s="21">
        <v>1</v>
      </c>
    </row>
    <row r="727" spans="1:15">
      <c r="A727" s="21" t="s">
        <v>8</v>
      </c>
      <c r="B727" s="22">
        <v>45450.431122685186</v>
      </c>
      <c r="C727" s="23">
        <v>45450.431122685186</v>
      </c>
      <c r="D727" s="21">
        <v>2024060701</v>
      </c>
      <c r="E727" s="21" t="s">
        <v>16</v>
      </c>
      <c r="F727" s="21">
        <v>3869.1689999999999</v>
      </c>
      <c r="G727" s="21">
        <v>8.3512210000000007</v>
      </c>
      <c r="H727" s="21">
        <v>207.57</v>
      </c>
      <c r="I727" s="21">
        <v>207.34530000000001</v>
      </c>
      <c r="J727" s="21" t="s">
        <v>9</v>
      </c>
      <c r="K727" s="21">
        <v>38.001330000000003</v>
      </c>
      <c r="L727" s="21">
        <v>0.44536999999999999</v>
      </c>
      <c r="M727" s="21">
        <v>51</v>
      </c>
      <c r="N727" s="21" t="s">
        <v>10</v>
      </c>
      <c r="O727" s="21">
        <v>1</v>
      </c>
    </row>
    <row r="728" spans="1:15">
      <c r="A728" s="21" t="s">
        <v>8</v>
      </c>
      <c r="B728" s="22">
        <v>45450.432974537034</v>
      </c>
      <c r="C728" s="23">
        <v>45450.432974537034</v>
      </c>
      <c r="D728" s="21">
        <v>2024060701</v>
      </c>
      <c r="E728" s="21" t="s">
        <v>16</v>
      </c>
      <c r="F728" s="21">
        <v>3543.4319999999998</v>
      </c>
      <c r="G728" s="21">
        <v>7.7780610000000001</v>
      </c>
      <c r="H728" s="21">
        <v>264.55</v>
      </c>
      <c r="I728" s="21">
        <v>264.37810000000002</v>
      </c>
      <c r="J728" s="21" t="s">
        <v>9</v>
      </c>
      <c r="K728" s="21">
        <v>38.001010000000001</v>
      </c>
      <c r="L728" s="21">
        <v>0.57861260000000003</v>
      </c>
      <c r="M728" s="21">
        <v>65</v>
      </c>
      <c r="N728" s="21" t="s">
        <v>10</v>
      </c>
      <c r="O728" s="21">
        <v>1</v>
      </c>
    </row>
    <row r="729" spans="1:15">
      <c r="A729" s="21" t="s">
        <v>8</v>
      </c>
      <c r="B729" s="22">
        <v>45450.434571759259</v>
      </c>
      <c r="C729" s="23">
        <v>45450.434571759259</v>
      </c>
      <c r="D729" s="21">
        <v>2024060701</v>
      </c>
      <c r="E729" s="21" t="s">
        <v>16</v>
      </c>
      <c r="F729" s="21">
        <v>3238.0709999999999</v>
      </c>
      <c r="G729" s="21">
        <v>7.2117829999999996</v>
      </c>
      <c r="H729" s="21">
        <v>256.41000000000003</v>
      </c>
      <c r="I729" s="21">
        <v>256.15260000000001</v>
      </c>
      <c r="J729" s="21" t="s">
        <v>9</v>
      </c>
      <c r="K729" s="21">
        <v>38.000079999999997</v>
      </c>
      <c r="L729" s="21">
        <v>0.56866570000000005</v>
      </c>
      <c r="M729" s="21">
        <v>63</v>
      </c>
      <c r="N729" s="21" t="s">
        <v>10</v>
      </c>
      <c r="O729" s="21">
        <v>1</v>
      </c>
    </row>
    <row r="730" spans="1:15">
      <c r="A730" s="21" t="s">
        <v>8</v>
      </c>
      <c r="B730" s="22">
        <v>45450.451203703706</v>
      </c>
      <c r="C730" s="23">
        <v>45450.451203703706</v>
      </c>
      <c r="D730" s="21">
        <v>2024060701</v>
      </c>
      <c r="E730" s="21" t="s">
        <v>16</v>
      </c>
      <c r="F730" s="21">
        <v>2522.2289999999998</v>
      </c>
      <c r="G730" s="21">
        <v>6.5348839999999999</v>
      </c>
      <c r="H730" s="21">
        <v>264.55</v>
      </c>
      <c r="I730" s="21">
        <v>263.56950000000001</v>
      </c>
      <c r="J730" s="21" t="s">
        <v>9</v>
      </c>
      <c r="K730" s="21">
        <v>38.00123</v>
      </c>
      <c r="L730" s="21">
        <v>0.68089840000000001</v>
      </c>
      <c r="M730" s="21">
        <v>65</v>
      </c>
      <c r="N730" s="21" t="s">
        <v>10</v>
      </c>
      <c r="O730" s="21">
        <v>1</v>
      </c>
    </row>
    <row r="731" spans="1:15">
      <c r="A731" s="21" t="s">
        <v>8</v>
      </c>
      <c r="B731" s="22">
        <v>45450.452719907407</v>
      </c>
      <c r="C731" s="23">
        <v>45450.452719907407</v>
      </c>
      <c r="D731" s="21">
        <v>2024060701</v>
      </c>
      <c r="E731" s="21" t="s">
        <v>16</v>
      </c>
      <c r="F731" s="21">
        <v>2205.31</v>
      </c>
      <c r="G731" s="21">
        <v>5.7931140000000001</v>
      </c>
      <c r="H731" s="21">
        <v>284.89999999999998</v>
      </c>
      <c r="I731" s="21">
        <v>284.48320000000001</v>
      </c>
      <c r="J731" s="21" t="s">
        <v>9</v>
      </c>
      <c r="K731" s="21">
        <v>38.000149999999998</v>
      </c>
      <c r="L731" s="21">
        <v>0.74522259999999996</v>
      </c>
      <c r="M731" s="21">
        <v>70</v>
      </c>
      <c r="N731" s="21" t="s">
        <v>10</v>
      </c>
      <c r="O731" s="21">
        <v>1</v>
      </c>
    </row>
    <row r="732" spans="1:15">
      <c r="A732" s="21" t="s">
        <v>8</v>
      </c>
      <c r="B732" s="22">
        <v>45450.454259259262</v>
      </c>
      <c r="C732" s="23">
        <v>45450.454259259262</v>
      </c>
      <c r="D732" s="21">
        <v>2024060701</v>
      </c>
      <c r="E732" s="21" t="s">
        <v>16</v>
      </c>
      <c r="F732" s="21">
        <v>1908.5719999999999</v>
      </c>
      <c r="G732" s="21">
        <v>5.0843040000000004</v>
      </c>
      <c r="H732" s="21">
        <v>268.62</v>
      </c>
      <c r="I732" s="21">
        <v>267.87580000000003</v>
      </c>
      <c r="J732" s="21" t="s">
        <v>9</v>
      </c>
      <c r="K732" s="21">
        <v>38.001199999999997</v>
      </c>
      <c r="L732" s="21">
        <v>0.71156569999999997</v>
      </c>
      <c r="M732" s="21">
        <v>66</v>
      </c>
      <c r="N732" s="21" t="s">
        <v>10</v>
      </c>
      <c r="O732" s="21">
        <v>1</v>
      </c>
    </row>
    <row r="733" spans="1:15">
      <c r="A733" s="21" t="s">
        <v>8</v>
      </c>
      <c r="B733" s="22">
        <v>45450.45590277778</v>
      </c>
      <c r="C733" s="23">
        <v>45450.45590277778</v>
      </c>
      <c r="D733" s="21">
        <v>2024060701</v>
      </c>
      <c r="E733" s="21" t="s">
        <v>16</v>
      </c>
      <c r="F733" s="21">
        <v>1573.0119999999999</v>
      </c>
      <c r="G733" s="21">
        <v>4.2535059999999998</v>
      </c>
      <c r="H733" s="21">
        <v>309.32</v>
      </c>
      <c r="I733" s="21">
        <v>308.20710000000003</v>
      </c>
      <c r="J733" s="21" t="s">
        <v>9</v>
      </c>
      <c r="K733" s="21">
        <v>38.000410000000002</v>
      </c>
      <c r="L733" s="21">
        <v>0.83112189999999997</v>
      </c>
      <c r="M733" s="21">
        <v>76</v>
      </c>
      <c r="N733" s="21" t="s">
        <v>10</v>
      </c>
      <c r="O733" s="21">
        <v>1</v>
      </c>
    </row>
    <row r="734" spans="1:15">
      <c r="A734" s="21" t="s">
        <v>8</v>
      </c>
      <c r="B734" s="22">
        <v>45450.457453703704</v>
      </c>
      <c r="C734" s="23">
        <v>45450.457453703704</v>
      </c>
      <c r="D734" s="21">
        <v>2024060701</v>
      </c>
      <c r="E734" s="21" t="s">
        <v>16</v>
      </c>
      <c r="F734" s="21">
        <v>1254.3420000000001</v>
      </c>
      <c r="G734" s="21">
        <v>3.4403510000000002</v>
      </c>
      <c r="H734" s="21">
        <v>297.11</v>
      </c>
      <c r="I734" s="21">
        <v>298.30360000000002</v>
      </c>
      <c r="J734" s="21" t="s">
        <v>9</v>
      </c>
      <c r="K734" s="21">
        <v>38.000239999999998</v>
      </c>
      <c r="L734" s="21">
        <v>0.81580719999999995</v>
      </c>
      <c r="M734" s="21">
        <v>73</v>
      </c>
      <c r="N734" s="21" t="s">
        <v>10</v>
      </c>
      <c r="O734" s="21">
        <v>1</v>
      </c>
    </row>
    <row r="735" spans="1:15">
      <c r="A735" s="21" t="s">
        <v>8</v>
      </c>
      <c r="B735" s="22">
        <v>45450.459027777775</v>
      </c>
      <c r="C735" s="23">
        <v>45450.459027777775</v>
      </c>
      <c r="D735" s="21">
        <v>2024060701</v>
      </c>
      <c r="E735" s="21" t="s">
        <v>16</v>
      </c>
      <c r="F735" s="21">
        <v>1053.1310000000001</v>
      </c>
      <c r="G735" s="21">
        <v>2.929821</v>
      </c>
      <c r="H735" s="21">
        <v>183.15</v>
      </c>
      <c r="I735" s="21">
        <v>184.7842</v>
      </c>
      <c r="J735" s="21" t="s">
        <v>9</v>
      </c>
      <c r="K735" s="21">
        <v>38.001269999999998</v>
      </c>
      <c r="L735" s="21">
        <v>0.51237489999999997</v>
      </c>
      <c r="M735" s="21">
        <v>45</v>
      </c>
      <c r="N735" s="21" t="s">
        <v>10</v>
      </c>
      <c r="O735" s="21">
        <v>1</v>
      </c>
    </row>
    <row r="736" spans="1:15">
      <c r="A736" s="21" t="s">
        <v>8</v>
      </c>
      <c r="B736" s="22">
        <v>45450.46056712963</v>
      </c>
      <c r="C736" s="23">
        <v>45450.46056712963</v>
      </c>
      <c r="D736" s="21">
        <v>2024060701</v>
      </c>
      <c r="E736" s="21" t="s">
        <v>16</v>
      </c>
      <c r="F736" s="21">
        <v>773.92139999999995</v>
      </c>
      <c r="G736" s="21">
        <v>2.1836440000000001</v>
      </c>
      <c r="H736" s="21">
        <v>264.55</v>
      </c>
      <c r="I736" s="21">
        <v>266.63619999999997</v>
      </c>
      <c r="J736" s="21" t="s">
        <v>9</v>
      </c>
      <c r="K736" s="21">
        <v>38.000039999999998</v>
      </c>
      <c r="L736" s="21">
        <v>0.75019429999999998</v>
      </c>
      <c r="M736" s="21">
        <v>65</v>
      </c>
      <c r="N736" s="21" t="s">
        <v>10</v>
      </c>
      <c r="O736" s="21">
        <v>1</v>
      </c>
    </row>
    <row r="737" spans="1:15">
      <c r="A737" s="21" t="s">
        <v>8</v>
      </c>
      <c r="B737" s="22">
        <v>45450.462314814817</v>
      </c>
      <c r="C737" s="23">
        <v>45450.462314814817</v>
      </c>
      <c r="D737" s="21">
        <v>2024060701</v>
      </c>
      <c r="E737" s="21" t="s">
        <v>16</v>
      </c>
      <c r="F737" s="21">
        <v>547.87869999999998</v>
      </c>
      <c r="G737" s="21">
        <v>1.5704610000000001</v>
      </c>
      <c r="H737" s="21">
        <v>215.71</v>
      </c>
      <c r="I737" s="21">
        <v>216.29570000000001</v>
      </c>
      <c r="J737" s="21" t="s">
        <v>9</v>
      </c>
      <c r="K737" s="21">
        <v>38.000129999999999</v>
      </c>
      <c r="L737" s="21">
        <v>0.61820509999999995</v>
      </c>
      <c r="M737" s="21">
        <v>53</v>
      </c>
      <c r="N737" s="21" t="s">
        <v>10</v>
      </c>
      <c r="O737" s="21">
        <v>1</v>
      </c>
    </row>
    <row r="738" spans="1:15">
      <c r="A738" s="21" t="s">
        <v>8</v>
      </c>
      <c r="B738" s="22">
        <v>45450.464039351849</v>
      </c>
      <c r="C738" s="23">
        <v>45450.464039351849</v>
      </c>
      <c r="D738" s="21">
        <v>2024060701</v>
      </c>
      <c r="E738" s="21" t="s">
        <v>16</v>
      </c>
      <c r="F738" s="21">
        <v>314.27719999999999</v>
      </c>
      <c r="G738" s="21">
        <v>0.91509819999999997</v>
      </c>
      <c r="H738" s="21">
        <v>223.85</v>
      </c>
      <c r="I738" s="21">
        <v>225.4383</v>
      </c>
      <c r="J738" s="21" t="s">
        <v>9</v>
      </c>
      <c r="K738" s="21">
        <v>38.000050000000002</v>
      </c>
      <c r="L738" s="21">
        <v>0.65449829999999998</v>
      </c>
      <c r="M738" s="21">
        <v>55</v>
      </c>
      <c r="N738" s="21" t="s">
        <v>10</v>
      </c>
      <c r="O738" s="21">
        <v>1</v>
      </c>
    </row>
    <row r="739" spans="1:15">
      <c r="A739" s="4" t="s">
        <v>7</v>
      </c>
      <c r="B739" s="5">
        <v>45454.345937500002</v>
      </c>
      <c r="C739" s="6">
        <v>45454.345937500002</v>
      </c>
      <c r="D739" s="4">
        <v>2024061101</v>
      </c>
      <c r="E739" s="4" t="s">
        <v>16</v>
      </c>
      <c r="F739" s="4">
        <v>17728.939999999999</v>
      </c>
      <c r="G739" s="4">
        <v>17.526910000000001</v>
      </c>
      <c r="H739" s="4"/>
      <c r="I739" s="4"/>
      <c r="J739" s="4"/>
      <c r="K739" s="4"/>
      <c r="L739" s="4"/>
      <c r="M739" s="4"/>
      <c r="N739" s="4"/>
      <c r="O739" s="4"/>
    </row>
    <row r="740" spans="1:15">
      <c r="A740" s="21" t="s">
        <v>8</v>
      </c>
      <c r="B740" s="22">
        <v>45454.361666666664</v>
      </c>
      <c r="C740" s="23">
        <v>45454.361666666664</v>
      </c>
      <c r="D740" s="21">
        <v>2024061101</v>
      </c>
      <c r="E740" s="21" t="s">
        <v>16</v>
      </c>
      <c r="F740" s="21">
        <v>15108.88</v>
      </c>
      <c r="G740" s="21">
        <v>17.241250000000001</v>
      </c>
      <c r="H740" s="21">
        <v>244.2</v>
      </c>
      <c r="I740" s="21">
        <v>241.9418</v>
      </c>
      <c r="J740" s="21" t="s">
        <v>9</v>
      </c>
      <c r="K740" s="21">
        <v>38.000309999999999</v>
      </c>
      <c r="L740" s="21">
        <v>0.2744663</v>
      </c>
      <c r="M740" s="21">
        <v>60</v>
      </c>
      <c r="N740" s="21" t="s">
        <v>10</v>
      </c>
      <c r="O740" s="21">
        <v>1</v>
      </c>
    </row>
    <row r="741" spans="1:15">
      <c r="A741" s="21" t="s">
        <v>8</v>
      </c>
      <c r="B741" s="22">
        <v>45454.364432870374</v>
      </c>
      <c r="C741" s="23">
        <v>45454.364432870374</v>
      </c>
      <c r="D741" s="21">
        <v>2024061101</v>
      </c>
      <c r="E741" s="21" t="s">
        <v>16</v>
      </c>
      <c r="F741" s="21">
        <v>14512.92</v>
      </c>
      <c r="G741" s="21">
        <v>16.98312</v>
      </c>
      <c r="H741" s="21">
        <v>223.85</v>
      </c>
      <c r="I741" s="21">
        <v>224.73560000000001</v>
      </c>
      <c r="J741" s="21" t="s">
        <v>9</v>
      </c>
      <c r="K741" s="21">
        <v>38.001269999999998</v>
      </c>
      <c r="L741" s="21">
        <v>0.26153710000000002</v>
      </c>
      <c r="M741" s="21">
        <v>55</v>
      </c>
      <c r="N741" s="21" t="s">
        <v>10</v>
      </c>
      <c r="O741" s="21">
        <v>1</v>
      </c>
    </row>
    <row r="742" spans="1:15">
      <c r="A742" s="21" t="s">
        <v>8</v>
      </c>
      <c r="B742" s="22">
        <v>45454.366990740738</v>
      </c>
      <c r="C742" s="23">
        <v>45454.366990740738</v>
      </c>
      <c r="D742" s="21">
        <v>2024061101</v>
      </c>
      <c r="E742" s="21" t="s">
        <v>16</v>
      </c>
      <c r="F742" s="21">
        <v>13987.81</v>
      </c>
      <c r="G742" s="21">
        <v>16.75216</v>
      </c>
      <c r="H742" s="21">
        <v>187.22</v>
      </c>
      <c r="I742" s="21">
        <v>193.55330000000001</v>
      </c>
      <c r="J742" s="21" t="s">
        <v>9</v>
      </c>
      <c r="K742" s="21">
        <v>38.000120000000003</v>
      </c>
      <c r="L742" s="21">
        <v>0.23036490000000001</v>
      </c>
      <c r="M742" s="21">
        <v>46</v>
      </c>
      <c r="N742" s="21" t="s">
        <v>10</v>
      </c>
      <c r="O742" s="21">
        <v>1</v>
      </c>
    </row>
    <row r="743" spans="1:15">
      <c r="A743" s="21" t="s">
        <v>8</v>
      </c>
      <c r="B743" s="22">
        <v>45454.369004629632</v>
      </c>
      <c r="C743" s="23">
        <v>45454.369004629632</v>
      </c>
      <c r="D743" s="21">
        <v>2024061101</v>
      </c>
      <c r="E743" s="21" t="s">
        <v>16</v>
      </c>
      <c r="F743" s="21">
        <v>13408.76</v>
      </c>
      <c r="G743" s="21">
        <v>16.355530000000002</v>
      </c>
      <c r="H743" s="21">
        <v>333.74</v>
      </c>
      <c r="I743" s="21">
        <v>331.31119999999999</v>
      </c>
      <c r="J743" s="21" t="s">
        <v>9</v>
      </c>
      <c r="K743" s="21">
        <v>38.00132</v>
      </c>
      <c r="L743" s="21">
        <v>0.40211340000000001</v>
      </c>
      <c r="M743" s="21">
        <v>82</v>
      </c>
      <c r="N743" s="21" t="s">
        <v>10</v>
      </c>
      <c r="O743" s="21">
        <v>1</v>
      </c>
    </row>
    <row r="744" spans="1:15">
      <c r="A744" s="21" t="s">
        <v>8</v>
      </c>
      <c r="B744" s="22">
        <v>45454.371087962965</v>
      </c>
      <c r="C744" s="23">
        <v>45454.371087962965</v>
      </c>
      <c r="D744" s="21">
        <v>2024061101</v>
      </c>
      <c r="E744" s="21" t="s">
        <v>16</v>
      </c>
      <c r="F744" s="21">
        <v>12902.66</v>
      </c>
      <c r="G744" s="21">
        <v>16.039269999999998</v>
      </c>
      <c r="H744" s="21">
        <v>256.41000000000003</v>
      </c>
      <c r="I744" s="21">
        <v>259.46460000000002</v>
      </c>
      <c r="J744" s="21" t="s">
        <v>9</v>
      </c>
      <c r="K744" s="21">
        <v>38.001379999999997</v>
      </c>
      <c r="L744" s="21">
        <v>0.32089269999999998</v>
      </c>
      <c r="M744" s="21">
        <v>63</v>
      </c>
      <c r="N744" s="21" t="s">
        <v>10</v>
      </c>
      <c r="O744" s="21">
        <v>1</v>
      </c>
    </row>
    <row r="745" spans="1:15">
      <c r="A745" s="21" t="s">
        <v>8</v>
      </c>
      <c r="B745" s="22">
        <v>45454.373090277775</v>
      </c>
      <c r="C745" s="23">
        <v>45454.373090277775</v>
      </c>
      <c r="D745" s="21">
        <v>2024061101</v>
      </c>
      <c r="E745" s="21" t="s">
        <v>16</v>
      </c>
      <c r="F745" s="21">
        <v>12453.05</v>
      </c>
      <c r="G745" s="21">
        <v>15.766529999999999</v>
      </c>
      <c r="H745" s="21">
        <v>215.71</v>
      </c>
      <c r="I745" s="21">
        <v>210.839</v>
      </c>
      <c r="J745" s="21" t="s">
        <v>9</v>
      </c>
      <c r="K745" s="21">
        <v>38.000399999999999</v>
      </c>
      <c r="L745" s="21">
        <v>0.26550560000000001</v>
      </c>
      <c r="M745" s="21">
        <v>53</v>
      </c>
      <c r="N745" s="21" t="s">
        <v>10</v>
      </c>
      <c r="O745" s="21">
        <v>1</v>
      </c>
    </row>
    <row r="746" spans="1:15">
      <c r="A746" s="21" t="s">
        <v>8</v>
      </c>
      <c r="B746" s="22">
        <v>45454.3752662037</v>
      </c>
      <c r="C746" s="23">
        <v>45454.3752662037</v>
      </c>
      <c r="D746" s="21">
        <v>2024061101</v>
      </c>
      <c r="E746" s="21" t="s">
        <v>16</v>
      </c>
      <c r="F746" s="21">
        <v>11930.63</v>
      </c>
      <c r="G746" s="21">
        <v>15.40701</v>
      </c>
      <c r="H746" s="21">
        <v>284.89999999999998</v>
      </c>
      <c r="I746" s="21">
        <v>287.12630000000001</v>
      </c>
      <c r="J746" s="21" t="s">
        <v>9</v>
      </c>
      <c r="K746" s="21">
        <v>38.001339999999999</v>
      </c>
      <c r="L746" s="21">
        <v>0.36891390000000002</v>
      </c>
      <c r="M746" s="21">
        <v>70</v>
      </c>
      <c r="N746" s="21" t="s">
        <v>10</v>
      </c>
      <c r="O746" s="21">
        <v>1</v>
      </c>
    </row>
    <row r="747" spans="1:15">
      <c r="A747" s="21" t="s">
        <v>8</v>
      </c>
      <c r="B747" s="22">
        <v>45454.37771990741</v>
      </c>
      <c r="C747" s="23">
        <v>45454.37771990741</v>
      </c>
      <c r="D747" s="21">
        <v>2024061101</v>
      </c>
      <c r="E747" s="21" t="s">
        <v>16</v>
      </c>
      <c r="F747" s="21">
        <v>11403.48</v>
      </c>
      <c r="G747" s="21">
        <v>15.05702</v>
      </c>
      <c r="H747" s="21">
        <v>264.55</v>
      </c>
      <c r="I747" s="21">
        <v>263.92219999999998</v>
      </c>
      <c r="J747" s="21" t="s">
        <v>9</v>
      </c>
      <c r="K747" s="21">
        <v>38.000109999999999</v>
      </c>
      <c r="L747" s="21">
        <v>0.34662939999999998</v>
      </c>
      <c r="M747" s="21">
        <v>65</v>
      </c>
      <c r="N747" s="21" t="s">
        <v>10</v>
      </c>
      <c r="O747" s="21">
        <v>1</v>
      </c>
    </row>
    <row r="748" spans="1:15">
      <c r="A748" s="21" t="s">
        <v>8</v>
      </c>
      <c r="B748" s="22">
        <v>45454.379791666666</v>
      </c>
      <c r="C748" s="23">
        <v>45454.379791666666</v>
      </c>
      <c r="D748" s="21">
        <v>2024061101</v>
      </c>
      <c r="E748" s="21" t="s">
        <v>16</v>
      </c>
      <c r="F748" s="21">
        <v>10909.05</v>
      </c>
      <c r="G748" s="21">
        <v>14.67972</v>
      </c>
      <c r="H748" s="21">
        <v>284.89999999999998</v>
      </c>
      <c r="I748" s="21">
        <v>286.62259999999998</v>
      </c>
      <c r="J748" s="21" t="s">
        <v>9</v>
      </c>
      <c r="K748" s="21">
        <v>38.000019999999999</v>
      </c>
      <c r="L748" s="21">
        <v>0.38373590000000002</v>
      </c>
      <c r="M748" s="21">
        <v>70</v>
      </c>
      <c r="N748" s="21" t="s">
        <v>10</v>
      </c>
      <c r="O748" s="21">
        <v>1</v>
      </c>
    </row>
    <row r="749" spans="1:15">
      <c r="A749" s="21" t="s">
        <v>8</v>
      </c>
      <c r="B749" s="22">
        <v>45454.392800925925</v>
      </c>
      <c r="C749" s="23">
        <v>45454.392800925925</v>
      </c>
      <c r="D749" s="21">
        <v>2024061101</v>
      </c>
      <c r="E749" s="21" t="s">
        <v>16</v>
      </c>
      <c r="F749" s="21">
        <v>9301.5390000000007</v>
      </c>
      <c r="G749" s="21">
        <v>14.08728</v>
      </c>
      <c r="H749" s="21">
        <v>394.79</v>
      </c>
      <c r="I749" s="21">
        <v>396.23599999999999</v>
      </c>
      <c r="J749" s="21" t="s">
        <v>9</v>
      </c>
      <c r="K749" s="21">
        <v>38.000480000000003</v>
      </c>
      <c r="L749" s="21">
        <v>0.5982189</v>
      </c>
      <c r="M749" s="21">
        <v>97</v>
      </c>
      <c r="N749" s="21" t="s">
        <v>10</v>
      </c>
      <c r="O749" s="21">
        <v>1</v>
      </c>
    </row>
    <row r="750" spans="1:15">
      <c r="A750" s="21" t="s">
        <v>8</v>
      </c>
      <c r="B750" s="22">
        <v>45454.394849537035</v>
      </c>
      <c r="C750" s="23">
        <v>45454.394849537035</v>
      </c>
      <c r="D750" s="21">
        <v>2024061101</v>
      </c>
      <c r="E750" s="21" t="s">
        <v>16</v>
      </c>
      <c r="F750" s="21">
        <v>8853.1869999999999</v>
      </c>
      <c r="G750" s="21">
        <v>13.66042</v>
      </c>
      <c r="H750" s="21">
        <v>276.75990000000002</v>
      </c>
      <c r="I750" s="21">
        <v>273.79849999999999</v>
      </c>
      <c r="J750" s="21" t="s">
        <v>9</v>
      </c>
      <c r="K750" s="21">
        <v>38.00121</v>
      </c>
      <c r="L750" s="21">
        <v>0.42042859999999999</v>
      </c>
      <c r="M750" s="21">
        <v>68</v>
      </c>
      <c r="N750" s="21" t="s">
        <v>10</v>
      </c>
      <c r="O750" s="21">
        <v>1</v>
      </c>
    </row>
    <row r="751" spans="1:15">
      <c r="A751" s="21" t="s">
        <v>8</v>
      </c>
      <c r="B751" s="22">
        <v>45454.396828703706</v>
      </c>
      <c r="C751" s="23">
        <v>45454.396828703706</v>
      </c>
      <c r="D751" s="21">
        <v>2024061101</v>
      </c>
      <c r="E751" s="21" t="s">
        <v>16</v>
      </c>
      <c r="F751" s="21">
        <v>8476.1990000000005</v>
      </c>
      <c r="G751" s="21">
        <v>13.3177</v>
      </c>
      <c r="H751" s="21">
        <v>223.85</v>
      </c>
      <c r="I751" s="21">
        <v>222.33519999999999</v>
      </c>
      <c r="J751" s="21" t="s">
        <v>9</v>
      </c>
      <c r="K751" s="21">
        <v>38.0002</v>
      </c>
      <c r="L751" s="21">
        <v>0.34737410000000002</v>
      </c>
      <c r="M751" s="21">
        <v>55</v>
      </c>
      <c r="N751" s="21" t="s">
        <v>10</v>
      </c>
      <c r="O751" s="21">
        <v>1</v>
      </c>
    </row>
    <row r="752" spans="1:15">
      <c r="A752" s="21" t="s">
        <v>8</v>
      </c>
      <c r="B752" s="22">
        <v>45454.399108796293</v>
      </c>
      <c r="C752" s="23">
        <v>45454.399108796293</v>
      </c>
      <c r="D752" s="21">
        <v>2024061101</v>
      </c>
      <c r="E752" s="21" t="s">
        <v>16</v>
      </c>
      <c r="F752" s="21">
        <v>8013.6210000000001</v>
      </c>
      <c r="G752" s="21">
        <v>12.853389999999999</v>
      </c>
      <c r="H752" s="21">
        <v>288.97000000000003</v>
      </c>
      <c r="I752" s="21">
        <v>288.68880000000001</v>
      </c>
      <c r="J752" s="21" t="s">
        <v>9</v>
      </c>
      <c r="K752" s="21">
        <v>38.000160000000001</v>
      </c>
      <c r="L752" s="21">
        <v>0.46089809999999998</v>
      </c>
      <c r="M752" s="21">
        <v>71</v>
      </c>
      <c r="N752" s="21" t="s">
        <v>10</v>
      </c>
      <c r="O752" s="21">
        <v>1</v>
      </c>
    </row>
    <row r="753" spans="1:15">
      <c r="A753" s="21" t="s">
        <v>8</v>
      </c>
      <c r="B753" s="22">
        <v>45454.400983796295</v>
      </c>
      <c r="C753" s="23">
        <v>45454.400983796295</v>
      </c>
      <c r="D753" s="21">
        <v>2024061101</v>
      </c>
      <c r="E753" s="21" t="s">
        <v>16</v>
      </c>
      <c r="F753" s="21">
        <v>7621.3459999999995</v>
      </c>
      <c r="G753" s="21">
        <v>12.43446</v>
      </c>
      <c r="H753" s="21">
        <v>260.48</v>
      </c>
      <c r="I753" s="21">
        <v>260.88569999999999</v>
      </c>
      <c r="J753" s="21" t="s">
        <v>9</v>
      </c>
      <c r="K753" s="21">
        <v>38.000140000000002</v>
      </c>
      <c r="L753" s="21">
        <v>0.42353079999999999</v>
      </c>
      <c r="M753" s="21">
        <v>64</v>
      </c>
      <c r="N753" s="21" t="s">
        <v>10</v>
      </c>
      <c r="O753" s="21">
        <v>1</v>
      </c>
    </row>
    <row r="754" spans="1:15">
      <c r="A754" s="21" t="s">
        <v>8</v>
      </c>
      <c r="B754" s="22">
        <v>45454.402743055558</v>
      </c>
      <c r="C754" s="23">
        <v>45454.402743055558</v>
      </c>
      <c r="D754" s="21">
        <v>2024061101</v>
      </c>
      <c r="E754" s="21" t="s">
        <v>16</v>
      </c>
      <c r="F754" s="21">
        <v>7257.6670000000004</v>
      </c>
      <c r="G754" s="21">
        <v>12.03336</v>
      </c>
      <c r="H754" s="21">
        <v>244.2</v>
      </c>
      <c r="I754" s="21">
        <v>243.76779999999999</v>
      </c>
      <c r="J754" s="21" t="s">
        <v>9</v>
      </c>
      <c r="K754" s="21">
        <v>38.001359999999998</v>
      </c>
      <c r="L754" s="21">
        <v>0.4020801</v>
      </c>
      <c r="M754" s="21">
        <v>60</v>
      </c>
      <c r="N754" s="21" t="s">
        <v>10</v>
      </c>
      <c r="O754" s="21">
        <v>1</v>
      </c>
    </row>
    <row r="755" spans="1:15">
      <c r="A755" s="21" t="s">
        <v>8</v>
      </c>
      <c r="B755" s="22">
        <v>45454.424131944441</v>
      </c>
      <c r="C755" s="23">
        <v>45454.424131944441</v>
      </c>
      <c r="D755" s="21">
        <v>2024061101</v>
      </c>
      <c r="E755" s="21" t="s">
        <v>16</v>
      </c>
      <c r="F755" s="21">
        <v>5680.8909999999996</v>
      </c>
      <c r="G755" s="21">
        <v>11.440580000000001</v>
      </c>
      <c r="H755" s="21">
        <v>297.11</v>
      </c>
      <c r="I755" s="21">
        <v>301.84730000000002</v>
      </c>
      <c r="J755" s="21" t="s">
        <v>9</v>
      </c>
      <c r="K755" s="21">
        <v>38.000160000000001</v>
      </c>
      <c r="L755" s="21">
        <v>0.60601380000000005</v>
      </c>
      <c r="M755" s="21">
        <v>73</v>
      </c>
      <c r="N755" s="21" t="s">
        <v>10</v>
      </c>
      <c r="O755" s="21">
        <v>1</v>
      </c>
    </row>
    <row r="756" spans="1:15">
      <c r="A756" s="21" t="s">
        <v>8</v>
      </c>
      <c r="B756" s="22">
        <v>45454.426527777781</v>
      </c>
      <c r="C756" s="23">
        <v>45454.426527777781</v>
      </c>
      <c r="D756" s="21">
        <v>2024061101</v>
      </c>
      <c r="E756" s="21" t="s">
        <v>16</v>
      </c>
      <c r="F756" s="21">
        <v>5266.9210000000003</v>
      </c>
      <c r="G756" s="21">
        <v>10.957599999999999</v>
      </c>
      <c r="H756" s="21">
        <v>231.99</v>
      </c>
      <c r="I756" s="21">
        <v>0</v>
      </c>
      <c r="J756" s="21" t="s">
        <v>12</v>
      </c>
      <c r="K756" s="21">
        <v>3.9648829999999999</v>
      </c>
      <c r="L756" s="21">
        <v>0</v>
      </c>
      <c r="M756" s="21">
        <v>57</v>
      </c>
      <c r="N756" s="21" t="s">
        <v>127</v>
      </c>
      <c r="O756" s="21">
        <v>1</v>
      </c>
    </row>
    <row r="757" spans="1:15">
      <c r="A757" s="21" t="s">
        <v>8</v>
      </c>
      <c r="B757" s="22">
        <v>45454.432141203702</v>
      </c>
      <c r="C757" s="23">
        <v>45454.432141203702</v>
      </c>
      <c r="D757" s="21">
        <v>2024061101</v>
      </c>
      <c r="E757" s="21" t="s">
        <v>16</v>
      </c>
      <c r="F757" s="21">
        <v>4874.4009999999998</v>
      </c>
      <c r="G757" s="21">
        <v>10.558199999999999</v>
      </c>
      <c r="H757" s="21">
        <v>231.99</v>
      </c>
      <c r="I757" s="21">
        <v>218.8467</v>
      </c>
      <c r="J757" s="21" t="s">
        <v>9</v>
      </c>
      <c r="K757" s="21">
        <v>38.001379999999997</v>
      </c>
      <c r="L757" s="21">
        <v>0.47217819999999999</v>
      </c>
      <c r="M757" s="21">
        <v>57</v>
      </c>
      <c r="N757" s="21" t="s">
        <v>10</v>
      </c>
      <c r="O757" s="21">
        <v>1</v>
      </c>
    </row>
    <row r="758" spans="1:15">
      <c r="A758" s="21" t="s">
        <v>8</v>
      </c>
      <c r="B758" s="22">
        <v>45454.433912037035</v>
      </c>
      <c r="C758" s="23">
        <v>45454.433912037035</v>
      </c>
      <c r="D758" s="21">
        <v>2024061101</v>
      </c>
      <c r="E758" s="21" t="s">
        <v>16</v>
      </c>
      <c r="F758" s="21">
        <v>4519.7309999999998</v>
      </c>
      <c r="G758" s="21">
        <v>9.9489230000000006</v>
      </c>
      <c r="H758" s="21">
        <v>264.55</v>
      </c>
      <c r="I758" s="21">
        <v>264.11470000000003</v>
      </c>
      <c r="J758" s="21" t="s">
        <v>9</v>
      </c>
      <c r="K758" s="21">
        <v>38.000360000000001</v>
      </c>
      <c r="L758" s="21">
        <v>0.57955460000000003</v>
      </c>
      <c r="M758" s="21">
        <v>65</v>
      </c>
      <c r="N758" s="21" t="s">
        <v>10</v>
      </c>
      <c r="O758" s="21">
        <v>1</v>
      </c>
    </row>
    <row r="759" spans="1:15">
      <c r="A759" s="21" t="s">
        <v>8</v>
      </c>
      <c r="B759" s="22">
        <v>45454.435891203706</v>
      </c>
      <c r="C759" s="23">
        <v>45454.435891203706</v>
      </c>
      <c r="D759" s="21">
        <v>2024061101</v>
      </c>
      <c r="E759" s="21" t="s">
        <v>16</v>
      </c>
      <c r="F759" s="21">
        <v>4190.38</v>
      </c>
      <c r="G759" s="21">
        <v>9.3924830000000004</v>
      </c>
      <c r="H759" s="21">
        <v>252.34</v>
      </c>
      <c r="I759" s="21">
        <v>250.27019999999999</v>
      </c>
      <c r="J759" s="21" t="s">
        <v>9</v>
      </c>
      <c r="K759" s="21">
        <v>38.000169999999997</v>
      </c>
      <c r="L759" s="21">
        <v>0.55909310000000001</v>
      </c>
      <c r="M759" s="21">
        <v>62</v>
      </c>
      <c r="N759" s="21" t="s">
        <v>10</v>
      </c>
      <c r="O759" s="21">
        <v>1</v>
      </c>
    </row>
    <row r="760" spans="1:15">
      <c r="A760" s="21" t="s">
        <v>8</v>
      </c>
      <c r="B760" s="22">
        <v>45454.437465277777</v>
      </c>
      <c r="C760" s="23">
        <v>45454.437465277777</v>
      </c>
      <c r="D760" s="21">
        <v>2024061101</v>
      </c>
      <c r="E760" s="21" t="s">
        <v>16</v>
      </c>
      <c r="F760" s="21">
        <v>3874.931</v>
      </c>
      <c r="G760" s="21">
        <v>8.8106629999999999</v>
      </c>
      <c r="H760" s="21">
        <v>256.41000000000003</v>
      </c>
      <c r="I760" s="21">
        <v>256.37540000000001</v>
      </c>
      <c r="J760" s="21" t="s">
        <v>9</v>
      </c>
      <c r="K760" s="21">
        <v>38.000079999999997</v>
      </c>
      <c r="L760" s="21">
        <v>0.58100949999999996</v>
      </c>
      <c r="M760" s="21">
        <v>63</v>
      </c>
      <c r="N760" s="21" t="s">
        <v>10</v>
      </c>
      <c r="O760" s="21">
        <v>1</v>
      </c>
    </row>
    <row r="761" spans="1:15">
      <c r="A761" s="21" t="s">
        <v>8</v>
      </c>
      <c r="B761" s="22">
        <v>45454.439444444448</v>
      </c>
      <c r="C761" s="23">
        <v>45454.439444444448</v>
      </c>
      <c r="D761" s="21">
        <v>2024061101</v>
      </c>
      <c r="E761" s="21" t="s">
        <v>16</v>
      </c>
      <c r="F761" s="21">
        <v>3593.6640000000002</v>
      </c>
      <c r="G761" s="21">
        <v>8.3195510000000006</v>
      </c>
      <c r="H761" s="21">
        <v>211.64</v>
      </c>
      <c r="I761" s="21">
        <v>214.99279999999999</v>
      </c>
      <c r="J761" s="21" t="s">
        <v>9</v>
      </c>
      <c r="K761" s="21">
        <v>38.001399999999997</v>
      </c>
      <c r="L761" s="21">
        <v>0.49616660000000001</v>
      </c>
      <c r="M761" s="21">
        <v>52</v>
      </c>
      <c r="N761" s="21" t="s">
        <v>10</v>
      </c>
      <c r="O761" s="21">
        <v>1</v>
      </c>
    </row>
    <row r="762" spans="1:15">
      <c r="A762" s="4" t="s">
        <v>7</v>
      </c>
      <c r="B762" s="5">
        <v>45455.342962962961</v>
      </c>
      <c r="C762" s="6">
        <v>45455.342962962961</v>
      </c>
      <c r="D762" s="4">
        <v>2024061201</v>
      </c>
      <c r="E762" s="4" t="s">
        <v>16</v>
      </c>
      <c r="F762" s="4">
        <v>17752.12</v>
      </c>
      <c r="G762" s="4">
        <v>17.52693</v>
      </c>
      <c r="H762" s="4"/>
      <c r="I762" s="4"/>
      <c r="J762" s="4"/>
      <c r="K762" s="4"/>
      <c r="L762" s="4"/>
      <c r="M762" s="4"/>
      <c r="N762" s="4"/>
      <c r="O762" s="4"/>
    </row>
    <row r="763" spans="1:15">
      <c r="A763" s="21" t="s">
        <v>8</v>
      </c>
      <c r="B763" s="22">
        <v>45455.353530092594</v>
      </c>
      <c r="C763" s="23">
        <v>45455.353530092594</v>
      </c>
      <c r="D763" s="21">
        <v>2024061201</v>
      </c>
      <c r="E763" s="21" t="s">
        <v>16</v>
      </c>
      <c r="F763" s="21">
        <v>15800.92</v>
      </c>
      <c r="G763" s="21">
        <v>17.17971</v>
      </c>
      <c r="H763" s="21">
        <v>313.39</v>
      </c>
      <c r="I763" s="21">
        <v>310.97430000000003</v>
      </c>
      <c r="J763" s="21" t="s">
        <v>9</v>
      </c>
      <c r="K763" s="21">
        <v>38.000019999999999</v>
      </c>
      <c r="L763" s="21">
        <v>0.33624749999999998</v>
      </c>
      <c r="M763" s="21">
        <v>77</v>
      </c>
      <c r="N763" s="21" t="s">
        <v>10</v>
      </c>
      <c r="O763" s="21">
        <v>1</v>
      </c>
    </row>
    <row r="764" spans="1:15">
      <c r="A764" s="21" t="s">
        <v>8</v>
      </c>
      <c r="B764" s="22">
        <v>45455.355428240742</v>
      </c>
      <c r="C764" s="23">
        <v>45455.355428240742</v>
      </c>
      <c r="D764" s="21">
        <v>2024061201</v>
      </c>
      <c r="E764" s="21" t="s">
        <v>16</v>
      </c>
      <c r="F764" s="21">
        <v>15272.43</v>
      </c>
      <c r="G764" s="21">
        <v>16.894269999999999</v>
      </c>
      <c r="H764" s="21">
        <v>260.48</v>
      </c>
      <c r="I764" s="21">
        <v>260.83569999999997</v>
      </c>
      <c r="J764" s="21" t="s">
        <v>9</v>
      </c>
      <c r="K764" s="21">
        <v>38.000019999999999</v>
      </c>
      <c r="L764" s="21">
        <v>0.28685929999999998</v>
      </c>
      <c r="M764" s="21">
        <v>64</v>
      </c>
      <c r="N764" s="21" t="s">
        <v>10</v>
      </c>
      <c r="O764" s="21">
        <v>1</v>
      </c>
    </row>
    <row r="765" spans="1:15">
      <c r="A765" s="21" t="s">
        <v>8</v>
      </c>
      <c r="B765" s="22">
        <v>45455.357546296298</v>
      </c>
      <c r="C765" s="23">
        <v>45455.357546296298</v>
      </c>
      <c r="D765" s="21">
        <v>2024061201</v>
      </c>
      <c r="E765" s="21" t="s">
        <v>16</v>
      </c>
      <c r="F765" s="21">
        <v>14657.37</v>
      </c>
      <c r="G765" s="21">
        <v>16.52927</v>
      </c>
      <c r="H765" s="21">
        <v>325.60000000000002</v>
      </c>
      <c r="I765" s="21">
        <v>322.68880000000001</v>
      </c>
      <c r="J765" s="21" t="s">
        <v>9</v>
      </c>
      <c r="K765" s="21">
        <v>38.001220000000004</v>
      </c>
      <c r="L765" s="21">
        <v>0.36198619999999998</v>
      </c>
      <c r="M765" s="21">
        <v>80</v>
      </c>
      <c r="N765" s="21" t="s">
        <v>10</v>
      </c>
      <c r="O765" s="21">
        <v>1</v>
      </c>
    </row>
    <row r="766" spans="1:15">
      <c r="A766" s="21" t="s">
        <v>8</v>
      </c>
      <c r="B766" s="22">
        <v>45455.359513888892</v>
      </c>
      <c r="C766" s="23">
        <v>45455.359513888892</v>
      </c>
      <c r="D766" s="21">
        <v>2024061201</v>
      </c>
      <c r="E766" s="21" t="s">
        <v>16</v>
      </c>
      <c r="F766" s="21">
        <v>14150.2</v>
      </c>
      <c r="G766" s="21">
        <v>16.245470000000001</v>
      </c>
      <c r="H766" s="21">
        <v>252.34</v>
      </c>
      <c r="I766" s="21">
        <v>248.9256</v>
      </c>
      <c r="J766" s="21" t="s">
        <v>9</v>
      </c>
      <c r="K766" s="21">
        <v>38.001289999999997</v>
      </c>
      <c r="L766" s="21">
        <v>0.28427180000000002</v>
      </c>
      <c r="M766" s="21">
        <v>62</v>
      </c>
      <c r="N766" s="21" t="s">
        <v>10</v>
      </c>
      <c r="O766" s="21">
        <v>1</v>
      </c>
    </row>
    <row r="767" spans="1:15">
      <c r="A767" s="21" t="s">
        <v>8</v>
      </c>
      <c r="B767" s="22">
        <v>45455.361712962964</v>
      </c>
      <c r="C767" s="23">
        <v>45455.361712962964</v>
      </c>
      <c r="D767" s="21">
        <v>2024061201</v>
      </c>
      <c r="E767" s="21" t="s">
        <v>16</v>
      </c>
      <c r="F767" s="21">
        <v>13643.25</v>
      </c>
      <c r="G767" s="21">
        <v>15.979900000000001</v>
      </c>
      <c r="H767" s="21">
        <v>223.85</v>
      </c>
      <c r="I767" s="21">
        <v>229.81899999999999</v>
      </c>
      <c r="J767" s="21" t="s">
        <v>9</v>
      </c>
      <c r="K767" s="21">
        <v>38.000970000000002</v>
      </c>
      <c r="L767" s="21">
        <v>0.26758379999999998</v>
      </c>
      <c r="M767" s="21">
        <v>55</v>
      </c>
      <c r="N767" s="21" t="s">
        <v>10</v>
      </c>
      <c r="O767" s="21">
        <v>1</v>
      </c>
    </row>
    <row r="768" spans="1:15">
      <c r="A768" s="21" t="s">
        <v>8</v>
      </c>
      <c r="B768" s="22">
        <v>45455.36347222222</v>
      </c>
      <c r="C768" s="23">
        <v>45455.36347222222</v>
      </c>
      <c r="D768" s="21">
        <v>2024061201</v>
      </c>
      <c r="E768" s="21" t="s">
        <v>16</v>
      </c>
      <c r="F768" s="21">
        <v>13141.41</v>
      </c>
      <c r="G768" s="21">
        <v>15.64038</v>
      </c>
      <c r="H768" s="21">
        <v>293.03989999999999</v>
      </c>
      <c r="I768" s="21">
        <v>290.97680000000003</v>
      </c>
      <c r="J768" s="21" t="s">
        <v>9</v>
      </c>
      <c r="K768" s="21">
        <v>38.000410000000002</v>
      </c>
      <c r="L768" s="21">
        <v>0.34455409999999997</v>
      </c>
      <c r="M768" s="21">
        <v>72</v>
      </c>
      <c r="N768" s="21" t="s">
        <v>10</v>
      </c>
      <c r="O768" s="21">
        <v>1</v>
      </c>
    </row>
    <row r="769" spans="1:15">
      <c r="A769" s="21" t="s">
        <v>8</v>
      </c>
      <c r="B769" s="22">
        <v>45455.366064814814</v>
      </c>
      <c r="C769" s="23">
        <v>45455.366064814814</v>
      </c>
      <c r="D769" s="21">
        <v>2024061201</v>
      </c>
      <c r="E769" s="21" t="s">
        <v>16</v>
      </c>
      <c r="F769" s="21">
        <v>12630.52</v>
      </c>
      <c r="G769" s="21">
        <v>15.39264</v>
      </c>
      <c r="H769" s="21">
        <v>203.5</v>
      </c>
      <c r="I769" s="21">
        <v>203.95859999999999</v>
      </c>
      <c r="J769" s="21" t="s">
        <v>9</v>
      </c>
      <c r="K769" s="21">
        <v>38.001280000000001</v>
      </c>
      <c r="L769" s="21">
        <v>0.24698780000000001</v>
      </c>
      <c r="M769" s="21">
        <v>50</v>
      </c>
      <c r="N769" s="21" t="s">
        <v>10</v>
      </c>
      <c r="O769" s="21">
        <v>1</v>
      </c>
    </row>
    <row r="770" spans="1:15">
      <c r="A770" s="21" t="s">
        <v>8</v>
      </c>
      <c r="B770" s="22">
        <v>45455.368113425924</v>
      </c>
      <c r="C770" s="23">
        <v>45455.368113425924</v>
      </c>
      <c r="D770" s="21">
        <v>2024061201</v>
      </c>
      <c r="E770" s="21" t="s">
        <v>16</v>
      </c>
      <c r="F770" s="21">
        <v>12137.21</v>
      </c>
      <c r="G770" s="21">
        <v>15.068059999999999</v>
      </c>
      <c r="H770" s="21">
        <v>264.55</v>
      </c>
      <c r="I770" s="21">
        <v>265.40289999999999</v>
      </c>
      <c r="J770" s="21" t="s">
        <v>9</v>
      </c>
      <c r="K770" s="21">
        <v>38.00047</v>
      </c>
      <c r="L770" s="21">
        <v>0.32771749999999999</v>
      </c>
      <c r="M770" s="21">
        <v>65</v>
      </c>
      <c r="N770" s="21" t="s">
        <v>10</v>
      </c>
      <c r="O770" s="21">
        <v>1</v>
      </c>
    </row>
    <row r="771" spans="1:15">
      <c r="A771" s="21" t="s">
        <v>8</v>
      </c>
      <c r="B771" s="22">
        <v>45455.369872685187</v>
      </c>
      <c r="C771" s="23">
        <v>45455.369872685187</v>
      </c>
      <c r="D771" s="21">
        <v>2024061201</v>
      </c>
      <c r="E771" s="21" t="s">
        <v>16</v>
      </c>
      <c r="F771" s="21">
        <v>11712.11</v>
      </c>
      <c r="G771" s="21">
        <v>14.774839999999999</v>
      </c>
      <c r="H771" s="21">
        <v>236.06</v>
      </c>
      <c r="I771" s="21">
        <v>235.23249999999999</v>
      </c>
      <c r="J771" s="21" t="s">
        <v>9</v>
      </c>
      <c r="K771" s="21">
        <v>38.001289999999997</v>
      </c>
      <c r="L771" s="21">
        <v>0.29522530000000002</v>
      </c>
      <c r="M771" s="21">
        <v>58</v>
      </c>
      <c r="N771" s="21" t="s">
        <v>10</v>
      </c>
      <c r="O771" s="21">
        <v>1</v>
      </c>
    </row>
    <row r="772" spans="1:15">
      <c r="A772" s="21" t="s">
        <v>8</v>
      </c>
      <c r="B772" s="22">
        <v>45455.393657407411</v>
      </c>
      <c r="C772" s="23">
        <v>45455.393657407411</v>
      </c>
      <c r="D772" s="21">
        <v>2024061201</v>
      </c>
      <c r="E772" s="21" t="s">
        <v>16</v>
      </c>
      <c r="F772" s="21">
        <v>9159.9069999999992</v>
      </c>
      <c r="G772" s="21">
        <v>14.34595</v>
      </c>
      <c r="H772" s="21">
        <v>272.69</v>
      </c>
      <c r="I772" s="21">
        <v>272.30430000000001</v>
      </c>
      <c r="J772" s="21" t="s">
        <v>9</v>
      </c>
      <c r="K772" s="21">
        <v>38.000369999999997</v>
      </c>
      <c r="L772" s="21">
        <v>0.42432300000000001</v>
      </c>
      <c r="M772" s="21">
        <v>67</v>
      </c>
      <c r="N772" s="21" t="s">
        <v>10</v>
      </c>
      <c r="O772" s="21">
        <v>1</v>
      </c>
    </row>
    <row r="773" spans="1:15">
      <c r="A773" s="21" t="s">
        <v>8</v>
      </c>
      <c r="B773" s="22">
        <v>45455.395405092589</v>
      </c>
      <c r="C773" s="23">
        <v>45455.395405092589</v>
      </c>
      <c r="D773" s="21">
        <v>2024061201</v>
      </c>
      <c r="E773" s="21" t="s">
        <v>16</v>
      </c>
      <c r="F773" s="21">
        <v>8723.6059999999998</v>
      </c>
      <c r="G773" s="21">
        <v>13.881550000000001</v>
      </c>
      <c r="H773" s="21">
        <v>297.11</v>
      </c>
      <c r="I773" s="21">
        <v>296.37810000000002</v>
      </c>
      <c r="J773" s="21" t="s">
        <v>9</v>
      </c>
      <c r="K773" s="21">
        <v>38.000590000000003</v>
      </c>
      <c r="L773" s="21">
        <v>0.46937220000000002</v>
      </c>
      <c r="M773" s="21">
        <v>73</v>
      </c>
      <c r="N773" s="21" t="s">
        <v>10</v>
      </c>
      <c r="O773" s="21">
        <v>1</v>
      </c>
    </row>
    <row r="774" spans="1:15">
      <c r="A774" s="21" t="s">
        <v>8</v>
      </c>
      <c r="B774" s="22">
        <v>45455.397592592592</v>
      </c>
      <c r="C774" s="23">
        <v>45455.397592592592</v>
      </c>
      <c r="D774" s="21">
        <v>2024061201</v>
      </c>
      <c r="E774" s="21" t="s">
        <v>16</v>
      </c>
      <c r="F774" s="21">
        <v>8287.4660000000003</v>
      </c>
      <c r="G774" s="21">
        <v>13.452540000000001</v>
      </c>
      <c r="H774" s="21">
        <v>268.62</v>
      </c>
      <c r="I774" s="21">
        <v>264.45069999999998</v>
      </c>
      <c r="J774" s="21" t="s">
        <v>9</v>
      </c>
      <c r="K774" s="21">
        <v>38.000120000000003</v>
      </c>
      <c r="L774" s="21">
        <v>0.4271295</v>
      </c>
      <c r="M774" s="21">
        <v>66</v>
      </c>
      <c r="N774" s="21" t="s">
        <v>10</v>
      </c>
      <c r="O774" s="21">
        <v>1</v>
      </c>
    </row>
    <row r="775" spans="1:15">
      <c r="A775" s="21" t="s">
        <v>8</v>
      </c>
      <c r="B775" s="22">
        <v>45455.399525462963</v>
      </c>
      <c r="C775" s="23">
        <v>45455.399525462963</v>
      </c>
      <c r="D775" s="21">
        <v>2024061201</v>
      </c>
      <c r="E775" s="21" t="s">
        <v>16</v>
      </c>
      <c r="F775" s="21">
        <v>7856.5659999999998</v>
      </c>
      <c r="G775" s="21">
        <v>12.980639999999999</v>
      </c>
      <c r="H775" s="21">
        <v>288.97000000000003</v>
      </c>
      <c r="I775" s="21">
        <v>289.57659999999998</v>
      </c>
      <c r="J775" s="21" t="s">
        <v>9</v>
      </c>
      <c r="K775" s="21">
        <v>38.001350000000002</v>
      </c>
      <c r="L775" s="21">
        <v>0.47601739999999998</v>
      </c>
      <c r="M775" s="21">
        <v>71</v>
      </c>
      <c r="N775" s="21" t="s">
        <v>10</v>
      </c>
      <c r="O775" s="21">
        <v>1</v>
      </c>
    </row>
    <row r="776" spans="1:15">
      <c r="A776" s="21" t="s">
        <v>8</v>
      </c>
      <c r="B776" s="22">
        <v>45455.401192129626</v>
      </c>
      <c r="C776" s="23">
        <v>45455.401192129626</v>
      </c>
      <c r="D776" s="21">
        <v>2024061201</v>
      </c>
      <c r="E776" s="21" t="s">
        <v>16</v>
      </c>
      <c r="F776" s="21">
        <v>7435.47</v>
      </c>
      <c r="G776" s="21">
        <v>12.47254</v>
      </c>
      <c r="H776" s="21">
        <v>305.25</v>
      </c>
      <c r="I776" s="21">
        <v>307.73309999999998</v>
      </c>
      <c r="J776" s="21" t="s">
        <v>9</v>
      </c>
      <c r="K776" s="21">
        <v>38.00029</v>
      </c>
      <c r="L776" s="21">
        <v>0.51443159999999999</v>
      </c>
      <c r="M776" s="21">
        <v>75</v>
      </c>
      <c r="N776" s="21" t="s">
        <v>10</v>
      </c>
      <c r="O776" s="21">
        <v>1</v>
      </c>
    </row>
    <row r="777" spans="1:15">
      <c r="A777" s="21" t="s">
        <v>8</v>
      </c>
      <c r="B777" s="22">
        <v>45455.402974537035</v>
      </c>
      <c r="C777" s="23">
        <v>45455.402974537035</v>
      </c>
      <c r="D777" s="21">
        <v>2024061201</v>
      </c>
      <c r="E777" s="21" t="s">
        <v>16</v>
      </c>
      <c r="F777" s="21">
        <v>7051.8990000000003</v>
      </c>
      <c r="G777" s="21">
        <v>12.021190000000001</v>
      </c>
      <c r="H777" s="21">
        <v>264.55</v>
      </c>
      <c r="I777" s="21">
        <v>263.47730000000001</v>
      </c>
      <c r="J777" s="21" t="s">
        <v>9</v>
      </c>
      <c r="K777" s="21">
        <v>38.001339999999999</v>
      </c>
      <c r="L777" s="21">
        <v>0.44691380000000003</v>
      </c>
      <c r="M777" s="21">
        <v>65</v>
      </c>
      <c r="N777" s="21" t="s">
        <v>10</v>
      </c>
      <c r="O777" s="21">
        <v>1</v>
      </c>
    </row>
    <row r="778" spans="1:15">
      <c r="A778" s="21" t="s">
        <v>8</v>
      </c>
      <c r="B778" s="22">
        <v>45455.40483796296</v>
      </c>
      <c r="C778" s="23">
        <v>45455.40483796296</v>
      </c>
      <c r="D778" s="21">
        <v>2024061201</v>
      </c>
      <c r="E778" s="21" t="s">
        <v>16</v>
      </c>
      <c r="F778" s="21">
        <v>6687.1469999999999</v>
      </c>
      <c r="G778" s="21">
        <v>11.59548</v>
      </c>
      <c r="H778" s="21">
        <v>248.27</v>
      </c>
      <c r="I778" s="21">
        <v>248.28139999999999</v>
      </c>
      <c r="J778" s="21" t="s">
        <v>9</v>
      </c>
      <c r="K778" s="21">
        <v>38.001350000000002</v>
      </c>
      <c r="L778" s="21">
        <v>0.4284308</v>
      </c>
      <c r="M778" s="21">
        <v>61</v>
      </c>
      <c r="N778" s="21" t="s">
        <v>10</v>
      </c>
      <c r="O778" s="21">
        <v>1</v>
      </c>
    </row>
    <row r="779" spans="1:15">
      <c r="A779" s="21" t="s">
        <v>8</v>
      </c>
      <c r="B779" s="22">
        <v>45455.406469907408</v>
      </c>
      <c r="C779" s="23">
        <v>45455.406469907408</v>
      </c>
      <c r="D779" s="21">
        <v>2024061201</v>
      </c>
      <c r="E779" s="21" t="s">
        <v>16</v>
      </c>
      <c r="F779" s="21">
        <v>6109.3280000000004</v>
      </c>
      <c r="G779" s="21">
        <v>10.75196</v>
      </c>
      <c r="H779" s="21">
        <v>488.4</v>
      </c>
      <c r="I779" s="21">
        <v>488.86410000000001</v>
      </c>
      <c r="J779" s="21" t="s">
        <v>9</v>
      </c>
      <c r="K779" s="21">
        <v>38.000410000000002</v>
      </c>
      <c r="L779" s="21">
        <v>0.85798050000000003</v>
      </c>
      <c r="M779" s="21">
        <v>120</v>
      </c>
      <c r="N779" s="21" t="s">
        <v>10</v>
      </c>
      <c r="O779" s="21">
        <v>1</v>
      </c>
    </row>
    <row r="780" spans="1:15">
      <c r="A780" s="21" t="s">
        <v>8</v>
      </c>
      <c r="B780" s="22">
        <v>45455.427812499998</v>
      </c>
      <c r="C780" s="23">
        <v>45455.427812499998</v>
      </c>
      <c r="D780" s="21">
        <v>2024061201</v>
      </c>
      <c r="E780" s="21" t="s">
        <v>16</v>
      </c>
      <c r="F780" s="21">
        <v>4764.8329999999996</v>
      </c>
      <c r="G780" s="21">
        <v>10.182309999999999</v>
      </c>
      <c r="H780" s="21">
        <v>268.62</v>
      </c>
      <c r="I780" s="21">
        <v>266.98599999999999</v>
      </c>
      <c r="J780" s="21" t="s">
        <v>9</v>
      </c>
      <c r="K780" s="21">
        <v>38.001280000000001</v>
      </c>
      <c r="L780" s="21">
        <v>0.56864610000000004</v>
      </c>
      <c r="M780" s="21">
        <v>66</v>
      </c>
      <c r="N780" s="21" t="s">
        <v>10</v>
      </c>
      <c r="O780" s="21">
        <v>1</v>
      </c>
    </row>
    <row r="781" spans="1:15">
      <c r="A781" s="21" t="s">
        <v>8</v>
      </c>
      <c r="B781" s="22">
        <v>45455.429398148146</v>
      </c>
      <c r="C781" s="23">
        <v>45455.429398148146</v>
      </c>
      <c r="D781" s="21">
        <v>2024061201</v>
      </c>
      <c r="E781" s="21" t="s">
        <v>16</v>
      </c>
      <c r="F781" s="21">
        <v>4425.6670000000004</v>
      </c>
      <c r="G781" s="21">
        <v>9.5938940000000006</v>
      </c>
      <c r="H781" s="21">
        <v>272.69</v>
      </c>
      <c r="I781" s="21">
        <v>273.79059999999998</v>
      </c>
      <c r="J781" s="21" t="s">
        <v>9</v>
      </c>
      <c r="K781" s="21">
        <v>38.000100000000003</v>
      </c>
      <c r="L781" s="21">
        <v>0.59166929999999995</v>
      </c>
      <c r="M781" s="21">
        <v>67</v>
      </c>
      <c r="N781" s="21" t="s">
        <v>10</v>
      </c>
      <c r="O781" s="21">
        <v>1</v>
      </c>
    </row>
    <row r="782" spans="1:15">
      <c r="A782" s="21" t="s">
        <v>8</v>
      </c>
      <c r="B782" s="22">
        <v>45455.43105324074</v>
      </c>
      <c r="C782" s="23">
        <v>45455.43105324074</v>
      </c>
      <c r="D782" s="21">
        <v>2024061201</v>
      </c>
      <c r="E782" s="21" t="s">
        <v>16</v>
      </c>
      <c r="F782" s="21">
        <v>4143.6959999999999</v>
      </c>
      <c r="G782" s="21">
        <v>9.1188850000000006</v>
      </c>
      <c r="H782" s="21">
        <v>215.71</v>
      </c>
      <c r="I782" s="21">
        <v>215.31100000000001</v>
      </c>
      <c r="J782" s="21" t="s">
        <v>9</v>
      </c>
      <c r="K782" s="21">
        <v>38.000430000000001</v>
      </c>
      <c r="L782" s="21">
        <v>0.47160580000000002</v>
      </c>
      <c r="M782" s="21">
        <v>53</v>
      </c>
      <c r="N782" s="21" t="s">
        <v>10</v>
      </c>
      <c r="O782" s="21">
        <v>1</v>
      </c>
    </row>
    <row r="783" spans="1:15">
      <c r="A783" s="21" t="s">
        <v>8</v>
      </c>
      <c r="B783" s="22">
        <v>45455.432719907411</v>
      </c>
      <c r="C783" s="23">
        <v>45455.432719907411</v>
      </c>
      <c r="D783" s="21">
        <v>2024061201</v>
      </c>
      <c r="E783" s="21" t="s">
        <v>16</v>
      </c>
      <c r="F783" s="21">
        <v>3777.5079999999998</v>
      </c>
      <c r="G783" s="21">
        <v>8.4400019999999998</v>
      </c>
      <c r="H783" s="21">
        <v>309.32</v>
      </c>
      <c r="I783" s="21">
        <v>310.07260000000002</v>
      </c>
      <c r="J783" s="21" t="s">
        <v>9</v>
      </c>
      <c r="K783" s="21">
        <v>38.000030000000002</v>
      </c>
      <c r="L783" s="21">
        <v>0.69076729999999997</v>
      </c>
      <c r="M783" s="21">
        <v>76</v>
      </c>
      <c r="N783" s="21" t="s">
        <v>10</v>
      </c>
      <c r="O783" s="21">
        <v>1</v>
      </c>
    </row>
    <row r="784" spans="1:15">
      <c r="A784" s="21" t="s">
        <v>8</v>
      </c>
      <c r="B784" s="22">
        <v>45455.434247685182</v>
      </c>
      <c r="C784" s="23">
        <v>45455.434247685182</v>
      </c>
      <c r="D784" s="21">
        <v>2024061201</v>
      </c>
      <c r="E784" s="21" t="s">
        <v>16</v>
      </c>
      <c r="F784" s="21">
        <v>3454.8820000000001</v>
      </c>
      <c r="G784" s="21">
        <v>7.8271790000000001</v>
      </c>
      <c r="H784" s="21">
        <v>272.69</v>
      </c>
      <c r="I784" s="21">
        <v>270.8297</v>
      </c>
      <c r="J784" s="21" t="s">
        <v>9</v>
      </c>
      <c r="K784" s="21">
        <v>38.0002</v>
      </c>
      <c r="L784" s="21">
        <v>0.61176909999999995</v>
      </c>
      <c r="M784" s="21">
        <v>67</v>
      </c>
      <c r="N784" s="21" t="s">
        <v>10</v>
      </c>
      <c r="O784" s="21">
        <v>1</v>
      </c>
    </row>
    <row r="785" spans="1:15">
      <c r="A785" s="21" t="s">
        <v>8</v>
      </c>
      <c r="B785" s="22">
        <v>45455.436053240737</v>
      </c>
      <c r="C785" s="23">
        <v>45455.436053240737</v>
      </c>
      <c r="D785" s="21">
        <v>2024061201</v>
      </c>
      <c r="E785" s="21" t="s">
        <v>16</v>
      </c>
      <c r="F785" s="21">
        <v>3218.346</v>
      </c>
      <c r="G785" s="21">
        <v>7.4120239999999997</v>
      </c>
      <c r="H785" s="21">
        <v>179.08</v>
      </c>
      <c r="I785" s="21">
        <v>179.61859999999999</v>
      </c>
      <c r="J785" s="21" t="s">
        <v>9</v>
      </c>
      <c r="K785" s="21">
        <v>38.001280000000001</v>
      </c>
      <c r="L785" s="21">
        <v>0.41157260000000001</v>
      </c>
      <c r="M785" s="21">
        <v>44</v>
      </c>
      <c r="N785" s="21" t="s">
        <v>10</v>
      </c>
      <c r="O785" s="21">
        <v>1</v>
      </c>
    </row>
    <row r="786" spans="1:15">
      <c r="A786" s="21" t="s">
        <v>8</v>
      </c>
      <c r="B786" s="22">
        <v>45455.437962962962</v>
      </c>
      <c r="C786" s="23">
        <v>45455.437962962962</v>
      </c>
      <c r="D786" s="21">
        <v>2024061201</v>
      </c>
      <c r="E786" s="21" t="s">
        <v>16</v>
      </c>
      <c r="F786" s="21">
        <v>2847.7730000000001</v>
      </c>
      <c r="G786" s="21">
        <v>6.673489</v>
      </c>
      <c r="H786" s="21">
        <v>317.45999999999998</v>
      </c>
      <c r="I786" s="21">
        <v>318.36509999999998</v>
      </c>
      <c r="J786" s="21" t="s">
        <v>9</v>
      </c>
      <c r="K786" s="21">
        <v>38.000329999999998</v>
      </c>
      <c r="L786" s="21">
        <v>0.74405379999999999</v>
      </c>
      <c r="M786" s="21">
        <v>78</v>
      </c>
      <c r="N786" s="21" t="s">
        <v>10</v>
      </c>
      <c r="O786" s="21">
        <v>1</v>
      </c>
    </row>
    <row r="787" spans="1:15">
      <c r="A787" s="21" t="s">
        <v>8</v>
      </c>
      <c r="B787" s="22">
        <v>45455.440509259257</v>
      </c>
      <c r="C787" s="23">
        <v>45455.440509259257</v>
      </c>
      <c r="D787" s="21">
        <v>2024061201</v>
      </c>
      <c r="E787" s="21" t="s">
        <v>16</v>
      </c>
      <c r="F787" s="21">
        <v>2518.7869999999998</v>
      </c>
      <c r="G787" s="21">
        <v>6.0408359999999997</v>
      </c>
      <c r="H787" s="21">
        <v>264.55</v>
      </c>
      <c r="I787" s="21">
        <v>266.62950000000001</v>
      </c>
      <c r="J787" s="21" t="s">
        <v>9</v>
      </c>
      <c r="K787" s="21">
        <v>38.00009</v>
      </c>
      <c r="L787" s="21">
        <v>0.63749219999999995</v>
      </c>
      <c r="M787" s="21">
        <v>65</v>
      </c>
      <c r="N787" s="21" t="s">
        <v>10</v>
      </c>
      <c r="O787" s="21">
        <v>1</v>
      </c>
    </row>
    <row r="788" spans="1:15">
      <c r="A788" s="21" t="s">
        <v>8</v>
      </c>
      <c r="B788" s="22">
        <v>45455.442152777781</v>
      </c>
      <c r="C788" s="23">
        <v>45455.442152777781</v>
      </c>
      <c r="D788" s="21">
        <v>2024061201</v>
      </c>
      <c r="E788" s="21" t="s">
        <v>16</v>
      </c>
      <c r="F788" s="21">
        <v>2217.7959999999998</v>
      </c>
      <c r="G788" s="21">
        <v>5.3990739999999997</v>
      </c>
      <c r="H788" s="21">
        <v>264.55</v>
      </c>
      <c r="I788" s="21">
        <v>266.45460000000003</v>
      </c>
      <c r="J788" s="21" t="s">
        <v>9</v>
      </c>
      <c r="K788" s="21">
        <v>38.000369999999997</v>
      </c>
      <c r="L788" s="21">
        <v>0.64670419999999995</v>
      </c>
      <c r="M788" s="21">
        <v>65</v>
      </c>
      <c r="N788" s="21" t="s">
        <v>10</v>
      </c>
      <c r="O788" s="21">
        <v>1</v>
      </c>
    </row>
    <row r="789" spans="1:15">
      <c r="A789" s="21" t="s">
        <v>8</v>
      </c>
      <c r="B789" s="22">
        <v>45455.443865740737</v>
      </c>
      <c r="C789" s="23">
        <v>45455.443865740737</v>
      </c>
      <c r="D789" s="21">
        <v>2024061201</v>
      </c>
      <c r="E789" s="21" t="s">
        <v>16</v>
      </c>
      <c r="F789" s="21">
        <v>1843.9639999999999</v>
      </c>
      <c r="G789" s="21">
        <v>4.5594900000000003</v>
      </c>
      <c r="H789" s="21">
        <v>341.87990000000002</v>
      </c>
      <c r="I789" s="21">
        <v>342.59339999999997</v>
      </c>
      <c r="J789" s="21" t="s">
        <v>9</v>
      </c>
      <c r="K789" s="21">
        <v>38.000210000000003</v>
      </c>
      <c r="L789" s="21">
        <v>0.84482299999999999</v>
      </c>
      <c r="M789" s="21">
        <v>84</v>
      </c>
      <c r="N789" s="21" t="s">
        <v>10</v>
      </c>
      <c r="O789" s="21">
        <v>1</v>
      </c>
    </row>
    <row r="790" spans="1:15">
      <c r="A790" s="21" t="s">
        <v>8</v>
      </c>
      <c r="B790" s="22">
        <v>45455.466006944444</v>
      </c>
      <c r="C790" s="23">
        <v>45455.466006944444</v>
      </c>
      <c r="D790" s="21">
        <v>2024061201</v>
      </c>
      <c r="E790" s="21" t="s">
        <v>16</v>
      </c>
      <c r="F790" s="21">
        <v>1229.3399999999999</v>
      </c>
      <c r="G790" s="21">
        <v>3.7178749999999998</v>
      </c>
      <c r="H790" s="21">
        <v>280.83</v>
      </c>
      <c r="I790" s="21">
        <v>281.01510000000002</v>
      </c>
      <c r="J790" s="21" t="s">
        <v>9</v>
      </c>
      <c r="K790" s="21">
        <v>38.001269999999998</v>
      </c>
      <c r="L790" s="21">
        <v>0.84751940000000003</v>
      </c>
      <c r="M790" s="21">
        <v>69</v>
      </c>
      <c r="N790" s="21" t="s">
        <v>10</v>
      </c>
      <c r="O790" s="21">
        <v>1</v>
      </c>
    </row>
    <row r="791" spans="1:15">
      <c r="A791" s="21" t="s">
        <v>8</v>
      </c>
      <c r="B791" s="22">
        <v>45455.467800925922</v>
      </c>
      <c r="C791" s="23">
        <v>45455.467800925922</v>
      </c>
      <c r="D791" s="21">
        <v>2024061201</v>
      </c>
      <c r="E791" s="21" t="s">
        <v>16</v>
      </c>
      <c r="F791" s="21">
        <v>1009.455</v>
      </c>
      <c r="G791" s="21">
        <v>3.1031019999999998</v>
      </c>
      <c r="H791" s="21">
        <v>199.43</v>
      </c>
      <c r="I791" s="21">
        <v>200.6302</v>
      </c>
      <c r="J791" s="21" t="s">
        <v>9</v>
      </c>
      <c r="K791" s="21">
        <v>38.001350000000002</v>
      </c>
      <c r="L791" s="21">
        <v>0.61484399999999995</v>
      </c>
      <c r="M791" s="21">
        <v>49</v>
      </c>
      <c r="N791" s="21" t="s">
        <v>10</v>
      </c>
      <c r="O791" s="21">
        <v>1</v>
      </c>
    </row>
    <row r="792" spans="1:15">
      <c r="A792" s="21" t="s">
        <v>8</v>
      </c>
      <c r="B792" s="22">
        <v>45455.469502314816</v>
      </c>
      <c r="C792" s="23">
        <v>45455.469502314816</v>
      </c>
      <c r="D792" s="21">
        <v>2024061201</v>
      </c>
      <c r="E792" s="21" t="s">
        <v>16</v>
      </c>
      <c r="F792" s="21">
        <v>788.9932</v>
      </c>
      <c r="G792" s="21">
        <v>2.4634770000000001</v>
      </c>
      <c r="H792" s="21">
        <v>207.57</v>
      </c>
      <c r="I792" s="21">
        <v>207.69560000000001</v>
      </c>
      <c r="J792" s="21" t="s">
        <v>9</v>
      </c>
      <c r="K792" s="21">
        <v>38.001429999999999</v>
      </c>
      <c r="L792" s="21">
        <v>0.64644270000000004</v>
      </c>
      <c r="M792" s="21">
        <v>51</v>
      </c>
      <c r="N792" s="21" t="s">
        <v>10</v>
      </c>
      <c r="O792" s="21">
        <v>1</v>
      </c>
    </row>
    <row r="793" spans="1:15">
      <c r="A793" s="21" t="s">
        <v>8</v>
      </c>
      <c r="B793" s="22">
        <v>45455.471076388887</v>
      </c>
      <c r="C793" s="23">
        <v>45455.471076388887</v>
      </c>
      <c r="D793" s="21">
        <v>2024061201</v>
      </c>
      <c r="E793" s="21" t="s">
        <v>16</v>
      </c>
      <c r="F793" s="21">
        <v>586.73689999999999</v>
      </c>
      <c r="G793" s="21">
        <v>1.8581920000000001</v>
      </c>
      <c r="H793" s="21">
        <v>191.29</v>
      </c>
      <c r="I793" s="21">
        <v>192.4057</v>
      </c>
      <c r="J793" s="21" t="s">
        <v>9</v>
      </c>
      <c r="K793" s="21">
        <v>38.00018</v>
      </c>
      <c r="L793" s="21">
        <v>0.60744739999999997</v>
      </c>
      <c r="M793" s="21">
        <v>47</v>
      </c>
      <c r="N793" s="21" t="s">
        <v>10</v>
      </c>
      <c r="O793" s="21">
        <v>1</v>
      </c>
    </row>
    <row r="794" spans="1:15">
      <c r="A794" s="4" t="s">
        <v>7</v>
      </c>
      <c r="B794" s="5">
        <v>45456.352060185185</v>
      </c>
      <c r="C794" s="6">
        <v>45456.352060185185</v>
      </c>
      <c r="D794" s="4">
        <v>2024061301</v>
      </c>
      <c r="E794" s="4" t="s">
        <v>16</v>
      </c>
      <c r="F794" s="4">
        <v>17489.759999999998</v>
      </c>
      <c r="G794" s="4">
        <v>17.451070000000001</v>
      </c>
      <c r="H794" s="4"/>
      <c r="I794" s="4"/>
      <c r="J794" s="4"/>
      <c r="K794" s="4"/>
      <c r="L794" s="4"/>
      <c r="M794" s="4"/>
      <c r="N794" s="4"/>
      <c r="O794" s="4"/>
    </row>
    <row r="795" spans="1:15">
      <c r="A795" s="21" t="s">
        <v>8</v>
      </c>
      <c r="B795" s="22">
        <v>45456.35733796296</v>
      </c>
      <c r="C795" s="23">
        <v>45456.35733796296</v>
      </c>
      <c r="D795" s="21">
        <v>2024061301</v>
      </c>
      <c r="E795" s="21" t="s">
        <v>16</v>
      </c>
      <c r="F795" s="21">
        <v>16433.73</v>
      </c>
      <c r="G795" s="21">
        <v>17.21095</v>
      </c>
      <c r="H795" s="21">
        <v>231.99</v>
      </c>
      <c r="I795" s="21">
        <v>232.4862</v>
      </c>
      <c r="J795" s="21" t="s">
        <v>9</v>
      </c>
      <c r="K795" s="21">
        <v>38.00132</v>
      </c>
      <c r="L795" s="21">
        <v>0.2421741</v>
      </c>
      <c r="M795" s="21">
        <v>57</v>
      </c>
      <c r="N795" s="21" t="s">
        <v>10</v>
      </c>
      <c r="O795" s="21">
        <v>1</v>
      </c>
    </row>
    <row r="796" spans="1:15">
      <c r="A796" s="21" t="s">
        <v>8</v>
      </c>
      <c r="B796" s="22">
        <v>45456.359502314815</v>
      </c>
      <c r="C796" s="23">
        <v>45456.359502314815</v>
      </c>
      <c r="D796" s="21">
        <v>2024061301</v>
      </c>
      <c r="E796" s="21" t="s">
        <v>16</v>
      </c>
      <c r="F796" s="21">
        <v>15945.31</v>
      </c>
      <c r="G796" s="21">
        <v>17.031420000000001</v>
      </c>
      <c r="H796" s="21">
        <v>170.94</v>
      </c>
      <c r="I796" s="21">
        <v>170.12100000000001</v>
      </c>
      <c r="J796" s="21" t="s">
        <v>9</v>
      </c>
      <c r="K796" s="21">
        <v>38.000259999999997</v>
      </c>
      <c r="L796" s="21">
        <v>0.18055879999999999</v>
      </c>
      <c r="M796" s="21">
        <v>42</v>
      </c>
      <c r="N796" s="21" t="s">
        <v>10</v>
      </c>
      <c r="O796" s="21">
        <v>1</v>
      </c>
    </row>
    <row r="797" spans="1:15">
      <c r="A797" s="21" t="s">
        <v>8</v>
      </c>
      <c r="B797" s="22">
        <v>45456.361296296294</v>
      </c>
      <c r="C797" s="23">
        <v>45456.361296296294</v>
      </c>
      <c r="D797" s="21">
        <v>2024061301</v>
      </c>
      <c r="E797" s="21" t="s">
        <v>16</v>
      </c>
      <c r="F797" s="21">
        <v>15431.42</v>
      </c>
      <c r="G797" s="21">
        <v>16.753679999999999</v>
      </c>
      <c r="H797" s="21">
        <v>256.41000000000003</v>
      </c>
      <c r="I797" s="21">
        <v>253.0796</v>
      </c>
      <c r="J797" s="21" t="s">
        <v>9</v>
      </c>
      <c r="K797" s="21">
        <v>38.000419999999998</v>
      </c>
      <c r="L797" s="21">
        <v>0.27348220000000001</v>
      </c>
      <c r="M797" s="21">
        <v>63</v>
      </c>
      <c r="N797" s="21" t="s">
        <v>10</v>
      </c>
      <c r="O797" s="21">
        <v>1</v>
      </c>
    </row>
    <row r="798" spans="1:15">
      <c r="A798" s="21" t="s">
        <v>8</v>
      </c>
      <c r="B798" s="22">
        <v>45456.362974537034</v>
      </c>
      <c r="C798" s="23">
        <v>45456.362974537034</v>
      </c>
      <c r="D798" s="21">
        <v>2024061301</v>
      </c>
      <c r="E798" s="21" t="s">
        <v>16</v>
      </c>
      <c r="F798" s="21">
        <v>14941.48</v>
      </c>
      <c r="G798" s="21">
        <v>16.471270000000001</v>
      </c>
      <c r="H798" s="21">
        <v>260.48</v>
      </c>
      <c r="I798" s="21">
        <v>263.4162</v>
      </c>
      <c r="J798" s="21" t="s">
        <v>9</v>
      </c>
      <c r="K798" s="21">
        <v>38.000070000000001</v>
      </c>
      <c r="L798" s="21">
        <v>0.28891600000000001</v>
      </c>
      <c r="M798" s="21">
        <v>64</v>
      </c>
      <c r="N798" s="21" t="s">
        <v>10</v>
      </c>
      <c r="O798" s="21">
        <v>1</v>
      </c>
    </row>
    <row r="799" spans="1:15">
      <c r="A799" s="21" t="s">
        <v>8</v>
      </c>
      <c r="B799" s="22">
        <v>45456.364861111113</v>
      </c>
      <c r="C799" s="23">
        <v>45456.364861111113</v>
      </c>
      <c r="D799" s="21">
        <v>2024061301</v>
      </c>
      <c r="E799" s="21" t="s">
        <v>16</v>
      </c>
      <c r="F799" s="21">
        <v>14433.64</v>
      </c>
      <c r="G799" s="21">
        <v>16.186810000000001</v>
      </c>
      <c r="H799" s="21">
        <v>260.48</v>
      </c>
      <c r="I799" s="21">
        <v>254.81120000000001</v>
      </c>
      <c r="J799" s="21" t="s">
        <v>9</v>
      </c>
      <c r="K799" s="21">
        <v>38.000239999999998</v>
      </c>
      <c r="L799" s="21">
        <v>0.28418919999999998</v>
      </c>
      <c r="M799" s="21">
        <v>64</v>
      </c>
      <c r="N799" s="21" t="s">
        <v>10</v>
      </c>
      <c r="O799" s="21">
        <v>1</v>
      </c>
    </row>
    <row r="800" spans="1:15">
      <c r="A800" s="21" t="s">
        <v>8</v>
      </c>
      <c r="B800" s="22">
        <v>45456.366747685184</v>
      </c>
      <c r="C800" s="23">
        <v>45456.366747685184</v>
      </c>
      <c r="D800" s="21">
        <v>2024061301</v>
      </c>
      <c r="E800" s="21" t="s">
        <v>16</v>
      </c>
      <c r="F800" s="21">
        <v>13917.02</v>
      </c>
      <c r="G800" s="21">
        <v>15.877560000000001</v>
      </c>
      <c r="H800" s="21">
        <v>272.69</v>
      </c>
      <c r="I800" s="21">
        <v>270.77839999999998</v>
      </c>
      <c r="J800" s="21" t="s">
        <v>9</v>
      </c>
      <c r="K800" s="21">
        <v>38.000149999999998</v>
      </c>
      <c r="L800" s="21">
        <v>0.30745099999999997</v>
      </c>
      <c r="M800" s="21">
        <v>67</v>
      </c>
      <c r="N800" s="21" t="s">
        <v>10</v>
      </c>
      <c r="O800" s="21">
        <v>1</v>
      </c>
    </row>
    <row r="801" spans="1:15">
      <c r="A801" s="21" t="s">
        <v>8</v>
      </c>
      <c r="B801" s="22">
        <v>45456.368935185186</v>
      </c>
      <c r="C801" s="23">
        <v>45456.368935185186</v>
      </c>
      <c r="D801" s="21">
        <v>2024061301</v>
      </c>
      <c r="E801" s="21" t="s">
        <v>16</v>
      </c>
      <c r="F801" s="21">
        <v>13364.39</v>
      </c>
      <c r="G801" s="21">
        <v>15.553470000000001</v>
      </c>
      <c r="H801" s="21">
        <v>280.83</v>
      </c>
      <c r="I801" s="21">
        <v>282.1087</v>
      </c>
      <c r="J801" s="21" t="s">
        <v>9</v>
      </c>
      <c r="K801" s="21">
        <v>38.000109999999999</v>
      </c>
      <c r="L801" s="21">
        <v>0.32653149999999997</v>
      </c>
      <c r="M801" s="21">
        <v>69</v>
      </c>
      <c r="N801" s="21" t="s">
        <v>10</v>
      </c>
      <c r="O801" s="21">
        <v>1</v>
      </c>
    </row>
    <row r="802" spans="1:15">
      <c r="A802" s="21" t="s">
        <v>8</v>
      </c>
      <c r="B802" s="22">
        <v>45456.370659722219</v>
      </c>
      <c r="C802" s="23">
        <v>45456.370659722219</v>
      </c>
      <c r="D802" s="21">
        <v>2024061301</v>
      </c>
      <c r="E802" s="21" t="s">
        <v>16</v>
      </c>
      <c r="F802" s="21">
        <v>12924.89</v>
      </c>
      <c r="G802" s="21">
        <v>15.28138</v>
      </c>
      <c r="H802" s="21">
        <v>236.06</v>
      </c>
      <c r="I802" s="21">
        <v>232.85980000000001</v>
      </c>
      <c r="J802" s="21" t="s">
        <v>9</v>
      </c>
      <c r="K802" s="21">
        <v>38.000050000000002</v>
      </c>
      <c r="L802" s="21">
        <v>0.27383990000000002</v>
      </c>
      <c r="M802" s="21">
        <v>58</v>
      </c>
      <c r="N802" s="21" t="s">
        <v>10</v>
      </c>
      <c r="O802" s="21">
        <v>1</v>
      </c>
    </row>
    <row r="803" spans="1:15">
      <c r="A803" s="21" t="s">
        <v>8</v>
      </c>
      <c r="B803" s="22">
        <v>45456.372256944444</v>
      </c>
      <c r="C803" s="23">
        <v>45456.372256944444</v>
      </c>
      <c r="D803" s="21">
        <v>2024061301</v>
      </c>
      <c r="E803" s="21" t="s">
        <v>16</v>
      </c>
      <c r="F803" s="21">
        <v>12530.52</v>
      </c>
      <c r="G803" s="21">
        <v>15.03032</v>
      </c>
      <c r="H803" s="21">
        <v>211.64</v>
      </c>
      <c r="I803" s="21">
        <v>211.62889999999999</v>
      </c>
      <c r="J803" s="21" t="s">
        <v>9</v>
      </c>
      <c r="K803" s="21">
        <v>38.000309999999999</v>
      </c>
      <c r="L803" s="21">
        <v>0.25241380000000002</v>
      </c>
      <c r="M803" s="21">
        <v>52</v>
      </c>
      <c r="N803" s="21" t="s">
        <v>10</v>
      </c>
      <c r="O803" s="21">
        <v>1</v>
      </c>
    </row>
    <row r="804" spans="1:15">
      <c r="A804" s="21" t="s">
        <v>8</v>
      </c>
      <c r="B804" s="22">
        <v>45456.394780092596</v>
      </c>
      <c r="C804" s="23">
        <v>45456.394780092596</v>
      </c>
      <c r="D804" s="21">
        <v>2024061301</v>
      </c>
      <c r="E804" s="21" t="s">
        <v>16</v>
      </c>
      <c r="F804" s="21">
        <v>9994.5380000000005</v>
      </c>
      <c r="G804" s="21">
        <v>14.71397</v>
      </c>
      <c r="H804" s="21">
        <v>219.78</v>
      </c>
      <c r="I804" s="21">
        <v>218.4016</v>
      </c>
      <c r="J804" s="21" t="s">
        <v>9</v>
      </c>
      <c r="K804" s="21">
        <v>38.000149999999998</v>
      </c>
      <c r="L804" s="21">
        <v>0.31990000000000002</v>
      </c>
      <c r="M804" s="21">
        <v>54</v>
      </c>
      <c r="N804" s="21" t="s">
        <v>10</v>
      </c>
      <c r="O804" s="21">
        <v>1</v>
      </c>
    </row>
    <row r="805" spans="1:15">
      <c r="A805" s="21" t="s">
        <v>8</v>
      </c>
      <c r="B805" s="22">
        <v>45456.396493055552</v>
      </c>
      <c r="C805" s="23">
        <v>45456.396493055552</v>
      </c>
      <c r="D805" s="21">
        <v>2024061301</v>
      </c>
      <c r="E805" s="21" t="s">
        <v>16</v>
      </c>
      <c r="F805" s="21">
        <v>9572.7440000000006</v>
      </c>
      <c r="G805" s="21">
        <v>14.31429</v>
      </c>
      <c r="H805" s="21">
        <v>268.62</v>
      </c>
      <c r="I805" s="21">
        <v>266.50330000000002</v>
      </c>
      <c r="J805" s="21" t="s">
        <v>9</v>
      </c>
      <c r="K805" s="21">
        <v>38.000309999999999</v>
      </c>
      <c r="L805" s="21">
        <v>0.3966673</v>
      </c>
      <c r="M805" s="21">
        <v>66</v>
      </c>
      <c r="N805" s="21" t="s">
        <v>10</v>
      </c>
      <c r="O805" s="21">
        <v>1</v>
      </c>
    </row>
    <row r="806" spans="1:15">
      <c r="A806" s="21" t="s">
        <v>8</v>
      </c>
      <c r="B806" s="22">
        <v>45456.398217592592</v>
      </c>
      <c r="C806" s="23">
        <v>45456.398217592592</v>
      </c>
      <c r="D806" s="21">
        <v>2024061301</v>
      </c>
      <c r="E806" s="21" t="s">
        <v>16</v>
      </c>
      <c r="F806" s="21">
        <v>9024.07</v>
      </c>
      <c r="G806" s="21">
        <v>13.70861</v>
      </c>
      <c r="H806" s="21">
        <v>407</v>
      </c>
      <c r="I806" s="21">
        <v>411.29899999999998</v>
      </c>
      <c r="J806" s="21" t="s">
        <v>9</v>
      </c>
      <c r="K806" s="21">
        <v>38.000050000000002</v>
      </c>
      <c r="L806" s="21">
        <v>0.62290869999999998</v>
      </c>
      <c r="M806" s="21">
        <v>100</v>
      </c>
      <c r="N806" s="21" t="s">
        <v>10</v>
      </c>
      <c r="O806" s="21">
        <v>1</v>
      </c>
    </row>
    <row r="807" spans="1:15">
      <c r="A807" s="21" t="s">
        <v>8</v>
      </c>
      <c r="B807" s="22">
        <v>45456.400034722225</v>
      </c>
      <c r="C807" s="23">
        <v>45456.400034722225</v>
      </c>
      <c r="D807" s="21">
        <v>2024061301</v>
      </c>
      <c r="E807" s="21" t="s">
        <v>16</v>
      </c>
      <c r="F807" s="21">
        <v>8593.0409999999993</v>
      </c>
      <c r="G807" s="21">
        <v>13.271369999999999</v>
      </c>
      <c r="H807" s="21">
        <v>284.89999999999998</v>
      </c>
      <c r="I807" s="21">
        <v>281.81569999999999</v>
      </c>
      <c r="J807" s="21" t="s">
        <v>9</v>
      </c>
      <c r="K807" s="21">
        <v>38.001440000000002</v>
      </c>
      <c r="L807" s="21">
        <v>0.43318830000000003</v>
      </c>
      <c r="M807" s="21">
        <v>70</v>
      </c>
      <c r="N807" s="21" t="s">
        <v>10</v>
      </c>
      <c r="O807" s="21">
        <v>1</v>
      </c>
    </row>
    <row r="808" spans="1:15">
      <c r="A808" s="21" t="s">
        <v>8</v>
      </c>
      <c r="B808" s="22">
        <v>45456.402569444443</v>
      </c>
      <c r="C808" s="23">
        <v>45456.402569444443</v>
      </c>
      <c r="D808" s="21">
        <v>2024061301</v>
      </c>
      <c r="E808" s="21" t="s">
        <v>16</v>
      </c>
      <c r="F808" s="21">
        <v>8178.4409999999998</v>
      </c>
      <c r="G808" s="21">
        <v>12.92562</v>
      </c>
      <c r="H808" s="21">
        <v>215.71</v>
      </c>
      <c r="I808" s="21">
        <v>217.89869999999999</v>
      </c>
      <c r="J808" s="21" t="s">
        <v>9</v>
      </c>
      <c r="K808" s="21">
        <v>38.001359999999998</v>
      </c>
      <c r="L808" s="21">
        <v>0.34260259999999998</v>
      </c>
      <c r="M808" s="21">
        <v>53</v>
      </c>
      <c r="N808" s="21" t="s">
        <v>10</v>
      </c>
      <c r="O808" s="21">
        <v>1</v>
      </c>
    </row>
    <row r="809" spans="1:15">
      <c r="A809" s="21" t="s">
        <v>8</v>
      </c>
      <c r="B809" s="22">
        <v>45456.424305555556</v>
      </c>
      <c r="C809" s="23">
        <v>45456.424305555556</v>
      </c>
      <c r="D809" s="21">
        <v>2024061301</v>
      </c>
      <c r="E809" s="21" t="s">
        <v>16</v>
      </c>
      <c r="F809" s="21">
        <v>6391.8310000000001</v>
      </c>
      <c r="G809" s="21">
        <v>12.3089</v>
      </c>
      <c r="H809" s="21">
        <v>333.74</v>
      </c>
      <c r="I809" s="21">
        <v>335.77449999999999</v>
      </c>
      <c r="J809" s="21" t="s">
        <v>9</v>
      </c>
      <c r="K809" s="21">
        <v>38.000279999999997</v>
      </c>
      <c r="L809" s="21">
        <v>0.64470079999999996</v>
      </c>
      <c r="M809" s="21">
        <v>82</v>
      </c>
      <c r="N809" s="21" t="s">
        <v>10</v>
      </c>
      <c r="O809" s="21">
        <v>1</v>
      </c>
    </row>
    <row r="810" spans="1:15">
      <c r="A810" s="21" t="s">
        <v>8</v>
      </c>
      <c r="B810" s="22">
        <v>45456.425983796296</v>
      </c>
      <c r="C810" s="23">
        <v>45456.425983796296</v>
      </c>
      <c r="D810" s="21">
        <v>2024061301</v>
      </c>
      <c r="E810" s="21" t="s">
        <v>16</v>
      </c>
      <c r="F810" s="21">
        <v>5993.3320000000003</v>
      </c>
      <c r="G810" s="21">
        <v>11.71903</v>
      </c>
      <c r="H810" s="21">
        <v>305.25</v>
      </c>
      <c r="I810" s="21">
        <v>304.99799999999999</v>
      </c>
      <c r="J810" s="21" t="s">
        <v>9</v>
      </c>
      <c r="K810" s="21">
        <v>38.000309999999999</v>
      </c>
      <c r="L810" s="21">
        <v>0.59449700000000005</v>
      </c>
      <c r="M810" s="21">
        <v>75</v>
      </c>
      <c r="N810" s="21" t="s">
        <v>10</v>
      </c>
      <c r="O810" s="21">
        <v>1</v>
      </c>
    </row>
    <row r="811" spans="1:15">
      <c r="A811" s="21" t="s">
        <v>8</v>
      </c>
      <c r="B811" s="22">
        <v>45456.427777777775</v>
      </c>
      <c r="C811" s="23">
        <v>45456.427777777775</v>
      </c>
      <c r="D811" s="21">
        <v>2024061301</v>
      </c>
      <c r="E811" s="21" t="s">
        <v>16</v>
      </c>
      <c r="F811" s="21">
        <v>5641.4989999999998</v>
      </c>
      <c r="G811" s="21">
        <v>11.212540000000001</v>
      </c>
      <c r="H811" s="21">
        <v>252.34</v>
      </c>
      <c r="I811" s="21">
        <v>254.3904</v>
      </c>
      <c r="J811" s="21" t="s">
        <v>9</v>
      </c>
      <c r="K811" s="21">
        <v>38.001260000000002</v>
      </c>
      <c r="L811" s="21">
        <v>0.50588860000000002</v>
      </c>
      <c r="M811" s="21">
        <v>62</v>
      </c>
      <c r="N811" s="21" t="s">
        <v>10</v>
      </c>
      <c r="O811" s="21">
        <v>1</v>
      </c>
    </row>
    <row r="812" spans="1:15">
      <c r="A812" s="21" t="s">
        <v>8</v>
      </c>
      <c r="B812" s="22">
        <v>45456.429629629631</v>
      </c>
      <c r="C812" s="23">
        <v>45456.429629629631</v>
      </c>
      <c r="D812" s="21">
        <v>2024061301</v>
      </c>
      <c r="E812" s="21" t="s">
        <v>16</v>
      </c>
      <c r="F812" s="21">
        <v>5320.67</v>
      </c>
      <c r="G812" s="21">
        <v>10.75451</v>
      </c>
      <c r="H812" s="21">
        <v>227.92</v>
      </c>
      <c r="I812" s="21">
        <v>227.3391</v>
      </c>
      <c r="J812" s="21" t="s">
        <v>9</v>
      </c>
      <c r="K812" s="21">
        <v>38.00132</v>
      </c>
      <c r="L812" s="21">
        <v>0.45737420000000001</v>
      </c>
      <c r="M812" s="21">
        <v>56</v>
      </c>
      <c r="N812" s="21" t="s">
        <v>10</v>
      </c>
      <c r="O812" s="21">
        <v>1</v>
      </c>
    </row>
    <row r="813" spans="1:15">
      <c r="A813" s="21" t="s">
        <v>8</v>
      </c>
      <c r="B813" s="22">
        <v>45456.431747685187</v>
      </c>
      <c r="C813" s="23">
        <v>45456.431747685187</v>
      </c>
      <c r="D813" s="21">
        <v>2024061301</v>
      </c>
      <c r="E813" s="21" t="s">
        <v>16</v>
      </c>
      <c r="F813" s="21">
        <v>4981.9889999999996</v>
      </c>
      <c r="G813" s="21">
        <v>10.2669</v>
      </c>
      <c r="H813" s="21">
        <v>240.13</v>
      </c>
      <c r="I813" s="21">
        <v>239.9427</v>
      </c>
      <c r="J813" s="21" t="s">
        <v>9</v>
      </c>
      <c r="K813" s="21">
        <v>38.000300000000003</v>
      </c>
      <c r="L813" s="21">
        <v>0.49204870000000001</v>
      </c>
      <c r="M813" s="21">
        <v>59</v>
      </c>
      <c r="N813" s="21" t="s">
        <v>10</v>
      </c>
      <c r="O813" s="21">
        <v>1</v>
      </c>
    </row>
    <row r="814" spans="1:15">
      <c r="A814" s="21" t="s">
        <v>8</v>
      </c>
      <c r="B814" s="22">
        <v>45456.43341435185</v>
      </c>
      <c r="C814" s="23">
        <v>45456.43341435185</v>
      </c>
      <c r="D814" s="21">
        <v>2024061301</v>
      </c>
      <c r="E814" s="21" t="s">
        <v>16</v>
      </c>
      <c r="F814" s="21">
        <v>4577.68</v>
      </c>
      <c r="G814" s="21">
        <v>9.5767830000000007</v>
      </c>
      <c r="H814" s="21">
        <v>333.74</v>
      </c>
      <c r="I814" s="21">
        <v>332.53719999999998</v>
      </c>
      <c r="J814" s="21" t="s">
        <v>9</v>
      </c>
      <c r="K814" s="21">
        <v>38.001260000000002</v>
      </c>
      <c r="L814" s="21">
        <v>0.69385589999999997</v>
      </c>
      <c r="M814" s="21">
        <v>82</v>
      </c>
      <c r="N814" s="21" t="s">
        <v>10</v>
      </c>
      <c r="O814" s="21">
        <v>1</v>
      </c>
    </row>
    <row r="815" spans="1:15">
      <c r="A815" s="21" t="s">
        <v>8</v>
      </c>
      <c r="B815" s="22">
        <v>45456.434849537036</v>
      </c>
      <c r="C815" s="23">
        <v>45456.434849537036</v>
      </c>
      <c r="D815" s="21">
        <v>2024061301</v>
      </c>
      <c r="E815" s="21" t="s">
        <v>16</v>
      </c>
      <c r="F815" s="21">
        <v>4250.8419999999996</v>
      </c>
      <c r="G815" s="21">
        <v>9.0108130000000006</v>
      </c>
      <c r="H815" s="21">
        <v>268.62</v>
      </c>
      <c r="I815" s="21">
        <v>269.27710000000002</v>
      </c>
      <c r="J815" s="21" t="s">
        <v>9</v>
      </c>
      <c r="K815" s="21">
        <v>38.000190000000003</v>
      </c>
      <c r="L815" s="21">
        <v>0.5691676</v>
      </c>
      <c r="M815" s="21">
        <v>66</v>
      </c>
      <c r="N815" s="21" t="s">
        <v>10</v>
      </c>
      <c r="O815" s="21">
        <v>1</v>
      </c>
    </row>
    <row r="816" spans="1:15">
      <c r="A816" s="21" t="s">
        <v>8</v>
      </c>
      <c r="B816" s="22">
        <v>45456.436354166668</v>
      </c>
      <c r="C816" s="23">
        <v>45456.436354166668</v>
      </c>
      <c r="D816" s="21">
        <v>2024061301</v>
      </c>
      <c r="E816" s="21" t="s">
        <v>16</v>
      </c>
      <c r="F816" s="21">
        <v>3923.3879999999999</v>
      </c>
      <c r="G816" s="21">
        <v>8.4312830000000005</v>
      </c>
      <c r="H816" s="21">
        <v>272.69</v>
      </c>
      <c r="I816" s="21">
        <v>273.42660000000001</v>
      </c>
      <c r="J816" s="21" t="s">
        <v>9</v>
      </c>
      <c r="K816" s="21">
        <v>38.000100000000003</v>
      </c>
      <c r="L816" s="21">
        <v>0.5856884</v>
      </c>
      <c r="M816" s="21">
        <v>67</v>
      </c>
      <c r="N816" s="21" t="s">
        <v>10</v>
      </c>
      <c r="O816" s="21">
        <v>1</v>
      </c>
    </row>
    <row r="817" spans="1:15">
      <c r="A817" s="21" t="s">
        <v>8</v>
      </c>
      <c r="B817" s="22">
        <v>45456.438298611109</v>
      </c>
      <c r="C817" s="23">
        <v>45456.438298611109</v>
      </c>
      <c r="D817" s="21">
        <v>2024061301</v>
      </c>
      <c r="E817" s="21" t="s">
        <v>16</v>
      </c>
      <c r="F817" s="21">
        <v>3651.7869999999998</v>
      </c>
      <c r="G817" s="21">
        <v>7.9876389999999997</v>
      </c>
      <c r="H817" s="21">
        <v>203.5</v>
      </c>
      <c r="I817" s="21">
        <v>202.81989999999999</v>
      </c>
      <c r="J817" s="21" t="s">
        <v>9</v>
      </c>
      <c r="K817" s="21">
        <v>38.000419999999998</v>
      </c>
      <c r="L817" s="21">
        <v>0.4414902</v>
      </c>
      <c r="M817" s="21">
        <v>50</v>
      </c>
      <c r="N817" s="21" t="s">
        <v>10</v>
      </c>
      <c r="O817" s="21">
        <v>1</v>
      </c>
    </row>
    <row r="818" spans="1:15">
      <c r="A818" s="21" t="s">
        <v>8</v>
      </c>
      <c r="B818" s="22">
        <v>45456.463576388887</v>
      </c>
      <c r="C818" s="23">
        <v>45456.463576388887</v>
      </c>
      <c r="D818" s="21">
        <v>2024061301</v>
      </c>
      <c r="E818" s="21" t="s">
        <v>16</v>
      </c>
      <c r="F818" s="21">
        <v>2541.1</v>
      </c>
      <c r="G818" s="21">
        <v>6.9949269999999997</v>
      </c>
      <c r="H818" s="21">
        <v>366.3</v>
      </c>
      <c r="I818" s="21">
        <v>367.22649999999999</v>
      </c>
      <c r="J818" s="21" t="s">
        <v>9</v>
      </c>
      <c r="K818" s="21">
        <v>38.00047</v>
      </c>
      <c r="L818" s="21">
        <v>1.0081100000000001</v>
      </c>
      <c r="M818" s="21">
        <v>90</v>
      </c>
      <c r="N818" s="21" t="s">
        <v>10</v>
      </c>
      <c r="O818" s="21">
        <v>1</v>
      </c>
    </row>
    <row r="819" spans="1:15">
      <c r="A819" s="21" t="s">
        <v>8</v>
      </c>
      <c r="B819" s="22">
        <v>45456.465150462966</v>
      </c>
      <c r="C819" s="23">
        <v>45456.465150462966</v>
      </c>
      <c r="D819" s="21">
        <v>2024061301</v>
      </c>
      <c r="E819" s="21" t="s">
        <v>16</v>
      </c>
      <c r="F819" s="21">
        <v>2180.1309999999999</v>
      </c>
      <c r="G819" s="21">
        <v>6.0878180000000004</v>
      </c>
      <c r="H819" s="21">
        <v>325.60000000000002</v>
      </c>
      <c r="I819" s="21">
        <v>325.40410000000003</v>
      </c>
      <c r="J819" s="21" t="s">
        <v>9</v>
      </c>
      <c r="K819" s="21">
        <v>38.000070000000001</v>
      </c>
      <c r="L819" s="21">
        <v>0.90613690000000002</v>
      </c>
      <c r="M819" s="21">
        <v>80</v>
      </c>
      <c r="N819" s="21" t="s">
        <v>10</v>
      </c>
      <c r="O819" s="21">
        <v>1</v>
      </c>
    </row>
    <row r="820" spans="1:15">
      <c r="A820" s="21" t="s">
        <v>8</v>
      </c>
      <c r="B820" s="22">
        <v>45456.466770833336</v>
      </c>
      <c r="C820" s="23">
        <v>45456.466770833336</v>
      </c>
      <c r="D820" s="21">
        <v>2024061301</v>
      </c>
      <c r="E820" s="21" t="s">
        <v>16</v>
      </c>
      <c r="F820" s="21">
        <v>1793.068</v>
      </c>
      <c r="G820" s="21">
        <v>5.0807830000000003</v>
      </c>
      <c r="H820" s="21">
        <v>358.15989999999999</v>
      </c>
      <c r="I820" s="21">
        <v>358.68049999999999</v>
      </c>
      <c r="J820" s="21" t="s">
        <v>9</v>
      </c>
      <c r="K820" s="21">
        <v>38.001190000000001</v>
      </c>
      <c r="L820" s="21">
        <v>1.0136430000000001</v>
      </c>
      <c r="M820" s="21">
        <v>88</v>
      </c>
      <c r="N820" s="21" t="s">
        <v>10</v>
      </c>
      <c r="O820" s="21">
        <v>1</v>
      </c>
    </row>
    <row r="821" spans="1:15">
      <c r="A821" s="21" t="s">
        <v>8</v>
      </c>
      <c r="B821" s="22">
        <v>45456.468495370369</v>
      </c>
      <c r="C821" s="23">
        <v>45456.468495370369</v>
      </c>
      <c r="D821" s="21">
        <v>2024061301</v>
      </c>
      <c r="E821" s="21" t="s">
        <v>16</v>
      </c>
      <c r="F821" s="21">
        <v>1500.51</v>
      </c>
      <c r="G821" s="21">
        <v>4.3190179999999998</v>
      </c>
      <c r="H821" s="21">
        <v>268.62</v>
      </c>
      <c r="I821" s="21">
        <v>267.98680000000002</v>
      </c>
      <c r="J821" s="21" t="s">
        <v>9</v>
      </c>
      <c r="K821" s="21">
        <v>38.001339999999999</v>
      </c>
      <c r="L821" s="21">
        <v>0.76910970000000001</v>
      </c>
      <c r="M821" s="21">
        <v>66</v>
      </c>
      <c r="N821" s="21" t="s">
        <v>10</v>
      </c>
      <c r="O821" s="21">
        <v>1</v>
      </c>
    </row>
    <row r="822" spans="1:15">
      <c r="A822" s="21" t="s">
        <v>8</v>
      </c>
      <c r="B822" s="22">
        <v>45456.470150462963</v>
      </c>
      <c r="C822" s="23">
        <v>45456.470150462963</v>
      </c>
      <c r="D822" s="21">
        <v>2024061301</v>
      </c>
      <c r="E822" s="21" t="s">
        <v>16</v>
      </c>
      <c r="F822" s="21">
        <v>1268.123</v>
      </c>
      <c r="G822" s="21">
        <v>3.7054860000000001</v>
      </c>
      <c r="H822" s="21">
        <v>211.64</v>
      </c>
      <c r="I822" s="21">
        <v>210.88249999999999</v>
      </c>
      <c r="J822" s="21" t="s">
        <v>9</v>
      </c>
      <c r="K822" s="21">
        <v>38.000169999999997</v>
      </c>
      <c r="L822" s="21">
        <v>0.61433599999999999</v>
      </c>
      <c r="M822" s="21">
        <v>52</v>
      </c>
      <c r="N822" s="21" t="s">
        <v>10</v>
      </c>
      <c r="O822" s="21">
        <v>1</v>
      </c>
    </row>
    <row r="823" spans="1:15">
      <c r="A823" s="21" t="s">
        <v>8</v>
      </c>
      <c r="B823" s="22">
        <v>45456.47184027778</v>
      </c>
      <c r="C823" s="23">
        <v>45456.47184027778</v>
      </c>
      <c r="D823" s="21">
        <v>2024061301</v>
      </c>
      <c r="E823" s="21" t="s">
        <v>16</v>
      </c>
      <c r="F823" s="21">
        <v>996.51020000000005</v>
      </c>
      <c r="G823" s="21">
        <v>2.957236</v>
      </c>
      <c r="H823" s="21">
        <v>252.34</v>
      </c>
      <c r="I823" s="21">
        <v>253.11189999999999</v>
      </c>
      <c r="J823" s="21" t="s">
        <v>9</v>
      </c>
      <c r="K823" s="21">
        <v>38.000219999999999</v>
      </c>
      <c r="L823" s="21">
        <v>0.74894550000000004</v>
      </c>
      <c r="M823" s="21">
        <v>62</v>
      </c>
      <c r="N823" s="21" t="s">
        <v>10</v>
      </c>
      <c r="O823" s="21">
        <v>1</v>
      </c>
    </row>
    <row r="824" spans="1:15">
      <c r="A824" s="21" t="s">
        <v>8</v>
      </c>
      <c r="B824" s="22">
        <v>45456.473564814813</v>
      </c>
      <c r="C824" s="23">
        <v>45456.473564814813</v>
      </c>
      <c r="D824" s="21">
        <v>2024061301</v>
      </c>
      <c r="E824" s="21" t="s">
        <v>16</v>
      </c>
      <c r="F824" s="21">
        <v>665.07320000000004</v>
      </c>
      <c r="G824" s="21">
        <v>2.0046569999999999</v>
      </c>
      <c r="H824" s="21">
        <v>321.52999999999997</v>
      </c>
      <c r="I824" s="21">
        <v>319.51490000000001</v>
      </c>
      <c r="J824" s="21" t="s">
        <v>9</v>
      </c>
      <c r="K824" s="21">
        <v>38.000120000000003</v>
      </c>
      <c r="L824" s="21">
        <v>0.9604876</v>
      </c>
      <c r="M824" s="21">
        <v>79</v>
      </c>
      <c r="N824" s="21" t="s">
        <v>10</v>
      </c>
      <c r="O824" s="21">
        <v>1</v>
      </c>
    </row>
    <row r="825" spans="1:15">
      <c r="A825" s="21" t="s">
        <v>8</v>
      </c>
      <c r="B825" s="22">
        <v>45456.49763888889</v>
      </c>
      <c r="C825" s="23">
        <v>45456.49763888889</v>
      </c>
      <c r="D825" s="21">
        <v>2024061301</v>
      </c>
      <c r="E825" s="21" t="s">
        <v>16</v>
      </c>
      <c r="F825" s="21">
        <v>280.21300000000002</v>
      </c>
      <c r="G825" s="21">
        <v>1.051474</v>
      </c>
      <c r="H825" s="21">
        <v>256.41000000000003</v>
      </c>
      <c r="I825" s="21">
        <v>255.19550000000001</v>
      </c>
      <c r="J825" s="21" t="s">
        <v>9</v>
      </c>
      <c r="K825" s="21">
        <v>38.000259999999997</v>
      </c>
      <c r="L825" s="21">
        <v>0.95497989999999999</v>
      </c>
      <c r="M825" s="21">
        <v>63</v>
      </c>
      <c r="N825" s="21" t="s">
        <v>10</v>
      </c>
      <c r="O825" s="21">
        <v>1</v>
      </c>
    </row>
    <row r="826" spans="1:15">
      <c r="A826" s="4" t="s">
        <v>7</v>
      </c>
      <c r="B826" s="5">
        <v>45457.347812499997</v>
      </c>
      <c r="C826" s="6">
        <v>45457.347812499997</v>
      </c>
      <c r="D826" s="4">
        <v>2024061401</v>
      </c>
      <c r="E826" s="4" t="s">
        <v>16</v>
      </c>
      <c r="F826" s="4">
        <v>17562.39</v>
      </c>
      <c r="G826" s="4">
        <v>17.52693</v>
      </c>
      <c r="H826" s="4"/>
      <c r="I826" s="4"/>
      <c r="J826" s="4"/>
      <c r="K826" s="4"/>
      <c r="L826" s="4"/>
      <c r="M826" s="4"/>
      <c r="N826" s="4"/>
      <c r="O826" s="4"/>
    </row>
    <row r="827" spans="1:15">
      <c r="A827" s="21" t="s">
        <v>8</v>
      </c>
      <c r="B827" s="22">
        <v>45457.362592592595</v>
      </c>
      <c r="C827" s="23">
        <v>45457.362592592595</v>
      </c>
      <c r="D827" s="21">
        <v>2024061401</v>
      </c>
      <c r="E827" s="21" t="s">
        <v>16</v>
      </c>
      <c r="F827" s="21">
        <v>15105.96</v>
      </c>
      <c r="G827" s="21">
        <v>17.25366</v>
      </c>
      <c r="H827" s="21">
        <v>231.99</v>
      </c>
      <c r="I827" s="21">
        <v>230.07310000000001</v>
      </c>
      <c r="J827" s="21" t="s">
        <v>9</v>
      </c>
      <c r="K827" s="21">
        <v>38.001339999999999</v>
      </c>
      <c r="L827" s="21">
        <v>0.261326</v>
      </c>
      <c r="M827" s="21">
        <v>57</v>
      </c>
      <c r="N827" s="21" t="s">
        <v>10</v>
      </c>
      <c r="O827" s="21">
        <v>1</v>
      </c>
    </row>
    <row r="828" spans="1:15">
      <c r="A828" s="21" t="s">
        <v>8</v>
      </c>
      <c r="B828" s="22">
        <v>45457.364282407405</v>
      </c>
      <c r="C828" s="23">
        <v>45457.364282407405</v>
      </c>
      <c r="D828" s="21">
        <v>2024061401</v>
      </c>
      <c r="E828" s="21" t="s">
        <v>16</v>
      </c>
      <c r="F828" s="21">
        <v>14634.41</v>
      </c>
      <c r="G828" s="21">
        <v>16.973949999999999</v>
      </c>
      <c r="H828" s="21">
        <v>244.2</v>
      </c>
      <c r="I828" s="21">
        <v>237.81630000000001</v>
      </c>
      <c r="J828" s="21" t="s">
        <v>9</v>
      </c>
      <c r="K828" s="21">
        <v>38.000399999999999</v>
      </c>
      <c r="L828" s="21">
        <v>0.2744625</v>
      </c>
      <c r="M828" s="21">
        <v>60</v>
      </c>
      <c r="N828" s="21" t="s">
        <v>10</v>
      </c>
      <c r="O828" s="21">
        <v>1</v>
      </c>
    </row>
    <row r="829" spans="1:15">
      <c r="A829" s="21" t="s">
        <v>8</v>
      </c>
      <c r="B829" s="22">
        <v>45457.365995370368</v>
      </c>
      <c r="C829" s="23">
        <v>45457.365995370368</v>
      </c>
      <c r="D829" s="21">
        <v>2024061401</v>
      </c>
      <c r="E829" s="21" t="s">
        <v>16</v>
      </c>
      <c r="F829" s="21">
        <v>14120.53</v>
      </c>
      <c r="G829" s="21">
        <v>16.635090000000002</v>
      </c>
      <c r="H829" s="21">
        <v>288.97000000000003</v>
      </c>
      <c r="I829" s="21">
        <v>292.44470000000001</v>
      </c>
      <c r="J829" s="21" t="s">
        <v>9</v>
      </c>
      <c r="K829" s="21">
        <v>38.00141</v>
      </c>
      <c r="L829" s="21">
        <v>0.34276849999999998</v>
      </c>
      <c r="M829" s="21">
        <v>71</v>
      </c>
      <c r="N829" s="21" t="s">
        <v>10</v>
      </c>
      <c r="O829" s="21">
        <v>1</v>
      </c>
    </row>
    <row r="830" spans="1:15">
      <c r="A830" s="21" t="s">
        <v>8</v>
      </c>
      <c r="B830" s="22">
        <v>45457.36755787037</v>
      </c>
      <c r="C830" s="23">
        <v>45457.36755787037</v>
      </c>
      <c r="D830" s="21">
        <v>2024061401</v>
      </c>
      <c r="E830" s="21" t="s">
        <v>16</v>
      </c>
      <c r="F830" s="21">
        <v>13702.17</v>
      </c>
      <c r="G830" s="21">
        <v>16.37499</v>
      </c>
      <c r="H830" s="21">
        <v>219.78</v>
      </c>
      <c r="I830" s="21">
        <v>219.8477</v>
      </c>
      <c r="J830" s="21" t="s">
        <v>9</v>
      </c>
      <c r="K830" s="21">
        <v>38.000239999999998</v>
      </c>
      <c r="L830" s="21">
        <v>0.261322</v>
      </c>
      <c r="M830" s="21">
        <v>54</v>
      </c>
      <c r="N830" s="21" t="s">
        <v>10</v>
      </c>
      <c r="O830" s="21">
        <v>1</v>
      </c>
    </row>
    <row r="831" spans="1:15">
      <c r="A831" s="21" t="s">
        <v>8</v>
      </c>
      <c r="B831" s="22">
        <v>45457.369143518517</v>
      </c>
      <c r="C831" s="23">
        <v>45457.369143518517</v>
      </c>
      <c r="D831" s="21">
        <v>2024061401</v>
      </c>
      <c r="E831" s="21" t="s">
        <v>16</v>
      </c>
      <c r="F831" s="21">
        <v>13257.03</v>
      </c>
      <c r="G831" s="21">
        <v>16.071470000000001</v>
      </c>
      <c r="H831" s="21">
        <v>252.34</v>
      </c>
      <c r="I831" s="21">
        <v>254.4675</v>
      </c>
      <c r="J831" s="21" t="s">
        <v>9</v>
      </c>
      <c r="K831" s="21">
        <v>38.000320000000002</v>
      </c>
      <c r="L831" s="21">
        <v>0.30688169999999998</v>
      </c>
      <c r="M831" s="21">
        <v>62</v>
      </c>
      <c r="N831" s="21" t="s">
        <v>10</v>
      </c>
      <c r="O831" s="21">
        <v>1</v>
      </c>
    </row>
    <row r="832" spans="1:15">
      <c r="A832" s="21" t="s">
        <v>8</v>
      </c>
      <c r="B832" s="22">
        <v>45457.370810185188</v>
      </c>
      <c r="C832" s="23">
        <v>45457.370810185188</v>
      </c>
      <c r="D832" s="21">
        <v>2024061401</v>
      </c>
      <c r="E832" s="21" t="s">
        <v>16</v>
      </c>
      <c r="F832" s="21">
        <v>12843.88</v>
      </c>
      <c r="G832" s="21">
        <v>15.81011</v>
      </c>
      <c r="H832" s="21">
        <v>215.71</v>
      </c>
      <c r="I832" s="21">
        <v>217.0795</v>
      </c>
      <c r="J832" s="21" t="s">
        <v>9</v>
      </c>
      <c r="K832" s="21">
        <v>38.000039999999998</v>
      </c>
      <c r="L832" s="21">
        <v>0.2656538</v>
      </c>
      <c r="M832" s="21">
        <v>53</v>
      </c>
      <c r="N832" s="21" t="s">
        <v>10</v>
      </c>
      <c r="O832" s="21">
        <v>1</v>
      </c>
    </row>
    <row r="833" spans="1:15">
      <c r="A833" s="21" t="s">
        <v>8</v>
      </c>
      <c r="B833" s="22">
        <v>45457.372384259259</v>
      </c>
      <c r="C833" s="23">
        <v>45457.372384259259</v>
      </c>
      <c r="D833" s="21">
        <v>2024061401</v>
      </c>
      <c r="E833" s="21" t="s">
        <v>16</v>
      </c>
      <c r="F833" s="21">
        <v>12418.89</v>
      </c>
      <c r="G833" s="21">
        <v>15.507400000000001</v>
      </c>
      <c r="H833" s="21">
        <v>244.2</v>
      </c>
      <c r="I833" s="21">
        <v>243.37370000000001</v>
      </c>
      <c r="J833" s="21" t="s">
        <v>9</v>
      </c>
      <c r="K833" s="21">
        <v>38.000059999999998</v>
      </c>
      <c r="L833" s="21">
        <v>0.30227150000000003</v>
      </c>
      <c r="M833" s="21">
        <v>60</v>
      </c>
      <c r="N833" s="21" t="s">
        <v>10</v>
      </c>
      <c r="O833" s="21">
        <v>1</v>
      </c>
    </row>
    <row r="834" spans="1:15">
      <c r="A834" s="21" t="s">
        <v>8</v>
      </c>
      <c r="B834" s="22">
        <v>45457.374050925922</v>
      </c>
      <c r="C834" s="23">
        <v>45457.374050925922</v>
      </c>
      <c r="D834" s="21">
        <v>2024061401</v>
      </c>
      <c r="E834" s="21" t="s">
        <v>16</v>
      </c>
      <c r="F834" s="21">
        <v>11997.1</v>
      </c>
      <c r="G834" s="21">
        <v>15.209530000000001</v>
      </c>
      <c r="H834" s="21">
        <v>236.06</v>
      </c>
      <c r="I834" s="21">
        <v>236.90870000000001</v>
      </c>
      <c r="J834" s="21" t="s">
        <v>9</v>
      </c>
      <c r="K834" s="21">
        <v>38.001359999999998</v>
      </c>
      <c r="L834" s="21">
        <v>0.29870619999999998</v>
      </c>
      <c r="M834" s="21">
        <v>58</v>
      </c>
      <c r="N834" s="21" t="s">
        <v>10</v>
      </c>
      <c r="O834" s="21">
        <v>1</v>
      </c>
    </row>
    <row r="835" spans="1:15">
      <c r="A835" s="21" t="s">
        <v>8</v>
      </c>
      <c r="B835" s="22">
        <v>45457.375752314816</v>
      </c>
      <c r="C835" s="23">
        <v>45457.375752314816</v>
      </c>
      <c r="D835" s="21">
        <v>2024061401</v>
      </c>
      <c r="E835" s="21" t="s">
        <v>16</v>
      </c>
      <c r="F835" s="21">
        <v>11553.82</v>
      </c>
      <c r="G835" s="21">
        <v>14.87443</v>
      </c>
      <c r="H835" s="21">
        <v>264.55</v>
      </c>
      <c r="I835" s="21">
        <v>265.35070000000002</v>
      </c>
      <c r="J835" s="21" t="s">
        <v>9</v>
      </c>
      <c r="K835" s="21">
        <v>38.00132</v>
      </c>
      <c r="L835" s="21">
        <v>0.33985100000000001</v>
      </c>
      <c r="M835" s="21">
        <v>65</v>
      </c>
      <c r="N835" s="21" t="s">
        <v>10</v>
      </c>
      <c r="O835" s="21">
        <v>1</v>
      </c>
    </row>
    <row r="836" spans="1:15">
      <c r="A836" s="21" t="s">
        <v>8</v>
      </c>
      <c r="B836" s="22">
        <v>45457.391134259262</v>
      </c>
      <c r="C836" s="23">
        <v>45457.391134259262</v>
      </c>
      <c r="D836" s="21">
        <v>2024061401</v>
      </c>
      <c r="E836" s="21" t="s">
        <v>16</v>
      </c>
      <c r="F836" s="21">
        <v>9805.2690000000002</v>
      </c>
      <c r="G836" s="21">
        <v>14.52042</v>
      </c>
      <c r="H836" s="21">
        <v>240.13</v>
      </c>
      <c r="I836" s="21">
        <v>236.08080000000001</v>
      </c>
      <c r="J836" s="21" t="s">
        <v>9</v>
      </c>
      <c r="K836" s="21">
        <v>38.000109999999999</v>
      </c>
      <c r="L836" s="21">
        <v>0.3479006</v>
      </c>
      <c r="M836" s="21">
        <v>59</v>
      </c>
      <c r="N836" s="21" t="s">
        <v>10</v>
      </c>
      <c r="O836" s="21">
        <v>1</v>
      </c>
    </row>
    <row r="837" spans="1:15">
      <c r="A837" s="21" t="s">
        <v>8</v>
      </c>
      <c r="B837" s="22">
        <v>45457.392766203702</v>
      </c>
      <c r="C837" s="23">
        <v>45457.392766203702</v>
      </c>
      <c r="D837" s="21">
        <v>2024061401</v>
      </c>
      <c r="E837" s="21" t="s">
        <v>16</v>
      </c>
      <c r="F837" s="21">
        <v>9481.4549999999999</v>
      </c>
      <c r="G837" s="21">
        <v>14.250859999999999</v>
      </c>
      <c r="H837" s="21">
        <v>183.15</v>
      </c>
      <c r="I837" s="21">
        <v>183.59200000000001</v>
      </c>
      <c r="J837" s="21" t="s">
        <v>9</v>
      </c>
      <c r="K837" s="21">
        <v>38.000399999999999</v>
      </c>
      <c r="L837" s="21">
        <v>0.27444109999999999</v>
      </c>
      <c r="M837" s="21">
        <v>45</v>
      </c>
      <c r="N837" s="21" t="s">
        <v>10</v>
      </c>
      <c r="O837" s="21">
        <v>1</v>
      </c>
    </row>
    <row r="838" spans="1:15">
      <c r="A838" s="21" t="s">
        <v>8</v>
      </c>
      <c r="B838" s="22">
        <v>45457.394537037035</v>
      </c>
      <c r="C838" s="23">
        <v>45457.394537037035</v>
      </c>
      <c r="D838" s="21">
        <v>2024061401</v>
      </c>
      <c r="E838" s="21" t="s">
        <v>16</v>
      </c>
      <c r="F838" s="21">
        <v>9063.1959999999999</v>
      </c>
      <c r="G838" s="21">
        <v>13.84192</v>
      </c>
      <c r="H838" s="21">
        <v>264.55</v>
      </c>
      <c r="I838" s="21">
        <v>262.92680000000001</v>
      </c>
      <c r="J838" s="21" t="s">
        <v>9</v>
      </c>
      <c r="K838" s="21">
        <v>38.0002</v>
      </c>
      <c r="L838" s="21">
        <v>0.39989079999999999</v>
      </c>
      <c r="M838" s="21">
        <v>65</v>
      </c>
      <c r="N838" s="21" t="s">
        <v>10</v>
      </c>
      <c r="O838" s="21">
        <v>1</v>
      </c>
    </row>
    <row r="839" spans="1:15">
      <c r="A839" s="21" t="s">
        <v>8</v>
      </c>
      <c r="B839" s="22">
        <v>45457.396180555559</v>
      </c>
      <c r="C839" s="23">
        <v>45457.396180555559</v>
      </c>
      <c r="D839" s="21">
        <v>2024061401</v>
      </c>
      <c r="E839" s="21" t="s">
        <v>16</v>
      </c>
      <c r="F839" s="21">
        <v>8708.7090000000007</v>
      </c>
      <c r="G839" s="21">
        <v>13.502269999999999</v>
      </c>
      <c r="H839" s="21">
        <v>223.85</v>
      </c>
      <c r="I839" s="21">
        <v>227.09100000000001</v>
      </c>
      <c r="J839" s="21" t="s">
        <v>9</v>
      </c>
      <c r="K839" s="21">
        <v>38.00029</v>
      </c>
      <c r="L839" s="21">
        <v>0.35028920000000002</v>
      </c>
      <c r="M839" s="21">
        <v>55</v>
      </c>
      <c r="N839" s="21" t="s">
        <v>10</v>
      </c>
      <c r="O839" s="21">
        <v>1</v>
      </c>
    </row>
    <row r="840" spans="1:15">
      <c r="A840" s="21" t="s">
        <v>8</v>
      </c>
      <c r="B840" s="22">
        <v>45457.397928240738</v>
      </c>
      <c r="C840" s="23">
        <v>45457.397928240738</v>
      </c>
      <c r="D840" s="21">
        <v>2024061401</v>
      </c>
      <c r="E840" s="21" t="s">
        <v>16</v>
      </c>
      <c r="F840" s="21">
        <v>8299.0310000000009</v>
      </c>
      <c r="G840" s="21">
        <v>13.07325</v>
      </c>
      <c r="H840" s="21">
        <v>272.69</v>
      </c>
      <c r="I840" s="21">
        <v>273.51350000000002</v>
      </c>
      <c r="J840" s="21" t="s">
        <v>9</v>
      </c>
      <c r="K840" s="21">
        <v>38.000030000000002</v>
      </c>
      <c r="L840" s="21">
        <v>0.42880390000000002</v>
      </c>
      <c r="M840" s="21">
        <v>67</v>
      </c>
      <c r="N840" s="21" t="s">
        <v>10</v>
      </c>
      <c r="O840" s="21">
        <v>1</v>
      </c>
    </row>
    <row r="841" spans="1:15">
      <c r="A841" s="21" t="s">
        <v>8</v>
      </c>
      <c r="B841" s="22">
        <v>45457.399930555555</v>
      </c>
      <c r="C841" s="23">
        <v>45457.399930555555</v>
      </c>
      <c r="D841" s="21">
        <v>2024061401</v>
      </c>
      <c r="E841" s="21" t="s">
        <v>16</v>
      </c>
      <c r="F841" s="21">
        <v>7845.4579999999996</v>
      </c>
      <c r="G841" s="21">
        <v>12.58456</v>
      </c>
      <c r="H841" s="21">
        <v>305.25</v>
      </c>
      <c r="I841" s="21">
        <v>303.98090000000002</v>
      </c>
      <c r="J841" s="21" t="s">
        <v>9</v>
      </c>
      <c r="K841" s="21">
        <v>38.001280000000001</v>
      </c>
      <c r="L841" s="21">
        <v>0.485379</v>
      </c>
      <c r="M841" s="21">
        <v>75</v>
      </c>
      <c r="N841" s="21" t="s">
        <v>10</v>
      </c>
      <c r="O841" s="21">
        <v>1</v>
      </c>
    </row>
    <row r="842" spans="1:15">
      <c r="A842" s="21" t="s">
        <v>8</v>
      </c>
      <c r="B842" s="22">
        <v>45457.401666666665</v>
      </c>
      <c r="C842" s="23">
        <v>45457.401666666665</v>
      </c>
      <c r="D842" s="21">
        <v>2024061401</v>
      </c>
      <c r="E842" s="21" t="s">
        <v>16</v>
      </c>
      <c r="F842" s="21">
        <v>7463.8540000000003</v>
      </c>
      <c r="G842" s="21">
        <v>12.163</v>
      </c>
      <c r="H842" s="21">
        <v>264.55</v>
      </c>
      <c r="I842" s="21">
        <v>263.89589999999998</v>
      </c>
      <c r="J842" s="21" t="s">
        <v>9</v>
      </c>
      <c r="K842" s="21">
        <v>38.001260000000002</v>
      </c>
      <c r="L842" s="21">
        <v>0.42808889999999999</v>
      </c>
      <c r="M842" s="21">
        <v>65</v>
      </c>
      <c r="N842" s="21" t="s">
        <v>10</v>
      </c>
      <c r="O842" s="21">
        <v>1</v>
      </c>
    </row>
    <row r="843" spans="1:15">
      <c r="A843" s="21" t="s">
        <v>8</v>
      </c>
      <c r="B843" s="22">
        <v>45457.403877314813</v>
      </c>
      <c r="C843" s="23">
        <v>45457.403877314813</v>
      </c>
      <c r="D843" s="21">
        <v>2024061401</v>
      </c>
      <c r="E843" s="21" t="s">
        <v>16</v>
      </c>
      <c r="F843" s="21">
        <v>7013.8590000000004</v>
      </c>
      <c r="G843" s="21">
        <v>11.66306</v>
      </c>
      <c r="H843" s="21">
        <v>305.25</v>
      </c>
      <c r="I843" s="21">
        <v>301.85309999999998</v>
      </c>
      <c r="J843" s="21" t="s">
        <v>9</v>
      </c>
      <c r="K843" s="21">
        <v>38.001289999999997</v>
      </c>
      <c r="L843" s="21">
        <v>0.49952099999999999</v>
      </c>
      <c r="M843" s="21">
        <v>75</v>
      </c>
      <c r="N843" s="21" t="s">
        <v>10</v>
      </c>
      <c r="O843" s="21">
        <v>1</v>
      </c>
    </row>
    <row r="844" spans="1:15">
      <c r="A844" s="21" t="s">
        <v>8</v>
      </c>
      <c r="B844" s="22">
        <v>45457.4140625</v>
      </c>
      <c r="C844" s="23">
        <v>45457.4140625</v>
      </c>
      <c r="D844" s="21">
        <v>2024061401</v>
      </c>
      <c r="E844" s="21" t="s">
        <v>16</v>
      </c>
      <c r="F844" s="21">
        <v>6086.4629999999997</v>
      </c>
      <c r="G844" s="21">
        <v>11.10331</v>
      </c>
      <c r="H844" s="21">
        <v>313.39</v>
      </c>
      <c r="I844" s="21">
        <v>313.50009999999997</v>
      </c>
      <c r="J844" s="21" t="s">
        <v>9</v>
      </c>
      <c r="K844" s="21">
        <v>38.000349999999997</v>
      </c>
      <c r="L844" s="21">
        <v>0.56997229999999999</v>
      </c>
      <c r="M844" s="21">
        <v>77</v>
      </c>
      <c r="N844" s="21" t="s">
        <v>10</v>
      </c>
      <c r="O844" s="21">
        <v>1</v>
      </c>
    </row>
    <row r="845" spans="1:15">
      <c r="A845" s="21" t="s">
        <v>8</v>
      </c>
      <c r="B845" s="22">
        <v>45457.415613425925</v>
      </c>
      <c r="C845" s="23">
        <v>45457.415613425925</v>
      </c>
      <c r="D845" s="21">
        <v>2024061401</v>
      </c>
      <c r="E845" s="21" t="s">
        <v>16</v>
      </c>
      <c r="F845" s="21">
        <v>5726.0060000000003</v>
      </c>
      <c r="G845" s="21">
        <v>10.594139999999999</v>
      </c>
      <c r="H845" s="21">
        <v>272.69</v>
      </c>
      <c r="I845" s="21">
        <v>275.60120000000001</v>
      </c>
      <c r="J845" s="21" t="s">
        <v>9</v>
      </c>
      <c r="K845" s="21">
        <v>38.000129999999999</v>
      </c>
      <c r="L845" s="21">
        <v>0.50821300000000003</v>
      </c>
      <c r="M845" s="21">
        <v>67</v>
      </c>
      <c r="N845" s="21" t="s">
        <v>10</v>
      </c>
      <c r="O845" s="21">
        <v>1</v>
      </c>
    </row>
    <row r="846" spans="1:15">
      <c r="A846" s="21" t="s">
        <v>8</v>
      </c>
      <c r="B846" s="22">
        <v>45457.417326388888</v>
      </c>
      <c r="C846" s="23">
        <v>45457.417326388888</v>
      </c>
      <c r="D846" s="21">
        <v>2024061401</v>
      </c>
      <c r="E846" s="21" t="s">
        <v>16</v>
      </c>
      <c r="F846" s="21">
        <v>5354.9369999999999</v>
      </c>
      <c r="G846" s="21">
        <v>10.062099999999999</v>
      </c>
      <c r="H846" s="21">
        <v>284.89999999999998</v>
      </c>
      <c r="I846" s="21">
        <v>286.96379999999999</v>
      </c>
      <c r="J846" s="21" t="s">
        <v>9</v>
      </c>
      <c r="K846" s="21">
        <v>38.001339999999999</v>
      </c>
      <c r="L846" s="21">
        <v>0.53764380000000001</v>
      </c>
      <c r="M846" s="21">
        <v>70</v>
      </c>
      <c r="N846" s="21" t="s">
        <v>10</v>
      </c>
      <c r="O846" s="21">
        <v>1</v>
      </c>
    </row>
    <row r="847" spans="1:15">
      <c r="A847" s="21" t="s">
        <v>8</v>
      </c>
      <c r="B847" s="22">
        <v>45457.419039351851</v>
      </c>
      <c r="C847" s="23">
        <v>45457.419039351851</v>
      </c>
      <c r="D847" s="21">
        <v>2024061401</v>
      </c>
      <c r="E847" s="21" t="s">
        <v>16</v>
      </c>
      <c r="F847" s="21">
        <v>4963.63</v>
      </c>
      <c r="G847" s="21">
        <v>9.4742669999999993</v>
      </c>
      <c r="H847" s="21">
        <v>309.32</v>
      </c>
      <c r="I847" s="21">
        <v>311.29300000000001</v>
      </c>
      <c r="J847" s="21" t="s">
        <v>9</v>
      </c>
      <c r="K847" s="21">
        <v>38.00009</v>
      </c>
      <c r="L847" s="21">
        <v>0.59229350000000003</v>
      </c>
      <c r="M847" s="21">
        <v>76</v>
      </c>
      <c r="N847" s="21" t="s">
        <v>10</v>
      </c>
      <c r="O847" s="21">
        <v>1</v>
      </c>
    </row>
    <row r="848" spans="1:15">
      <c r="A848" s="21" t="s">
        <v>8</v>
      </c>
      <c r="B848" s="22">
        <v>45457.421388888892</v>
      </c>
      <c r="C848" s="23">
        <v>45457.421388888892</v>
      </c>
      <c r="D848" s="21">
        <v>2024061401</v>
      </c>
      <c r="E848" s="21" t="s">
        <v>16</v>
      </c>
      <c r="F848" s="21">
        <v>4639.299</v>
      </c>
      <c r="G848" s="21">
        <v>9.0455229999999993</v>
      </c>
      <c r="H848" s="21">
        <v>219.78</v>
      </c>
      <c r="I848" s="21">
        <v>217.70179999999999</v>
      </c>
      <c r="J848" s="21" t="s">
        <v>9</v>
      </c>
      <c r="K848" s="21">
        <v>38.000210000000003</v>
      </c>
      <c r="L848" s="21">
        <v>0.42246010000000001</v>
      </c>
      <c r="M848" s="21">
        <v>54</v>
      </c>
      <c r="N848" s="21" t="s">
        <v>10</v>
      </c>
      <c r="O848" s="21">
        <v>1</v>
      </c>
    </row>
    <row r="849" spans="1:15">
      <c r="A849" s="21" t="s">
        <v>8</v>
      </c>
      <c r="B849" s="22">
        <v>45457.423159722224</v>
      </c>
      <c r="C849" s="23">
        <v>45457.423159722224</v>
      </c>
      <c r="D849" s="21">
        <v>2024061401</v>
      </c>
      <c r="E849" s="21" t="s">
        <v>16</v>
      </c>
      <c r="F849" s="21">
        <v>4324.7370000000001</v>
      </c>
      <c r="G849" s="21">
        <v>8.5691140000000008</v>
      </c>
      <c r="H849" s="21">
        <v>244.2</v>
      </c>
      <c r="I849" s="21">
        <v>242.3228</v>
      </c>
      <c r="J849" s="21" t="s">
        <v>9</v>
      </c>
      <c r="K849" s="21">
        <v>38.000120000000003</v>
      </c>
      <c r="L849" s="21">
        <v>0.47797000000000001</v>
      </c>
      <c r="M849" s="21">
        <v>60</v>
      </c>
      <c r="N849" s="21" t="s">
        <v>10</v>
      </c>
      <c r="O849" s="21">
        <v>1</v>
      </c>
    </row>
    <row r="850" spans="1:15">
      <c r="A850" s="21" t="s">
        <v>8</v>
      </c>
      <c r="B850" s="22">
        <v>45457.424976851849</v>
      </c>
      <c r="C850" s="23">
        <v>45457.424976851849</v>
      </c>
      <c r="D850" s="21">
        <v>2024061401</v>
      </c>
      <c r="E850" s="21" t="s">
        <v>16</v>
      </c>
      <c r="F850" s="21">
        <v>4012.877</v>
      </c>
      <c r="G850" s="21">
        <v>8.0836939999999995</v>
      </c>
      <c r="H850" s="21">
        <v>244.2</v>
      </c>
      <c r="I850" s="21">
        <v>244.8289</v>
      </c>
      <c r="J850" s="21" t="s">
        <v>9</v>
      </c>
      <c r="K850" s="21">
        <v>38.000529999999998</v>
      </c>
      <c r="L850" s="21">
        <v>0.4908593</v>
      </c>
      <c r="M850" s="21">
        <v>60</v>
      </c>
      <c r="N850" s="21" t="s">
        <v>10</v>
      </c>
      <c r="O850" s="21">
        <v>1</v>
      </c>
    </row>
    <row r="851" spans="1:15">
      <c r="A851" s="21" t="s">
        <v>8</v>
      </c>
      <c r="B851" s="22">
        <v>45457.426550925928</v>
      </c>
      <c r="C851" s="23">
        <v>45457.426550925928</v>
      </c>
      <c r="D851" s="21">
        <v>2024061401</v>
      </c>
      <c r="E851" s="21" t="s">
        <v>16</v>
      </c>
      <c r="F851" s="21">
        <v>3635.27</v>
      </c>
      <c r="G851" s="21">
        <v>7.429405</v>
      </c>
      <c r="H851" s="21">
        <v>325.60000000000002</v>
      </c>
      <c r="I851" s="21">
        <v>327.3177</v>
      </c>
      <c r="J851" s="21" t="s">
        <v>9</v>
      </c>
      <c r="K851" s="21">
        <v>38.000109999999999</v>
      </c>
      <c r="L851" s="21">
        <v>0.66693270000000004</v>
      </c>
      <c r="M851" s="21">
        <v>80</v>
      </c>
      <c r="N851" s="21" t="s">
        <v>10</v>
      </c>
      <c r="O851" s="21">
        <v>1</v>
      </c>
    </row>
    <row r="852" spans="1:15">
      <c r="A852" s="21" t="s">
        <v>8</v>
      </c>
      <c r="B852" s="22">
        <v>45457.428287037037</v>
      </c>
      <c r="C852" s="23">
        <v>45457.428287037037</v>
      </c>
      <c r="D852" s="21">
        <v>2024061401</v>
      </c>
      <c r="E852" s="21" t="s">
        <v>16</v>
      </c>
      <c r="F852" s="21">
        <v>3415.0210000000002</v>
      </c>
      <c r="G852" s="21">
        <v>7.090363</v>
      </c>
      <c r="H852" s="21">
        <v>162.80000000000001</v>
      </c>
      <c r="I852" s="21">
        <v>163.036</v>
      </c>
      <c r="J852" s="21" t="s">
        <v>9</v>
      </c>
      <c r="K852" s="21">
        <v>38.00009</v>
      </c>
      <c r="L852" s="21">
        <v>0.33666770000000001</v>
      </c>
      <c r="M852" s="21">
        <v>40</v>
      </c>
      <c r="N852" s="21" t="s">
        <v>10</v>
      </c>
      <c r="O852" s="21">
        <v>1</v>
      </c>
    </row>
    <row r="853" spans="1:15">
      <c r="A853" s="21" t="s">
        <v>8</v>
      </c>
      <c r="B853" s="22">
        <v>45457.447939814818</v>
      </c>
      <c r="C853" s="23">
        <v>45457.447939814818</v>
      </c>
      <c r="D853" s="21">
        <v>2024061401</v>
      </c>
      <c r="E853" s="21" t="s">
        <v>16</v>
      </c>
      <c r="F853" s="21">
        <v>2617.5309999999999</v>
      </c>
      <c r="G853" s="21">
        <v>6.497566</v>
      </c>
      <c r="H853" s="21">
        <v>240.13</v>
      </c>
      <c r="I853" s="21">
        <v>242.98699999999999</v>
      </c>
      <c r="J853" s="21" t="s">
        <v>9</v>
      </c>
      <c r="K853" s="21">
        <v>38.00121</v>
      </c>
      <c r="L853" s="21">
        <v>0.60142609999999996</v>
      </c>
      <c r="M853" s="21">
        <v>59</v>
      </c>
      <c r="N853" s="21" t="s">
        <v>10</v>
      </c>
      <c r="O853" s="21">
        <v>1</v>
      </c>
    </row>
    <row r="854" spans="1:15">
      <c r="A854" s="21" t="s">
        <v>8</v>
      </c>
      <c r="B854" s="22">
        <v>45457.449525462966</v>
      </c>
      <c r="C854" s="23">
        <v>45457.449525462966</v>
      </c>
      <c r="D854" s="21">
        <v>2024061401</v>
      </c>
      <c r="E854" s="21" t="s">
        <v>16</v>
      </c>
      <c r="F854" s="21">
        <v>2374.7640000000001</v>
      </c>
      <c r="G854" s="21">
        <v>5.9805710000000003</v>
      </c>
      <c r="H854" s="21">
        <v>207.57</v>
      </c>
      <c r="I854" s="21">
        <v>205.82640000000001</v>
      </c>
      <c r="J854" s="21" t="s">
        <v>9</v>
      </c>
      <c r="K854" s="21">
        <v>38.000210000000003</v>
      </c>
      <c r="L854" s="21">
        <v>0.51677169999999994</v>
      </c>
      <c r="M854" s="21">
        <v>51</v>
      </c>
      <c r="N854" s="21" t="s">
        <v>10</v>
      </c>
      <c r="O854" s="21">
        <v>1</v>
      </c>
    </row>
    <row r="855" spans="1:15">
      <c r="A855" s="21" t="s">
        <v>8</v>
      </c>
      <c r="B855" s="22">
        <v>45457.451226851852</v>
      </c>
      <c r="C855" s="23">
        <v>45457.451226851852</v>
      </c>
      <c r="D855" s="21">
        <v>2024061401</v>
      </c>
      <c r="E855" s="21" t="s">
        <v>16</v>
      </c>
      <c r="F855" s="21">
        <v>2020.164</v>
      </c>
      <c r="G855" s="21">
        <v>5.166893</v>
      </c>
      <c r="H855" s="21">
        <v>317.45999999999998</v>
      </c>
      <c r="I855" s="21">
        <v>320.37900000000002</v>
      </c>
      <c r="J855" s="21" t="s">
        <v>9</v>
      </c>
      <c r="K855" s="21">
        <v>38.000120000000003</v>
      </c>
      <c r="L855" s="21">
        <v>0.81719059999999999</v>
      </c>
      <c r="M855" s="21">
        <v>78</v>
      </c>
      <c r="N855" s="21" t="s">
        <v>10</v>
      </c>
      <c r="O855" s="21">
        <v>1</v>
      </c>
    </row>
    <row r="856" spans="1:15">
      <c r="A856" s="21" t="s">
        <v>8</v>
      </c>
      <c r="B856" s="22">
        <v>45457.453182870369</v>
      </c>
      <c r="C856" s="23">
        <v>45457.453182870369</v>
      </c>
      <c r="D856" s="21">
        <v>2024061401</v>
      </c>
      <c r="E856" s="21" t="s">
        <v>16</v>
      </c>
      <c r="F856" s="21">
        <v>1704.491</v>
      </c>
      <c r="G856" s="21">
        <v>4.4377589999999998</v>
      </c>
      <c r="H856" s="21">
        <v>284.89999999999998</v>
      </c>
      <c r="I856" s="21">
        <v>282.08370000000002</v>
      </c>
      <c r="J856" s="21" t="s">
        <v>9</v>
      </c>
      <c r="K856" s="21">
        <v>38.000320000000002</v>
      </c>
      <c r="L856" s="21">
        <v>0.73254410000000003</v>
      </c>
      <c r="M856" s="21">
        <v>70</v>
      </c>
      <c r="N856" s="21" t="s">
        <v>10</v>
      </c>
      <c r="O856" s="21">
        <v>1</v>
      </c>
    </row>
    <row r="857" spans="1:15">
      <c r="A857" s="21" t="s">
        <v>8</v>
      </c>
      <c r="B857" s="22">
        <v>45457.455034722225</v>
      </c>
      <c r="C857" s="23">
        <v>45457.455034722225</v>
      </c>
      <c r="D857" s="21">
        <v>2024061401</v>
      </c>
      <c r="E857" s="21" t="s">
        <v>16</v>
      </c>
      <c r="F857" s="21">
        <v>1466.258</v>
      </c>
      <c r="G857" s="21">
        <v>3.882349</v>
      </c>
      <c r="H857" s="21">
        <v>211.64</v>
      </c>
      <c r="I857" s="21">
        <v>212.38</v>
      </c>
      <c r="J857" s="21" t="s">
        <v>9</v>
      </c>
      <c r="K857" s="21">
        <v>38.000079999999997</v>
      </c>
      <c r="L857" s="21">
        <v>0.56056010000000001</v>
      </c>
      <c r="M857" s="21">
        <v>52</v>
      </c>
      <c r="N857" s="21" t="s">
        <v>10</v>
      </c>
      <c r="O857" s="21">
        <v>1</v>
      </c>
    </row>
    <row r="858" spans="1:15">
      <c r="A858" s="21" t="s">
        <v>8</v>
      </c>
      <c r="B858" s="22">
        <v>45457.456643518519</v>
      </c>
      <c r="C858" s="23">
        <v>45457.456643518519</v>
      </c>
      <c r="D858" s="21">
        <v>2024061401</v>
      </c>
      <c r="E858" s="21" t="s">
        <v>16</v>
      </c>
      <c r="F858" s="21">
        <v>1234.8489999999999</v>
      </c>
      <c r="G858" s="21">
        <v>3.3181690000000001</v>
      </c>
      <c r="H858" s="21">
        <v>211.64</v>
      </c>
      <c r="I858" s="21">
        <v>209.38210000000001</v>
      </c>
      <c r="J858" s="21" t="s">
        <v>9</v>
      </c>
      <c r="K858" s="21">
        <v>38.00029</v>
      </c>
      <c r="L858" s="21">
        <v>0.56093159999999997</v>
      </c>
      <c r="M858" s="21">
        <v>52</v>
      </c>
      <c r="N858" s="21" t="s">
        <v>10</v>
      </c>
      <c r="O858" s="21">
        <v>1</v>
      </c>
    </row>
  </sheetData>
  <phoneticPr fontId="1" type="noConversion"/>
  <conditionalFormatting sqref="A1:O422 P2:Z2 Q3:Z5 R1:T1 P3:P27 P92:XFD92">
    <cfRule type="containsText" dxfId="85" priority="6" operator="containsText" text="Prime">
      <formula>NOT(ISERROR(SEARCH("Prime",A1)))</formula>
    </cfRule>
  </conditionalFormatting>
  <conditionalFormatting sqref="N1:N1048576">
    <cfRule type="cellIs" dxfId="84" priority="3" operator="equal">
      <formula>"Y"</formula>
    </cfRule>
    <cfRule type="containsText" dxfId="83" priority="5" operator="containsText" text="Y">
      <formula>NOT(ISERROR(SEARCH("Y",N1)))</formula>
    </cfRule>
  </conditionalFormatting>
  <conditionalFormatting sqref="S14:U39">
    <cfRule type="containsText" dxfId="82" priority="1" operator="containsText" text="Prime">
      <formula>NOT(ISERROR(SEARCH("Prime",S14)))</formula>
    </cfRule>
  </conditionalFormatting>
  <conditionalFormatting sqref="Z2:Z5">
    <cfRule type="containsText" dxfId="81" priority="4" operator="containsText" text="Y">
      <formula>NOT(ISERROR(SEARCH("Y",Z2)))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FDCCC-B9F8-4E4A-88B6-04FDBBDD982E}">
  <sheetPr codeName="Sheet2"/>
  <dimension ref="B1:S43"/>
  <sheetViews>
    <sheetView topLeftCell="A19" zoomScale="157" zoomScaleNormal="100" workbookViewId="0">
      <selection activeCell="M24" sqref="M24"/>
    </sheetView>
  </sheetViews>
  <sheetFormatPr baseColWidth="10" defaultColWidth="8.83203125" defaultRowHeight="14"/>
  <cols>
    <col min="1" max="1" width="8.83203125" style="21"/>
    <col min="2" max="2" width="15.33203125" style="25" customWidth="1"/>
    <col min="3" max="3" width="9" style="21" bestFit="1" customWidth="1"/>
    <col min="4" max="6" width="9.5" style="21" bestFit="1" customWidth="1"/>
    <col min="7" max="8" width="9" style="21" bestFit="1" customWidth="1"/>
    <col min="9" max="9" width="19.6640625" style="25" customWidth="1"/>
    <col min="10" max="10" width="8.83203125" style="21"/>
    <col min="11" max="11" width="9" style="21" bestFit="1" customWidth="1"/>
    <col min="12" max="12" width="12.83203125" style="21" customWidth="1"/>
    <col min="13" max="16" width="8.83203125" style="21"/>
    <col min="17" max="17" width="9.6640625" style="21" bestFit="1" customWidth="1"/>
    <col min="18" max="18" width="10.5" style="21" bestFit="1" customWidth="1"/>
    <col min="19" max="16384" width="8.83203125" style="21"/>
  </cols>
  <sheetData>
    <row r="1" spans="2:19">
      <c r="B1" s="249" t="s">
        <v>48</v>
      </c>
      <c r="C1" s="249"/>
      <c r="D1" s="249"/>
      <c r="E1" s="249"/>
      <c r="F1" s="249"/>
      <c r="G1" s="249"/>
    </row>
    <row r="2" spans="2:19" ht="14" customHeight="1">
      <c r="B2" s="28" t="s">
        <v>49</v>
      </c>
      <c r="C2" s="29" t="s">
        <v>10</v>
      </c>
      <c r="D2" s="30" t="s">
        <v>50</v>
      </c>
      <c r="E2" s="30" t="s">
        <v>51</v>
      </c>
      <c r="F2" s="30" t="s">
        <v>52</v>
      </c>
      <c r="G2" s="31" t="s">
        <v>53</v>
      </c>
      <c r="I2" s="32" t="s">
        <v>54</v>
      </c>
    </row>
    <row r="3" spans="2:19">
      <c r="B3" s="33" t="s">
        <v>55</v>
      </c>
      <c r="C3" s="34">
        <v>14</v>
      </c>
      <c r="D3" s="35" t="s">
        <v>56</v>
      </c>
      <c r="E3" s="35" t="s">
        <v>57</v>
      </c>
      <c r="F3" s="36">
        <v>0.12101851851851853</v>
      </c>
      <c r="G3" s="37" t="s">
        <v>58</v>
      </c>
      <c r="I3" s="36" t="s">
        <v>59</v>
      </c>
      <c r="J3" s="37"/>
    </row>
    <row r="4" spans="2:19">
      <c r="B4" s="38" t="s">
        <v>60</v>
      </c>
      <c r="C4" s="39">
        <v>14</v>
      </c>
      <c r="D4" s="40"/>
      <c r="E4" s="40"/>
      <c r="F4" s="40"/>
      <c r="G4" s="41"/>
    </row>
    <row r="5" spans="2:19">
      <c r="B5" s="247" t="s">
        <v>61</v>
      </c>
      <c r="C5" s="247"/>
      <c r="D5" s="247"/>
      <c r="E5" s="247"/>
      <c r="F5" s="247"/>
      <c r="G5" s="247"/>
    </row>
    <row r="6" spans="2:19">
      <c r="B6" s="42" t="s">
        <v>49</v>
      </c>
      <c r="C6" s="43" t="s">
        <v>10</v>
      </c>
      <c r="D6" s="44" t="s">
        <v>50</v>
      </c>
      <c r="E6" s="44" t="s">
        <v>51</v>
      </c>
      <c r="F6" s="44" t="s">
        <v>52</v>
      </c>
      <c r="G6" s="45" t="s">
        <v>53</v>
      </c>
      <c r="I6" s="32" t="s">
        <v>54</v>
      </c>
    </row>
    <row r="7" spans="2:19">
      <c r="B7" s="46" t="s">
        <v>62</v>
      </c>
      <c r="C7" s="47">
        <v>14</v>
      </c>
      <c r="D7" s="48">
        <v>15515.02</v>
      </c>
      <c r="E7" s="48">
        <v>21934.03</v>
      </c>
      <c r="F7" s="48">
        <v>17928.689285714299</v>
      </c>
      <c r="G7" s="49">
        <v>1720.8861151317601</v>
      </c>
      <c r="H7" s="50"/>
      <c r="I7" s="51" t="s">
        <v>63</v>
      </c>
    </row>
    <row r="8" spans="2:19">
      <c r="B8" s="52" t="s">
        <v>64</v>
      </c>
      <c r="C8" s="53">
        <v>14</v>
      </c>
      <c r="D8" s="54">
        <v>14.451169999999999</v>
      </c>
      <c r="E8" s="54">
        <v>17.489059999999998</v>
      </c>
      <c r="F8" s="54">
        <v>15.972857857142857</v>
      </c>
      <c r="G8" s="55">
        <v>1.5456127146722729</v>
      </c>
      <c r="H8" s="50"/>
      <c r="I8" s="56" t="s">
        <v>65</v>
      </c>
    </row>
    <row r="9" spans="2:19">
      <c r="B9" s="57" t="s">
        <v>60</v>
      </c>
      <c r="C9" s="58">
        <v>14</v>
      </c>
      <c r="D9" s="59"/>
      <c r="E9" s="59"/>
      <c r="F9" s="59"/>
      <c r="G9" s="60"/>
    </row>
    <row r="10" spans="2:19">
      <c r="B10" s="247" t="s">
        <v>66</v>
      </c>
      <c r="C10" s="247"/>
      <c r="D10" s="247"/>
      <c r="E10" s="247"/>
      <c r="F10" s="247"/>
      <c r="G10" s="247"/>
    </row>
    <row r="11" spans="2:19">
      <c r="B11" s="42" t="s">
        <v>49</v>
      </c>
      <c r="C11" s="43" t="s">
        <v>10</v>
      </c>
      <c r="D11" s="44" t="s">
        <v>50</v>
      </c>
      <c r="E11" s="44" t="s">
        <v>51</v>
      </c>
      <c r="F11" s="44" t="s">
        <v>52</v>
      </c>
      <c r="G11" s="45" t="s">
        <v>53</v>
      </c>
      <c r="I11" s="32" t="s">
        <v>54</v>
      </c>
    </row>
    <row r="12" spans="2:19">
      <c r="B12" s="46" t="s">
        <v>67</v>
      </c>
      <c r="C12" s="47">
        <v>14</v>
      </c>
      <c r="D12" s="61">
        <v>258.14</v>
      </c>
      <c r="E12" s="61">
        <v>2655.22</v>
      </c>
      <c r="F12" s="48">
        <v>684.23571428571427</v>
      </c>
      <c r="G12" s="49">
        <v>609.23278083320361</v>
      </c>
      <c r="I12" s="51" t="s">
        <v>68</v>
      </c>
      <c r="L12" s="246" t="s">
        <v>121</v>
      </c>
      <c r="M12" s="246"/>
      <c r="N12" s="246"/>
      <c r="O12" s="246"/>
      <c r="P12" s="246"/>
      <c r="Q12" s="246"/>
      <c r="R12" s="246"/>
      <c r="S12" s="216"/>
    </row>
    <row r="13" spans="2:19">
      <c r="B13" s="57" t="s">
        <v>60</v>
      </c>
      <c r="C13" s="58">
        <v>14</v>
      </c>
      <c r="D13" s="59"/>
      <c r="E13" s="59"/>
      <c r="F13" s="59"/>
      <c r="G13" s="60"/>
      <c r="L13" s="217" t="s">
        <v>49</v>
      </c>
      <c r="M13" s="218" t="s">
        <v>10</v>
      </c>
      <c r="N13" s="219" t="s">
        <v>50</v>
      </c>
      <c r="O13" s="219" t="s">
        <v>51</v>
      </c>
      <c r="P13" s="219" t="s">
        <v>52</v>
      </c>
      <c r="Q13" s="219" t="s">
        <v>53</v>
      </c>
      <c r="R13" s="220" t="s">
        <v>553</v>
      </c>
      <c r="S13" s="216"/>
    </row>
    <row r="14" spans="2:19" ht="14" customHeight="1">
      <c r="B14" s="250" t="s">
        <v>69</v>
      </c>
      <c r="C14" s="250"/>
      <c r="D14" s="250"/>
      <c r="E14" s="250"/>
      <c r="F14" s="250"/>
      <c r="G14" s="250"/>
      <c r="H14" s="250"/>
      <c r="I14" s="62"/>
      <c r="L14" s="221" t="s">
        <v>81</v>
      </c>
      <c r="M14" s="222">
        <v>829</v>
      </c>
      <c r="N14" s="223">
        <v>38</v>
      </c>
      <c r="O14" s="223">
        <v>128</v>
      </c>
      <c r="P14" s="224">
        <v>66.199034981906024</v>
      </c>
      <c r="Q14" s="225">
        <v>12.32070246424866</v>
      </c>
      <c r="R14" s="226">
        <v>151.79970921254298</v>
      </c>
      <c r="S14" s="216"/>
    </row>
    <row r="15" spans="2:19">
      <c r="B15" s="63"/>
      <c r="C15" s="63" t="s">
        <v>10</v>
      </c>
      <c r="D15" s="64" t="s">
        <v>50</v>
      </c>
      <c r="E15" s="64" t="s">
        <v>51</v>
      </c>
      <c r="F15" s="251" t="s">
        <v>52</v>
      </c>
      <c r="G15" s="252"/>
      <c r="H15" s="64" t="s">
        <v>53</v>
      </c>
      <c r="I15" s="62"/>
      <c r="L15" s="227" t="s">
        <v>554</v>
      </c>
      <c r="M15" s="228">
        <v>829</v>
      </c>
      <c r="N15" s="229">
        <v>154.66</v>
      </c>
      <c r="O15" s="229">
        <v>520.96</v>
      </c>
      <c r="P15" s="230">
        <v>269.40460965018127</v>
      </c>
      <c r="Q15" s="231">
        <v>50.157563348557595</v>
      </c>
      <c r="R15" s="232">
        <v>2515.7811610645681</v>
      </c>
      <c r="S15" s="216"/>
    </row>
    <row r="16" spans="2:19">
      <c r="B16" s="63" t="s">
        <v>70</v>
      </c>
      <c r="C16" s="65" t="s">
        <v>71</v>
      </c>
      <c r="D16" s="66" t="s">
        <v>71</v>
      </c>
      <c r="E16" s="66" t="s">
        <v>71</v>
      </c>
      <c r="F16" s="67" t="s">
        <v>71</v>
      </c>
      <c r="G16" s="66" t="s">
        <v>72</v>
      </c>
      <c r="H16" s="66" t="s">
        <v>71</v>
      </c>
      <c r="I16" s="32" t="s">
        <v>54</v>
      </c>
      <c r="L16" s="227" t="s">
        <v>555</v>
      </c>
      <c r="M16" s="228">
        <v>829</v>
      </c>
      <c r="N16" s="229">
        <v>0</v>
      </c>
      <c r="O16" s="229">
        <v>521.44269999999995</v>
      </c>
      <c r="P16" s="230">
        <v>268.27505440289531</v>
      </c>
      <c r="Q16" s="231">
        <v>51.309130296885982</v>
      </c>
      <c r="R16" s="232">
        <v>2632.626851822823</v>
      </c>
      <c r="S16" s="216"/>
    </row>
    <row r="17" spans="2:19">
      <c r="B17" s="68" t="s">
        <v>73</v>
      </c>
      <c r="C17" s="69">
        <v>407</v>
      </c>
      <c r="D17" s="70">
        <v>154.66</v>
      </c>
      <c r="E17" s="70">
        <v>488.4</v>
      </c>
      <c r="F17" s="71">
        <v>273.75726486486514</v>
      </c>
      <c r="G17" s="70">
        <v>2.4863565877073639</v>
      </c>
      <c r="H17" s="70">
        <v>50.160357016901038</v>
      </c>
      <c r="I17" s="32" t="s">
        <v>74</v>
      </c>
      <c r="L17" s="227" t="s">
        <v>556</v>
      </c>
      <c r="M17" s="228">
        <v>829</v>
      </c>
      <c r="N17" s="229">
        <v>154.66000000000003</v>
      </c>
      <c r="O17" s="229">
        <v>520.96</v>
      </c>
      <c r="P17" s="230">
        <v>269.43007237635692</v>
      </c>
      <c r="Q17" s="231">
        <v>50.145259029492031</v>
      </c>
      <c r="R17" s="232">
        <v>2514.5470031348518</v>
      </c>
      <c r="S17" s="216"/>
    </row>
    <row r="18" spans="2:19">
      <c r="B18" s="72" t="s">
        <v>75</v>
      </c>
      <c r="C18" s="73">
        <v>407</v>
      </c>
      <c r="D18" s="74">
        <v>115.16419999999999</v>
      </c>
      <c r="E18" s="74">
        <v>484.84550000000002</v>
      </c>
      <c r="F18" s="75">
        <v>272.60005110565135</v>
      </c>
      <c r="G18" s="74">
        <v>2.5157402302702514</v>
      </c>
      <c r="H18" s="74">
        <v>50.753149703476424</v>
      </c>
      <c r="I18" s="32" t="s">
        <v>76</v>
      </c>
      <c r="L18" s="227" t="s">
        <v>559</v>
      </c>
      <c r="M18" s="228">
        <v>829</v>
      </c>
      <c r="N18" s="229">
        <v>-231.99</v>
      </c>
      <c r="O18" s="229">
        <v>31.659400000000005</v>
      </c>
      <c r="P18" s="230">
        <v>-1.1550179734620194</v>
      </c>
      <c r="Q18" s="231">
        <v>9.7949368110378803</v>
      </c>
      <c r="R18" s="232">
        <v>95.940787132224912</v>
      </c>
      <c r="S18" s="216"/>
    </row>
    <row r="19" spans="2:19">
      <c r="B19" s="72" t="s">
        <v>77</v>
      </c>
      <c r="C19" s="73">
        <v>407</v>
      </c>
      <c r="D19" s="74">
        <v>7.1621930000000003</v>
      </c>
      <c r="E19" s="74">
        <v>61.0047</v>
      </c>
      <c r="F19" s="75">
        <v>38.241114036855045</v>
      </c>
      <c r="G19" s="74">
        <v>0.12382063784776838</v>
      </c>
      <c r="H19" s="74">
        <v>2.4979873889414419</v>
      </c>
      <c r="I19" s="76" t="s">
        <v>78</v>
      </c>
      <c r="L19" s="227" t="s">
        <v>557</v>
      </c>
      <c r="M19" s="228">
        <v>829</v>
      </c>
      <c r="N19" s="229">
        <v>-100</v>
      </c>
      <c r="O19" s="229">
        <v>9.7234029484029492</v>
      </c>
      <c r="P19" s="230">
        <v>-0.45951744636708175</v>
      </c>
      <c r="Q19" s="231">
        <v>4.1112095152029973</v>
      </c>
      <c r="R19" s="232">
        <v>16.902043677895666</v>
      </c>
      <c r="S19" s="216"/>
    </row>
    <row r="20" spans="2:19">
      <c r="B20" s="72" t="s">
        <v>79</v>
      </c>
      <c r="C20" s="73">
        <v>407</v>
      </c>
      <c r="D20" s="74">
        <v>0</v>
      </c>
      <c r="E20" s="74">
        <v>2.0673900000000001</v>
      </c>
      <c r="F20" s="75">
        <v>0.48242380663390688</v>
      </c>
      <c r="G20" s="74">
        <v>1.1077019564051707E-2</v>
      </c>
      <c r="H20" s="74">
        <v>0.22347046226718734</v>
      </c>
      <c r="I20" s="32" t="s">
        <v>80</v>
      </c>
      <c r="L20" s="227" t="s">
        <v>558</v>
      </c>
      <c r="M20" s="228">
        <v>829</v>
      </c>
      <c r="N20" s="229">
        <v>7.8399999998838763E-6</v>
      </c>
      <c r="O20" s="229">
        <v>53819.360100000005</v>
      </c>
      <c r="P20" s="230">
        <v>97.159122906815526</v>
      </c>
      <c r="Q20" s="231">
        <v>1955.9505504481381</v>
      </c>
      <c r="R20" s="232">
        <v>3825742.5557983746</v>
      </c>
      <c r="S20" s="216"/>
    </row>
    <row r="21" spans="2:19" ht="26">
      <c r="B21" s="72" t="s">
        <v>81</v>
      </c>
      <c r="C21" s="73">
        <v>407</v>
      </c>
      <c r="D21" s="74">
        <v>38</v>
      </c>
      <c r="E21" s="74">
        <v>120</v>
      </c>
      <c r="F21" s="75">
        <v>67.262899262899225</v>
      </c>
      <c r="G21" s="74">
        <v>0.61091363093603657</v>
      </c>
      <c r="H21" s="74">
        <v>12.324718821807862</v>
      </c>
      <c r="I21" s="32" t="s">
        <v>82</v>
      </c>
      <c r="L21" s="233" t="s">
        <v>60</v>
      </c>
      <c r="M21" s="234">
        <v>829</v>
      </c>
      <c r="N21" s="235"/>
      <c r="O21" s="235"/>
      <c r="P21" s="235"/>
      <c r="Q21" s="235"/>
      <c r="R21" s="236"/>
      <c r="S21" s="216"/>
    </row>
    <row r="22" spans="2:19">
      <c r="B22" s="77" t="s">
        <v>60</v>
      </c>
      <c r="C22" s="78">
        <v>407</v>
      </c>
      <c r="D22" s="79"/>
      <c r="E22" s="79"/>
      <c r="F22" s="80"/>
      <c r="G22" s="79"/>
      <c r="H22" s="79"/>
      <c r="I22" s="62"/>
    </row>
    <row r="23" spans="2:19" ht="14" customHeight="1">
      <c r="B23" s="253" t="s">
        <v>83</v>
      </c>
      <c r="C23" s="253"/>
      <c r="D23" s="253"/>
      <c r="E23" s="253"/>
      <c r="F23" s="253"/>
      <c r="G23" s="253"/>
      <c r="H23" s="81"/>
      <c r="I23" s="56"/>
    </row>
    <row r="24" spans="2:19">
      <c r="B24" s="82" t="s">
        <v>49</v>
      </c>
      <c r="C24" s="83" t="s">
        <v>10</v>
      </c>
      <c r="D24" s="84" t="s">
        <v>50</v>
      </c>
      <c r="E24" s="84" t="s">
        <v>51</v>
      </c>
      <c r="F24" s="84" t="s">
        <v>52</v>
      </c>
      <c r="G24" s="85" t="s">
        <v>53</v>
      </c>
      <c r="I24" s="32" t="s">
        <v>54</v>
      </c>
    </row>
    <row r="25" spans="2:19">
      <c r="B25" s="86" t="s">
        <v>84</v>
      </c>
      <c r="C25" s="87">
        <v>14</v>
      </c>
      <c r="D25" s="88" t="s">
        <v>85</v>
      </c>
      <c r="E25" s="88" t="s">
        <v>86</v>
      </c>
      <c r="F25" s="88" t="s">
        <v>87</v>
      </c>
      <c r="G25" s="89" t="s">
        <v>88</v>
      </c>
      <c r="I25" s="90" t="s">
        <v>89</v>
      </c>
    </row>
    <row r="26" spans="2:19">
      <c r="B26" s="91" t="s">
        <v>60</v>
      </c>
      <c r="C26" s="92">
        <v>14</v>
      </c>
      <c r="D26" s="93"/>
      <c r="E26" s="93"/>
      <c r="F26" s="93"/>
      <c r="G26" s="94"/>
      <c r="H26" s="81"/>
      <c r="I26" s="56"/>
    </row>
    <row r="27" spans="2:19">
      <c r="B27" s="247" t="s">
        <v>90</v>
      </c>
      <c r="C27" s="247"/>
      <c r="D27" s="247"/>
      <c r="E27" s="247"/>
      <c r="F27" s="247"/>
      <c r="G27" s="247"/>
    </row>
    <row r="28" spans="2:19">
      <c r="B28" s="42" t="s">
        <v>49</v>
      </c>
      <c r="C28" s="43" t="s">
        <v>10</v>
      </c>
      <c r="D28" s="44" t="s">
        <v>50</v>
      </c>
      <c r="E28" s="44" t="s">
        <v>51</v>
      </c>
      <c r="F28" s="44" t="s">
        <v>52</v>
      </c>
      <c r="G28" s="45" t="s">
        <v>53</v>
      </c>
      <c r="I28" s="32" t="s">
        <v>54</v>
      </c>
    </row>
    <row r="29" spans="2:19">
      <c r="B29" s="46" t="s">
        <v>91</v>
      </c>
      <c r="C29" s="47">
        <v>61</v>
      </c>
      <c r="D29" s="95" t="s">
        <v>92</v>
      </c>
      <c r="E29" s="95" t="s">
        <v>93</v>
      </c>
      <c r="F29" s="95" t="s">
        <v>94</v>
      </c>
      <c r="G29" s="96" t="s">
        <v>95</v>
      </c>
      <c r="I29" s="90" t="s">
        <v>96</v>
      </c>
    </row>
    <row r="30" spans="2:19">
      <c r="B30" s="57" t="s">
        <v>60</v>
      </c>
      <c r="C30" s="58">
        <v>61</v>
      </c>
      <c r="D30" s="59"/>
      <c r="E30" s="59"/>
      <c r="F30" s="59"/>
      <c r="G30" s="60"/>
    </row>
    <row r="31" spans="2:19">
      <c r="B31" s="248" t="s">
        <v>97</v>
      </c>
      <c r="C31" s="248"/>
      <c r="D31" s="248"/>
      <c r="E31" s="248"/>
      <c r="F31" s="248"/>
      <c r="G31" s="248"/>
      <c r="H31" s="97"/>
    </row>
    <row r="32" spans="2:19">
      <c r="B32" s="98" t="s">
        <v>49</v>
      </c>
      <c r="C32" s="99" t="s">
        <v>10</v>
      </c>
      <c r="D32" s="100" t="s">
        <v>50</v>
      </c>
      <c r="E32" s="100" t="s">
        <v>51</v>
      </c>
      <c r="F32" s="100" t="s">
        <v>52</v>
      </c>
      <c r="G32" s="101" t="s">
        <v>53</v>
      </c>
      <c r="H32" s="97"/>
      <c r="I32" s="32" t="s">
        <v>54</v>
      </c>
    </row>
    <row r="33" spans="2:12">
      <c r="B33" s="102" t="s">
        <v>55</v>
      </c>
      <c r="C33" s="103">
        <v>14</v>
      </c>
      <c r="D33" s="104">
        <v>20</v>
      </c>
      <c r="E33" s="104">
        <v>32</v>
      </c>
      <c r="F33" s="105">
        <v>29.071428571428573</v>
      </c>
      <c r="G33" s="106">
        <v>3.2925156553400541</v>
      </c>
      <c r="H33" s="97"/>
      <c r="I33" s="90" t="s">
        <v>98</v>
      </c>
    </row>
    <row r="34" spans="2:12">
      <c r="B34" s="107" t="s">
        <v>60</v>
      </c>
      <c r="C34" s="108">
        <v>14</v>
      </c>
      <c r="D34" s="109"/>
      <c r="E34" s="109"/>
      <c r="F34" s="109"/>
      <c r="G34" s="110"/>
      <c r="H34" s="97"/>
      <c r="I34" s="90"/>
    </row>
    <row r="35" spans="2:12">
      <c r="I35" s="90"/>
    </row>
    <row r="36" spans="2:12">
      <c r="B36" s="249" t="s">
        <v>99</v>
      </c>
      <c r="C36" s="249"/>
      <c r="D36" s="249"/>
      <c r="E36" s="249"/>
      <c r="F36" s="249"/>
      <c r="G36" s="249"/>
      <c r="I36" s="90"/>
    </row>
    <row r="37" spans="2:12">
      <c r="B37" s="28" t="s">
        <v>100</v>
      </c>
      <c r="C37" s="29" t="s">
        <v>10</v>
      </c>
      <c r="D37" s="30" t="s">
        <v>50</v>
      </c>
      <c r="E37" s="30" t="s">
        <v>51</v>
      </c>
      <c r="F37" s="30" t="s">
        <v>52</v>
      </c>
      <c r="G37" s="31" t="s">
        <v>53</v>
      </c>
      <c r="I37" s="90" t="s">
        <v>54</v>
      </c>
      <c r="K37" s="21" t="s">
        <v>100</v>
      </c>
      <c r="L37" s="21" t="s">
        <v>101</v>
      </c>
    </row>
    <row r="38" spans="2:12">
      <c r="B38" s="111">
        <v>0</v>
      </c>
      <c r="C38" s="112">
        <v>14</v>
      </c>
      <c r="D38" s="113">
        <v>15515.02</v>
      </c>
      <c r="E38" s="113">
        <v>21934.03</v>
      </c>
      <c r="F38" s="113">
        <v>17928.689285714285</v>
      </c>
      <c r="G38" s="114">
        <v>1720.8861151317642</v>
      </c>
      <c r="I38" s="90" t="s">
        <v>63</v>
      </c>
      <c r="K38" s="115">
        <v>0</v>
      </c>
      <c r="L38" s="50">
        <v>17928.689999999999</v>
      </c>
    </row>
    <row r="39" spans="2:12">
      <c r="B39" s="116">
        <v>0.25</v>
      </c>
      <c r="C39" s="117">
        <v>14</v>
      </c>
      <c r="D39" s="118">
        <v>9883.3490000000002</v>
      </c>
      <c r="E39" s="118">
        <v>15143.05</v>
      </c>
      <c r="F39" s="118">
        <v>11519.044928571428</v>
      </c>
      <c r="G39" s="119">
        <v>1485.6530483295351</v>
      </c>
      <c r="H39" s="120">
        <v>0.64200000000000002</v>
      </c>
      <c r="I39" s="90" t="s">
        <v>102</v>
      </c>
      <c r="K39" s="115">
        <v>0.25</v>
      </c>
      <c r="L39" s="50">
        <v>11519.04</v>
      </c>
    </row>
    <row r="40" spans="2:12">
      <c r="B40" s="116">
        <v>0.5</v>
      </c>
      <c r="C40" s="117">
        <v>14</v>
      </c>
      <c r="D40" s="118">
        <v>4967.817</v>
      </c>
      <c r="E40" s="118">
        <v>8727.723</v>
      </c>
      <c r="F40" s="118">
        <v>6587.9589285714292</v>
      </c>
      <c r="G40" s="119">
        <v>1098.0021106779816</v>
      </c>
      <c r="H40" s="120">
        <v>0.36799999999999999</v>
      </c>
      <c r="I40" s="90" t="s">
        <v>103</v>
      </c>
      <c r="K40" s="115">
        <v>0.5</v>
      </c>
      <c r="L40" s="50">
        <v>6587.96</v>
      </c>
    </row>
    <row r="41" spans="2:12">
      <c r="B41" s="116">
        <v>0.75</v>
      </c>
      <c r="C41" s="117">
        <v>14</v>
      </c>
      <c r="D41" s="118">
        <v>2187.1999999999998</v>
      </c>
      <c r="E41" s="118">
        <v>4977.6850000000004</v>
      </c>
      <c r="F41" s="118">
        <v>3198.8578571428575</v>
      </c>
      <c r="G41" s="119">
        <v>860.8210127726328</v>
      </c>
      <c r="H41" s="120">
        <v>0.17799999999999999</v>
      </c>
      <c r="I41" s="90" t="s">
        <v>104</v>
      </c>
      <c r="K41" s="115">
        <v>0.75</v>
      </c>
      <c r="L41" s="50">
        <v>3198.86</v>
      </c>
    </row>
    <row r="42" spans="2:12">
      <c r="B42" s="116">
        <v>1</v>
      </c>
      <c r="C42" s="117">
        <v>14</v>
      </c>
      <c r="D42" s="118">
        <v>258.14210000000003</v>
      </c>
      <c r="E42" s="118">
        <v>2655.2179999999998</v>
      </c>
      <c r="F42" s="118">
        <v>684.23564285714281</v>
      </c>
      <c r="G42" s="119">
        <v>609.23199877847173</v>
      </c>
      <c r="H42" s="120">
        <v>3.7999999999999999E-2</v>
      </c>
      <c r="I42" s="90" t="s">
        <v>105</v>
      </c>
      <c r="K42" s="115">
        <v>1</v>
      </c>
      <c r="L42" s="50">
        <v>684.24</v>
      </c>
    </row>
    <row r="43" spans="2:12">
      <c r="B43" s="38" t="s">
        <v>60</v>
      </c>
      <c r="C43" s="121">
        <v>14</v>
      </c>
      <c r="D43" s="122"/>
      <c r="E43" s="122"/>
      <c r="F43" s="122"/>
      <c r="G43" s="123"/>
    </row>
  </sheetData>
  <mergeCells count="10">
    <mergeCell ref="L12:R12"/>
    <mergeCell ref="B27:G27"/>
    <mergeCell ref="B31:G31"/>
    <mergeCell ref="B36:G36"/>
    <mergeCell ref="B1:G1"/>
    <mergeCell ref="B5:G5"/>
    <mergeCell ref="B10:G10"/>
    <mergeCell ref="B14:H14"/>
    <mergeCell ref="F15:G15"/>
    <mergeCell ref="B23:G23"/>
  </mergeCells>
  <phoneticPr fontId="1" type="noConversion"/>
  <conditionalFormatting sqref="C5 F5:G9 B6:C9">
    <cfRule type="containsText" dxfId="80" priority="3" operator="containsText" text="Prime">
      <formula>NOT(ISERROR(SEARCH("Prime",B5)))</formula>
    </cfRule>
  </conditionalFormatting>
  <conditionalFormatting sqref="I7">
    <cfRule type="containsText" dxfId="79" priority="2" operator="containsText" text="Prime">
      <formula>NOT(ISERROR(SEARCH("Prime",I7)))</formula>
    </cfRule>
  </conditionalFormatting>
  <conditionalFormatting sqref="I12">
    <cfRule type="containsText" dxfId="78" priority="1" operator="containsText" text="Prime">
      <formula>NOT(ISERROR(SEARCH("Prime",I12)))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8F1C6-E081-1344-8149-F738E01BD39C}">
  <dimension ref="A1:Y61"/>
  <sheetViews>
    <sheetView tabSelected="1" zoomScale="94" workbookViewId="0">
      <selection activeCell="K24" sqref="K24"/>
    </sheetView>
  </sheetViews>
  <sheetFormatPr baseColWidth="10" defaultRowHeight="14"/>
  <cols>
    <col min="1" max="1" width="5.6640625" bestFit="1" customWidth="1"/>
    <col min="2" max="2" width="11" bestFit="1" customWidth="1"/>
    <col min="3" max="3" width="14.1640625" bestFit="1" customWidth="1"/>
    <col min="4" max="4" width="16.1640625" bestFit="1" customWidth="1"/>
    <col min="5" max="5" width="12.1640625" customWidth="1"/>
    <col min="6" max="6" width="16.33203125" bestFit="1" customWidth="1"/>
    <col min="7" max="7" width="13" bestFit="1" customWidth="1"/>
    <col min="11" max="11" width="12" bestFit="1" customWidth="1"/>
    <col min="13" max="13" width="12" bestFit="1" customWidth="1"/>
  </cols>
  <sheetData>
    <row r="1" spans="1:25" ht="15">
      <c r="A1" t="s">
        <v>562</v>
      </c>
      <c r="B1" s="50" t="s">
        <v>24</v>
      </c>
      <c r="C1" s="124" t="s">
        <v>291</v>
      </c>
      <c r="D1" t="s">
        <v>132</v>
      </c>
      <c r="E1" t="s">
        <v>563</v>
      </c>
      <c r="G1" s="21" t="s">
        <v>293</v>
      </c>
      <c r="H1" t="s">
        <v>132</v>
      </c>
      <c r="I1" t="s">
        <v>563</v>
      </c>
      <c r="O1" s="14" t="s">
        <v>570</v>
      </c>
      <c r="P1" s="14" t="s">
        <v>571</v>
      </c>
      <c r="Q1" t="s">
        <v>132</v>
      </c>
      <c r="R1" t="s">
        <v>572</v>
      </c>
      <c r="U1" s="14" t="s">
        <v>573</v>
      </c>
      <c r="V1" s="14" t="s">
        <v>571</v>
      </c>
      <c r="W1" t="s">
        <v>132</v>
      </c>
      <c r="X1" t="s">
        <v>572</v>
      </c>
    </row>
    <row r="2" spans="1:25">
      <c r="A2" s="183">
        <v>508</v>
      </c>
      <c r="B2" s="50">
        <v>16761.5998</v>
      </c>
      <c r="C2" s="124">
        <v>15052.762010952041</v>
      </c>
      <c r="D2" s="239">
        <f>(C2-B2)/B2</f>
        <v>-0.10194956385057939</v>
      </c>
      <c r="E2" s="239">
        <f>ABS(D2)</f>
        <v>0.10194956385057939</v>
      </c>
      <c r="G2" s="173">
        <v>14331.306601845316</v>
      </c>
      <c r="H2" s="239">
        <f t="shared" ref="H2:H25" si="0">(G2-C30)/C30</f>
        <v>-5.6492275822343008E-2</v>
      </c>
      <c r="I2" s="239">
        <f>ABS(H2)</f>
        <v>5.6492275822343008E-2</v>
      </c>
      <c r="O2" s="50">
        <v>16761.5998</v>
      </c>
      <c r="P2" s="177">
        <v>15742.049502489052</v>
      </c>
      <c r="Q2" s="241">
        <v>-6.0826550548650403E-2</v>
      </c>
      <c r="R2" s="241">
        <v>6.0826550548650403E-2</v>
      </c>
      <c r="S2" s="209">
        <f>O2-P2</f>
        <v>1019.5502975109484</v>
      </c>
      <c r="U2" s="177">
        <v>15189.389799999999</v>
      </c>
      <c r="V2" s="177">
        <v>14558.894494015336</v>
      </c>
      <c r="W2" s="241">
        <v>-4.1508929212196732E-2</v>
      </c>
      <c r="X2" s="241">
        <v>4.1508929212196732E-2</v>
      </c>
      <c r="Y2" s="209">
        <f>U2-V2</f>
        <v>630.49530598466299</v>
      </c>
    </row>
    <row r="3" spans="1:25">
      <c r="A3" s="183">
        <v>509</v>
      </c>
      <c r="B3" s="50">
        <v>17195.706099999999</v>
      </c>
      <c r="C3" s="124">
        <v>16061.781860116091</v>
      </c>
      <c r="D3" s="239">
        <f t="shared" ref="D3:D25" si="1">(C3-B3)/B3</f>
        <v>-6.5942290086238961E-2</v>
      </c>
      <c r="E3" s="239">
        <f t="shared" ref="E3:E25" si="2">ABS(D3)</f>
        <v>6.5942290086238961E-2</v>
      </c>
      <c r="G3" s="173">
        <v>14746.126703452916</v>
      </c>
      <c r="H3" s="239">
        <f t="shared" si="0"/>
        <v>2.5523150774295955E-2</v>
      </c>
      <c r="I3" s="239">
        <f t="shared" ref="I3:I25" si="3">ABS(H3)</f>
        <v>2.5523150774295955E-2</v>
      </c>
      <c r="O3" s="50">
        <v>17195.706099999999</v>
      </c>
      <c r="P3" s="177">
        <v>16285.480404890743</v>
      </c>
      <c r="Q3" s="241">
        <v>-5.2933313108279791E-2</v>
      </c>
      <c r="R3" s="241">
        <v>5.2933313108279791E-2</v>
      </c>
      <c r="S3" s="209">
        <f>O3-P3</f>
        <v>910.22569510925678</v>
      </c>
      <c r="U3" s="177">
        <v>14379.126100000001</v>
      </c>
      <c r="V3" s="177">
        <v>14185.383902114481</v>
      </c>
      <c r="W3" s="241">
        <v>-1.3473850673409143E-2</v>
      </c>
      <c r="X3" s="241">
        <v>1.3473850673409143E-2</v>
      </c>
      <c r="Y3" s="209">
        <f>U3-V3</f>
        <v>193.74219788552</v>
      </c>
    </row>
    <row r="4" spans="1:25">
      <c r="A4" s="183">
        <v>510</v>
      </c>
      <c r="B4" s="50">
        <v>19021.141900000002</v>
      </c>
      <c r="C4" s="124">
        <v>17054.113786893489</v>
      </c>
      <c r="D4" s="239">
        <f t="shared" si="1"/>
        <v>-0.10341272482208404</v>
      </c>
      <c r="E4" s="239">
        <f t="shared" si="2"/>
        <v>0.10341272482208404</v>
      </c>
      <c r="G4" s="173">
        <v>16398.141349741683</v>
      </c>
      <c r="H4" s="239">
        <f t="shared" si="0"/>
        <v>-6.8712323312620185E-2</v>
      </c>
      <c r="I4" s="239">
        <f t="shared" si="3"/>
        <v>6.8712323312620185E-2</v>
      </c>
      <c r="O4" s="50">
        <v>19021.141900000002</v>
      </c>
      <c r="P4" s="177">
        <v>17405.936042219164</v>
      </c>
      <c r="Q4" s="241">
        <v>-8.4916345520814299E-2</v>
      </c>
      <c r="R4" s="241">
        <v>8.4916345520814299E-2</v>
      </c>
      <c r="S4" s="209">
        <f>O4-P4</f>
        <v>1615.2058577808384</v>
      </c>
      <c r="U4" s="177">
        <v>17608.03</v>
      </c>
      <c r="V4" s="177">
        <v>16328.248542544692</v>
      </c>
      <c r="W4" s="241">
        <v>-7.2681694514111272E-2</v>
      </c>
      <c r="X4" s="241">
        <v>7.2681694514111272E-2</v>
      </c>
      <c r="Y4" s="209">
        <f>U4-V4</f>
        <v>1279.7814574553067</v>
      </c>
    </row>
    <row r="5" spans="1:25">
      <c r="A5" s="183">
        <v>511</v>
      </c>
      <c r="B5" s="50">
        <v>14853.981400000001</v>
      </c>
      <c r="C5" s="124">
        <v>13810.297791202926</v>
      </c>
      <c r="D5" s="239">
        <f t="shared" si="1"/>
        <v>-7.0262886474132452E-2</v>
      </c>
      <c r="E5" s="239">
        <f t="shared" si="2"/>
        <v>7.0262886474132452E-2</v>
      </c>
      <c r="G5" s="173">
        <v>13690.071165933958</v>
      </c>
      <c r="H5" s="239">
        <f t="shared" si="0"/>
        <v>-4.7448522657814608E-2</v>
      </c>
      <c r="I5" s="239">
        <f t="shared" si="3"/>
        <v>4.7448522657814608E-2</v>
      </c>
      <c r="O5" s="50">
        <v>14853.981400000001</v>
      </c>
      <c r="P5" s="177">
        <v>13881.746274923918</v>
      </c>
      <c r="Q5" s="241">
        <v>-6.5452830382302887E-2</v>
      </c>
      <c r="R5" s="241">
        <v>6.5452830382302887E-2</v>
      </c>
      <c r="S5" s="209">
        <f>O5-P5</f>
        <v>972.23512507608211</v>
      </c>
      <c r="U5" s="177">
        <v>14372.001400000001</v>
      </c>
      <c r="V5" s="177">
        <v>13678.326353932476</v>
      </c>
      <c r="W5" s="241">
        <v>-4.8265723524597258E-2</v>
      </c>
      <c r="X5" s="241">
        <v>4.8265723524597258E-2</v>
      </c>
      <c r="Y5" s="209">
        <f>U5-V5</f>
        <v>693.67504606752482</v>
      </c>
    </row>
    <row r="6" spans="1:25">
      <c r="A6" s="183">
        <v>513</v>
      </c>
      <c r="B6" s="50">
        <v>19022.0926</v>
      </c>
      <c r="C6" s="124">
        <v>14949.752534694411</v>
      </c>
      <c r="D6" s="239">
        <f t="shared" si="1"/>
        <v>-0.21408475665319748</v>
      </c>
      <c r="E6" s="239">
        <f t="shared" si="2"/>
        <v>0.21408475665319748</v>
      </c>
      <c r="G6" s="173">
        <v>17002.09352501477</v>
      </c>
      <c r="H6" s="239">
        <f t="shared" si="0"/>
        <v>0.14725351199647768</v>
      </c>
      <c r="I6" s="239">
        <f t="shared" si="3"/>
        <v>0.14725351199647768</v>
      </c>
      <c r="O6" s="50">
        <v>19022.0926</v>
      </c>
      <c r="P6" s="177">
        <v>17770.865050861779</v>
      </c>
      <c r="Q6" s="241">
        <v>-6.5777597420497297E-2</v>
      </c>
      <c r="R6" s="241">
        <v>6.5777597420497297E-2</v>
      </c>
      <c r="S6" s="209">
        <f>O6-P6</f>
        <v>1251.2275491382206</v>
      </c>
      <c r="U6" s="177">
        <v>14819.8226</v>
      </c>
      <c r="V6" s="177">
        <v>14383.904065250679</v>
      </c>
      <c r="W6" s="241">
        <v>-2.9414558224827896E-2</v>
      </c>
      <c r="X6" s="241">
        <v>2.9414558224827896E-2</v>
      </c>
      <c r="Y6" s="209">
        <f>U6-V6</f>
        <v>435.91853474932032</v>
      </c>
    </row>
    <row r="7" spans="1:25">
      <c r="A7" s="183">
        <v>514</v>
      </c>
      <c r="B7" s="50">
        <v>16458.538099999998</v>
      </c>
      <c r="C7" s="124">
        <v>16318.447727746563</v>
      </c>
      <c r="D7" s="239">
        <f t="shared" si="1"/>
        <v>-8.5117141876309733E-3</v>
      </c>
      <c r="E7" s="239">
        <f t="shared" si="2"/>
        <v>8.5117141876309733E-3</v>
      </c>
      <c r="G7" s="173">
        <v>15891.371572003985</v>
      </c>
      <c r="H7" s="239">
        <f t="shared" si="0"/>
        <v>3.0708002788261315E-2</v>
      </c>
      <c r="I7" s="239">
        <f t="shared" si="3"/>
        <v>3.0708002788261315E-2</v>
      </c>
      <c r="O7" s="50">
        <v>16458.538099999998</v>
      </c>
      <c r="P7" s="177">
        <v>15416.03168605718</v>
      </c>
      <c r="Q7" s="241">
        <v>-6.3341373796912001E-2</v>
      </c>
      <c r="R7" s="241">
        <v>6.3341373796912001E-2</v>
      </c>
      <c r="S7" s="209">
        <f>O7-P7</f>
        <v>1042.5064139428177</v>
      </c>
      <c r="U7" s="177">
        <v>15417.918100000001</v>
      </c>
      <c r="V7" s="177">
        <v>14756.245847224451</v>
      </c>
      <c r="W7" s="241">
        <v>-4.2915797611841645E-2</v>
      </c>
      <c r="X7" s="241">
        <v>4.2915797611841645E-2</v>
      </c>
      <c r="Y7" s="209">
        <f>U7-V7</f>
        <v>661.67225277555008</v>
      </c>
    </row>
    <row r="8" spans="1:25">
      <c r="A8" s="183">
        <v>515</v>
      </c>
      <c r="B8" s="50">
        <v>17159.07</v>
      </c>
      <c r="C8" s="124">
        <v>16047.992615140784</v>
      </c>
      <c r="D8" s="239">
        <f t="shared" si="1"/>
        <v>-6.4751608616272105E-2</v>
      </c>
      <c r="E8" s="239">
        <f t="shared" si="2"/>
        <v>6.4751608616272105E-2</v>
      </c>
      <c r="G8" s="173">
        <v>15851.575354992261</v>
      </c>
      <c r="H8" s="239">
        <f t="shared" si="0"/>
        <v>-4.2530647753205218E-2</v>
      </c>
      <c r="I8" s="239">
        <f t="shared" si="3"/>
        <v>4.2530647753205218E-2</v>
      </c>
      <c r="O8" s="50">
        <v>17159.07</v>
      </c>
      <c r="P8" s="177">
        <v>14581.042609299115</v>
      </c>
      <c r="Q8" s="241">
        <v>-0.15024283895927257</v>
      </c>
      <c r="R8" s="241">
        <v>0.15024283895927257</v>
      </c>
      <c r="S8" s="209">
        <f>O8-P8</f>
        <v>2578.027390700885</v>
      </c>
      <c r="U8" s="177">
        <v>16555.7</v>
      </c>
      <c r="V8" s="177">
        <v>14290.118389641912</v>
      </c>
      <c r="W8" s="241">
        <v>-0.13684601740537031</v>
      </c>
      <c r="X8" s="241">
        <v>0.13684601740537031</v>
      </c>
      <c r="Y8" s="209">
        <f>U8-V8</f>
        <v>2265.5816103580892</v>
      </c>
    </row>
    <row r="9" spans="1:25">
      <c r="A9" s="183">
        <v>517</v>
      </c>
      <c r="B9" s="50">
        <v>16942.6086</v>
      </c>
      <c r="C9" s="124">
        <v>14955.470202613344</v>
      </c>
      <c r="D9" s="239">
        <f t="shared" si="1"/>
        <v>-0.11728644887580393</v>
      </c>
      <c r="E9" s="239">
        <f t="shared" si="2"/>
        <v>0.11728644887580393</v>
      </c>
      <c r="G9" s="173">
        <v>14204.148058622173</v>
      </c>
      <c r="H9" s="239">
        <f t="shared" si="0"/>
        <v>-5.8042176947268737E-2</v>
      </c>
      <c r="I9" s="239">
        <f t="shared" si="3"/>
        <v>5.8042176947268737E-2</v>
      </c>
      <c r="O9" s="50">
        <v>16942.6086</v>
      </c>
      <c r="P9" s="177">
        <v>16193.778957688322</v>
      </c>
      <c r="Q9" s="241">
        <v>-4.4198013422306004E-2</v>
      </c>
      <c r="R9" s="241">
        <v>4.4198013422306004E-2</v>
      </c>
      <c r="S9" s="209">
        <f>O9-P9</f>
        <v>748.82964231167716</v>
      </c>
      <c r="U9" s="177">
        <v>15079.3886</v>
      </c>
      <c r="V9" s="177">
        <v>14864.767244810386</v>
      </c>
      <c r="W9" s="241">
        <v>-1.4232762407198287E-2</v>
      </c>
      <c r="X9" s="241">
        <v>1.4232762407198287E-2</v>
      </c>
      <c r="Y9" s="209">
        <f>U9-V9</f>
        <v>214.62135518961441</v>
      </c>
    </row>
    <row r="10" spans="1:25">
      <c r="A10" s="183">
        <v>520</v>
      </c>
      <c r="B10" s="50">
        <v>18688.424999999999</v>
      </c>
      <c r="C10" s="124">
        <v>16049.137638067936</v>
      </c>
      <c r="D10" s="239">
        <f t="shared" si="1"/>
        <v>-0.14122577809162964</v>
      </c>
      <c r="E10" s="239">
        <f t="shared" si="2"/>
        <v>0.14122577809162964</v>
      </c>
      <c r="G10" s="173">
        <v>14743.4743384048</v>
      </c>
      <c r="H10" s="239">
        <f t="shared" si="0"/>
        <v>-7.0726081742034694E-2</v>
      </c>
      <c r="I10" s="239">
        <f t="shared" si="3"/>
        <v>7.0726081742034694E-2</v>
      </c>
      <c r="O10" s="50">
        <v>18688.424999999999</v>
      </c>
      <c r="P10" s="177">
        <v>17273.915414367013</v>
      </c>
      <c r="Q10" s="241">
        <v>-7.5689074153278635E-2</v>
      </c>
      <c r="R10" s="241">
        <v>7.5689074153278635E-2</v>
      </c>
      <c r="S10" s="209">
        <f>O10-P10</f>
        <v>1414.5095856329863</v>
      </c>
      <c r="U10" s="177">
        <v>15865.584999999999</v>
      </c>
      <c r="V10" s="177">
        <v>15031.357945023594</v>
      </c>
      <c r="W10" s="241">
        <v>-5.2580919958287405E-2</v>
      </c>
      <c r="X10" s="241">
        <v>5.2580919958287405E-2</v>
      </c>
      <c r="Y10" s="209">
        <f>U10-V10</f>
        <v>834.22705497640527</v>
      </c>
    </row>
    <row r="11" spans="1:25">
      <c r="A11" s="183">
        <v>521</v>
      </c>
      <c r="B11" s="50">
        <v>16198.076100000002</v>
      </c>
      <c r="C11" s="124">
        <v>14424.302836036037</v>
      </c>
      <c r="D11" s="239">
        <f t="shared" si="1"/>
        <v>-0.10950518154214407</v>
      </c>
      <c r="E11" s="239">
        <f t="shared" si="2"/>
        <v>0.10950518154214407</v>
      </c>
      <c r="G11" s="173">
        <v>12806.927976193558</v>
      </c>
      <c r="H11" s="239">
        <f t="shared" si="0"/>
        <v>-9.1854620676812253E-3</v>
      </c>
      <c r="I11" s="239">
        <f t="shared" si="3"/>
        <v>9.1854620676812253E-3</v>
      </c>
      <c r="O11" s="50">
        <v>16198.076100000002</v>
      </c>
      <c r="P11" s="177">
        <v>15073.069846758819</v>
      </c>
      <c r="Q11" s="241">
        <v>-6.9453078643159527E-2</v>
      </c>
      <c r="R11" s="241">
        <v>6.9453078643159527E-2</v>
      </c>
      <c r="S11" s="209">
        <f>O11-P11</f>
        <v>1125.006253241183</v>
      </c>
      <c r="U11" s="177">
        <v>12925.6561</v>
      </c>
      <c r="V11" s="177">
        <v>12435.422966748225</v>
      </c>
      <c r="W11" s="241">
        <v>-3.7927137273269643E-2</v>
      </c>
      <c r="X11" s="241">
        <v>3.7927137273269643E-2</v>
      </c>
      <c r="Y11" s="209">
        <f>U11-V11</f>
        <v>490.23313325177514</v>
      </c>
    </row>
    <row r="12" spans="1:25">
      <c r="A12" s="183">
        <v>523</v>
      </c>
      <c r="B12" s="50">
        <v>17688.6276</v>
      </c>
      <c r="C12" s="124">
        <v>16131.415049290523</v>
      </c>
      <c r="D12" s="239">
        <f t="shared" si="1"/>
        <v>-8.8034673233183841E-2</v>
      </c>
      <c r="E12" s="239">
        <f t="shared" si="2"/>
        <v>8.8034673233183841E-2</v>
      </c>
      <c r="G12" s="173">
        <v>13901.799294436014</v>
      </c>
      <c r="H12" s="239">
        <f t="shared" si="0"/>
        <v>3.6944125137855673E-2</v>
      </c>
      <c r="I12" s="239">
        <f t="shared" si="3"/>
        <v>3.6944125137855673E-2</v>
      </c>
      <c r="O12" s="50">
        <v>17688.6276</v>
      </c>
      <c r="P12" s="177">
        <v>16924.246319224578</v>
      </c>
      <c r="Q12" s="241">
        <v>-4.3213147908400883E-2</v>
      </c>
      <c r="R12" s="241">
        <v>4.3213147908400883E-2</v>
      </c>
      <c r="S12" s="209">
        <f>O12-P12</f>
        <v>764.38128077542206</v>
      </c>
      <c r="U12" s="177">
        <v>13406.507600000001</v>
      </c>
      <c r="V12" s="177">
        <v>13298.471688078855</v>
      </c>
      <c r="W12" s="241">
        <v>-8.0584679578405774E-3</v>
      </c>
      <c r="X12" s="241">
        <v>8.0584679578405774E-3</v>
      </c>
      <c r="Y12" s="209">
        <f>U12-V12</f>
        <v>108.03591192114618</v>
      </c>
    </row>
    <row r="13" spans="1:25">
      <c r="A13" s="183">
        <v>524</v>
      </c>
      <c r="B13" s="50">
        <v>15626.697899999999</v>
      </c>
      <c r="C13" s="124">
        <v>14446.919446159784</v>
      </c>
      <c r="D13" s="239">
        <f t="shared" si="1"/>
        <v>-7.5497617051918292E-2</v>
      </c>
      <c r="E13" s="239">
        <f t="shared" si="2"/>
        <v>7.5497617051918292E-2</v>
      </c>
      <c r="G13" s="173">
        <v>13694.156782027758</v>
      </c>
      <c r="H13" s="239">
        <f t="shared" si="0"/>
        <v>-1.75123243411563E-2</v>
      </c>
      <c r="I13" s="239">
        <f t="shared" si="3"/>
        <v>1.75123243411563E-2</v>
      </c>
      <c r="O13" s="50">
        <v>15626.697899999999</v>
      </c>
      <c r="P13" s="177">
        <v>15122.031895166114</v>
      </c>
      <c r="Q13" s="241">
        <v>-3.2295114941326496E-2</v>
      </c>
      <c r="R13" s="241">
        <v>3.2295114941326496E-2</v>
      </c>
      <c r="S13" s="209">
        <f>O13-P13</f>
        <v>504.66600483388538</v>
      </c>
      <c r="U13" s="177">
        <v>13938.247899999998</v>
      </c>
      <c r="V13" s="177">
        <v>13851.111034399079</v>
      </c>
      <c r="W13" s="241">
        <v>-6.2516369507906316E-3</v>
      </c>
      <c r="X13" s="241">
        <v>6.2516369507906316E-3</v>
      </c>
      <c r="Y13" s="209">
        <f>U13-V13</f>
        <v>87.136865600919919</v>
      </c>
    </row>
    <row r="14" spans="1:25">
      <c r="A14" s="183">
        <v>528</v>
      </c>
      <c r="B14" s="50">
        <v>15251.3421</v>
      </c>
      <c r="C14" s="124">
        <v>16228.668888333214</v>
      </c>
      <c r="D14" s="239">
        <f t="shared" si="1"/>
        <v>6.408136293350955E-2</v>
      </c>
      <c r="E14" s="239">
        <f t="shared" si="2"/>
        <v>6.408136293350955E-2</v>
      </c>
      <c r="G14" s="173">
        <v>15968.387899866542</v>
      </c>
      <c r="H14" s="239">
        <f t="shared" si="0"/>
        <v>9.7083921045276106E-2</v>
      </c>
      <c r="I14" s="239">
        <f t="shared" si="3"/>
        <v>9.7083921045276106E-2</v>
      </c>
      <c r="O14" s="50">
        <v>15251.3421</v>
      </c>
      <c r="P14" s="177">
        <v>14915.140305783279</v>
      </c>
      <c r="Q14" s="241">
        <v>-2.2044079269372654E-2</v>
      </c>
      <c r="R14" s="241">
        <v>2.2044079269372654E-2</v>
      </c>
      <c r="S14" s="209">
        <f>O14-P14</f>
        <v>336.20179421672037</v>
      </c>
      <c r="U14" s="177">
        <v>14555.302100000001</v>
      </c>
      <c r="V14" s="177">
        <v>14530.056484780245</v>
      </c>
      <c r="W14" s="241">
        <v>-1.7344617821264982E-3</v>
      </c>
      <c r="X14" s="241">
        <v>1.7344617821264982E-3</v>
      </c>
      <c r="Y14" s="209">
        <f>U14-V14</f>
        <v>25.245615219755564</v>
      </c>
    </row>
    <row r="15" spans="1:25">
      <c r="A15" s="183">
        <v>529</v>
      </c>
      <c r="B15" s="50">
        <v>18079.006799999999</v>
      </c>
      <c r="C15" s="124">
        <v>15876.605785165584</v>
      </c>
      <c r="D15" s="239">
        <f t="shared" si="1"/>
        <v>-0.12182090748671077</v>
      </c>
      <c r="E15" s="239">
        <f t="shared" si="2"/>
        <v>0.12182090748671077</v>
      </c>
      <c r="G15" s="173">
        <v>15210.896051356629</v>
      </c>
      <c r="H15" s="239">
        <f t="shared" si="0"/>
        <v>-7.7043838444504589E-2</v>
      </c>
      <c r="I15" s="239">
        <f t="shared" si="3"/>
        <v>7.7043838444504589E-2</v>
      </c>
      <c r="O15" s="50">
        <v>18079.006799999999</v>
      </c>
      <c r="P15" s="177">
        <v>16278.898392982112</v>
      </c>
      <c r="Q15" s="241">
        <v>-9.9568987773038936E-2</v>
      </c>
      <c r="R15" s="241">
        <v>9.9568987773038936E-2</v>
      </c>
      <c r="S15" s="209">
        <f>O15-P15</f>
        <v>1800.1084070178877</v>
      </c>
      <c r="U15" s="177">
        <v>16480.626800000002</v>
      </c>
      <c r="V15" s="177">
        <v>15174.188804686371</v>
      </c>
      <c r="W15" s="241">
        <v>-7.9271135204252677E-2</v>
      </c>
      <c r="X15" s="241">
        <v>7.9271135204252677E-2</v>
      </c>
      <c r="Y15" s="209">
        <f>U15-V15</f>
        <v>1306.4379953136304</v>
      </c>
    </row>
    <row r="16" spans="1:25">
      <c r="A16" s="183">
        <v>530</v>
      </c>
      <c r="B16" s="50">
        <v>21268.391299999999</v>
      </c>
      <c r="C16" s="124">
        <v>17955.02922219042</v>
      </c>
      <c r="D16" s="239">
        <f t="shared" si="1"/>
        <v>-0.1557880909314274</v>
      </c>
      <c r="E16" s="239">
        <f t="shared" si="2"/>
        <v>0.1557880909314274</v>
      </c>
      <c r="G16" s="173">
        <v>13977.384631340956</v>
      </c>
      <c r="H16" s="239">
        <f t="shared" si="0"/>
        <v>3.0218265257692074E-2</v>
      </c>
      <c r="I16" s="239">
        <f t="shared" si="3"/>
        <v>3.0218265257692074E-2</v>
      </c>
      <c r="O16" s="50">
        <v>21268.391299999999</v>
      </c>
      <c r="P16" s="177">
        <v>20647.974011738312</v>
      </c>
      <c r="Q16" s="241">
        <v>-2.9170861091957042E-2</v>
      </c>
      <c r="R16" s="241">
        <v>2.9170861091957042E-2</v>
      </c>
      <c r="S16" s="209">
        <f>O16-P16</f>
        <v>620.41728826168764</v>
      </c>
      <c r="U16" s="177">
        <v>13567.4013</v>
      </c>
      <c r="V16" s="177">
        <v>13733.193669529752</v>
      </c>
      <c r="W16" s="241">
        <v>1.2219906072193224E-2</v>
      </c>
      <c r="X16" s="241">
        <v>1.2219906072193224E-2</v>
      </c>
      <c r="Y16" s="209">
        <v>165.79</v>
      </c>
    </row>
    <row r="17" spans="1:25">
      <c r="A17" s="183">
        <v>531</v>
      </c>
      <c r="B17" s="50">
        <v>16339.841</v>
      </c>
      <c r="C17" s="124">
        <v>14502.648234171105</v>
      </c>
      <c r="D17" s="239">
        <f t="shared" si="1"/>
        <v>-0.11243639187363542</v>
      </c>
      <c r="E17" s="239">
        <f t="shared" si="2"/>
        <v>0.11243639187363542</v>
      </c>
      <c r="G17" s="173">
        <v>14045.508602623446</v>
      </c>
      <c r="H17" s="239">
        <f t="shared" si="0"/>
        <v>-7.6186826564192206E-2</v>
      </c>
      <c r="I17" s="239">
        <f t="shared" si="3"/>
        <v>7.6186826564192206E-2</v>
      </c>
      <c r="O17" s="50">
        <v>16339.841</v>
      </c>
      <c r="P17" s="177">
        <v>14717.305500221417</v>
      </c>
      <c r="Q17" s="241">
        <v>-9.9299344453754684E-2</v>
      </c>
      <c r="R17" s="241">
        <v>9.9299344453754684E-2</v>
      </c>
      <c r="S17" s="209">
        <f>O17-P17</f>
        <v>1622.5354997785835</v>
      </c>
      <c r="U17" s="177">
        <v>15203.841</v>
      </c>
      <c r="V17" s="177">
        <v>13939.915125786145</v>
      </c>
      <c r="W17" s="241">
        <v>-8.3132010800024511E-2</v>
      </c>
      <c r="X17" s="241">
        <v>8.3132010800024511E-2</v>
      </c>
      <c r="Y17" s="209">
        <f>U17-V17</f>
        <v>1263.9258742138554</v>
      </c>
    </row>
    <row r="18" spans="1:25">
      <c r="A18" s="183">
        <v>603</v>
      </c>
      <c r="B18" s="50">
        <v>17098.593799999999</v>
      </c>
      <c r="C18" s="124">
        <v>15445.034584542074</v>
      </c>
      <c r="D18" s="239">
        <f t="shared" si="1"/>
        <v>-9.6707321947020267E-2</v>
      </c>
      <c r="E18" s="239">
        <f t="shared" si="2"/>
        <v>9.6707321947020267E-2</v>
      </c>
      <c r="G18" s="173">
        <v>14324.536710532264</v>
      </c>
      <c r="H18" s="239">
        <f t="shared" si="0"/>
        <v>-2.9133516878402994E-2</v>
      </c>
      <c r="I18" s="239">
        <f t="shared" si="3"/>
        <v>2.9133516878402994E-2</v>
      </c>
      <c r="O18" s="50">
        <v>17098.593799999999</v>
      </c>
      <c r="P18" s="177">
        <v>16320.118172187238</v>
      </c>
      <c r="Q18" s="241">
        <v>-4.5528634513369207E-2</v>
      </c>
      <c r="R18" s="241">
        <v>4.5528634513369207E-2</v>
      </c>
      <c r="S18" s="209">
        <f>O18-P18</f>
        <v>778.47562781276065</v>
      </c>
      <c r="U18" s="177">
        <v>14754.3838</v>
      </c>
      <c r="V18" s="177">
        <v>14387.200431492281</v>
      </c>
      <c r="W18" s="241">
        <v>-2.4886391291225468E-2</v>
      </c>
      <c r="X18" s="241">
        <v>2.4886391291225468E-2</v>
      </c>
      <c r="Y18" s="209">
        <f>U18-V18</f>
        <v>367.18336850771811</v>
      </c>
    </row>
    <row r="19" spans="1:25">
      <c r="A19" s="183">
        <v>604</v>
      </c>
      <c r="B19" s="50">
        <v>17094.377400000001</v>
      </c>
      <c r="C19" s="124">
        <v>16654.677690604676</v>
      </c>
      <c r="D19" s="239">
        <f t="shared" si="1"/>
        <v>-2.5721890836183658E-2</v>
      </c>
      <c r="E19" s="239">
        <f t="shared" si="2"/>
        <v>2.5721890836183658E-2</v>
      </c>
      <c r="G19" s="173">
        <v>15721.835390978673</v>
      </c>
      <c r="H19" s="239">
        <f t="shared" si="0"/>
        <v>3.7033197492479519E-2</v>
      </c>
      <c r="I19" s="239">
        <f t="shared" si="3"/>
        <v>3.7033197492479519E-2</v>
      </c>
      <c r="O19" s="50">
        <v>17094.377400000001</v>
      </c>
      <c r="P19" s="177">
        <v>16467.850156565404</v>
      </c>
      <c r="Q19" s="241">
        <v>-3.6651071213309995E-2</v>
      </c>
      <c r="R19" s="241">
        <v>3.6651071213309995E-2</v>
      </c>
      <c r="S19" s="209">
        <f>O19-P19</f>
        <v>626.52724343459704</v>
      </c>
      <c r="U19" s="177">
        <v>15160.3974</v>
      </c>
      <c r="V19" s="177">
        <v>15009.173222660449</v>
      </c>
      <c r="W19" s="241">
        <v>-9.9749481065417728E-3</v>
      </c>
      <c r="X19" s="241">
        <v>9.9749481065417728E-3</v>
      </c>
      <c r="Y19" s="209">
        <f>U19-V19</f>
        <v>151.22417733955081</v>
      </c>
    </row>
    <row r="20" spans="1:25">
      <c r="A20" s="183">
        <v>605</v>
      </c>
      <c r="B20" s="50">
        <v>15336.7518</v>
      </c>
      <c r="C20" s="124">
        <v>14441.435688863252</v>
      </c>
      <c r="D20" s="239">
        <f t="shared" si="1"/>
        <v>-5.837716635257461E-2</v>
      </c>
      <c r="E20" s="239">
        <f t="shared" si="2"/>
        <v>5.837716635257461E-2</v>
      </c>
      <c r="G20" s="173">
        <v>14262.378272667347</v>
      </c>
      <c r="H20" s="239">
        <f t="shared" si="0"/>
        <v>-3.3140499895585242E-2</v>
      </c>
      <c r="I20" s="239">
        <f t="shared" si="3"/>
        <v>3.3140499895585242E-2</v>
      </c>
      <c r="O20" s="50">
        <v>15336.7518</v>
      </c>
      <c r="P20" s="177">
        <v>14780.163711762578</v>
      </c>
      <c r="Q20" s="241">
        <v>-3.62911322746595E-2</v>
      </c>
      <c r="R20" s="241">
        <v>3.62911322746595E-2</v>
      </c>
      <c r="S20" s="209">
        <f>O20-P20</f>
        <v>556.5880882374222</v>
      </c>
      <c r="U20" s="177">
        <v>14751.2418</v>
      </c>
      <c r="V20" s="177">
        <v>14479.959710020796</v>
      </c>
      <c r="W20" s="241">
        <v>-1.8390457810758962E-2</v>
      </c>
      <c r="X20" s="241">
        <v>1.8390457810758962E-2</v>
      </c>
      <c r="Y20" s="209">
        <f>U20-V20</f>
        <v>271.2820899792041</v>
      </c>
    </row>
    <row r="21" spans="1:25">
      <c r="A21" s="183">
        <v>606</v>
      </c>
      <c r="B21" s="50">
        <v>17048.8429</v>
      </c>
      <c r="C21" s="124">
        <v>19923.431837670556</v>
      </c>
      <c r="D21" s="239">
        <f t="shared" si="1"/>
        <v>0.1686090343216522</v>
      </c>
      <c r="E21" s="239">
        <f t="shared" si="2"/>
        <v>0.1686090343216522</v>
      </c>
      <c r="G21" s="173">
        <v>18648.251235361346</v>
      </c>
      <c r="H21" s="239">
        <f t="shared" si="0"/>
        <v>0.238199325970056</v>
      </c>
      <c r="I21" s="239">
        <f t="shared" si="3"/>
        <v>0.238199325970056</v>
      </c>
      <c r="O21" s="50">
        <v>17048.8429</v>
      </c>
      <c r="P21" s="177">
        <v>16251.102918820998</v>
      </c>
      <c r="Q21" s="241">
        <v>-4.6791444197013622E-2</v>
      </c>
      <c r="R21" s="241">
        <v>4.6791444197013622E-2</v>
      </c>
      <c r="S21" s="209">
        <f>O21-P21</f>
        <v>797.73998117900192</v>
      </c>
      <c r="U21" s="177">
        <v>15060.7829</v>
      </c>
      <c r="V21" s="177">
        <v>14665.631838060386</v>
      </c>
      <c r="W21" s="241">
        <v>-2.6237086382781202E-2</v>
      </c>
      <c r="X21" s="241">
        <v>2.6237086382781202E-2</v>
      </c>
      <c r="Y21" s="209">
        <f>U21-V21</f>
        <v>395.15106193961401</v>
      </c>
    </row>
    <row r="22" spans="1:25">
      <c r="A22" s="183">
        <v>607</v>
      </c>
      <c r="B22" s="50">
        <v>18021.1528</v>
      </c>
      <c r="C22" s="124">
        <v>15856.99614471685</v>
      </c>
      <c r="D22" s="239">
        <f t="shared" si="1"/>
        <v>-0.12008980109658413</v>
      </c>
      <c r="E22" s="239">
        <f t="shared" si="2"/>
        <v>0.12008980109658413</v>
      </c>
      <c r="G22" s="173">
        <v>14154.439096774669</v>
      </c>
      <c r="H22" s="239">
        <f t="shared" si="0"/>
        <v>-2.9066310918288114E-2</v>
      </c>
      <c r="I22" s="239">
        <f t="shared" si="3"/>
        <v>2.9066310918288114E-2</v>
      </c>
      <c r="O22" s="50">
        <v>18021.1528</v>
      </c>
      <c r="P22" s="177">
        <v>17513.195617478039</v>
      </c>
      <c r="Q22" s="241">
        <v>-2.8186719693201922E-2</v>
      </c>
      <c r="R22" s="241">
        <v>2.8186719693201922E-2</v>
      </c>
      <c r="S22" s="209">
        <f>O22-P22</f>
        <v>507.95718252196093</v>
      </c>
      <c r="U22" s="177">
        <v>14578.1728</v>
      </c>
      <c r="V22" s="177">
        <v>14485.403209570095</v>
      </c>
      <c r="W22" s="241">
        <v>-6.3635951982888616E-3</v>
      </c>
      <c r="X22" s="241">
        <v>6.3635951982888616E-3</v>
      </c>
      <c r="Y22" s="209">
        <f>U22-V22</f>
        <v>92.769590429905293</v>
      </c>
    </row>
    <row r="23" spans="1:25">
      <c r="A23" s="183">
        <v>612</v>
      </c>
      <c r="B23" s="50">
        <v>17165.383099999999</v>
      </c>
      <c r="C23" s="124">
        <v>15925.357575777873</v>
      </c>
      <c r="D23" s="239">
        <f t="shared" si="1"/>
        <v>-7.2239897996924207E-2</v>
      </c>
      <c r="E23" s="239">
        <f t="shared" si="2"/>
        <v>7.2239897996924207E-2</v>
      </c>
      <c r="G23" s="173">
        <v>15039.418585420384</v>
      </c>
      <c r="H23" s="239">
        <f t="shared" si="0"/>
        <v>-1.1486946977758926E-2</v>
      </c>
      <c r="I23" s="239">
        <f t="shared" si="3"/>
        <v>1.1486946977758926E-2</v>
      </c>
      <c r="O23" s="50">
        <v>17165.383099999999</v>
      </c>
      <c r="P23" s="177">
        <v>15963.589025162795</v>
      </c>
      <c r="Q23" s="241">
        <v>-7.0012656742697688E-2</v>
      </c>
      <c r="R23" s="241">
        <v>7.0012656742697688E-2</v>
      </c>
      <c r="S23" s="209">
        <f>O23-P23</f>
        <v>1201.7940748372039</v>
      </c>
      <c r="U23" s="177">
        <v>15214.1831</v>
      </c>
      <c r="V23" s="177">
        <v>14535.303081204294</v>
      </c>
      <c r="W23" s="241">
        <v>-4.4621522847040393E-2</v>
      </c>
      <c r="X23" s="241">
        <v>4.4621522847040393E-2</v>
      </c>
      <c r="Y23" s="209">
        <f>U23-V23</f>
        <v>678.88001879570584</v>
      </c>
    </row>
    <row r="24" spans="1:25">
      <c r="A24" s="183">
        <v>613</v>
      </c>
      <c r="B24" s="50">
        <v>17209.546999999999</v>
      </c>
      <c r="C24" s="124">
        <v>17479.174883366424</v>
      </c>
      <c r="D24" s="239">
        <f t="shared" si="1"/>
        <v>1.5667343444102599E-2</v>
      </c>
      <c r="E24" s="239">
        <f t="shared" si="2"/>
        <v>1.5667343444102599E-2</v>
      </c>
      <c r="G24" s="173">
        <v>16974.335303569238</v>
      </c>
      <c r="H24" s="239">
        <f t="shared" si="0"/>
        <v>5.0813597037056277E-2</v>
      </c>
      <c r="I24" s="239">
        <f t="shared" si="3"/>
        <v>5.0813597037056277E-2</v>
      </c>
      <c r="O24" s="50">
        <v>17209.546999999999</v>
      </c>
      <c r="P24" s="177">
        <v>16562.187299130364</v>
      </c>
      <c r="Q24" s="241">
        <v>-3.7616312670498198E-2</v>
      </c>
      <c r="R24" s="241">
        <v>3.7616312670498198E-2</v>
      </c>
      <c r="S24" s="209">
        <f>O24-P24</f>
        <v>647.35970086963425</v>
      </c>
      <c r="U24" s="177">
        <v>16153.517</v>
      </c>
      <c r="V24" s="177">
        <v>15799.118902459992</v>
      </c>
      <c r="W24" s="241">
        <v>-2.1939376888637202E-2</v>
      </c>
      <c r="X24" s="241">
        <v>2.1939376888637202E-2</v>
      </c>
      <c r="Y24" s="209">
        <f>U24-V24</f>
        <v>354.39809754000817</v>
      </c>
    </row>
    <row r="25" spans="1:25">
      <c r="A25" s="183">
        <v>614</v>
      </c>
      <c r="B25" s="50">
        <v>16327.540999999999</v>
      </c>
      <c r="C25" s="124">
        <v>13863.238948892647</v>
      </c>
      <c r="D25" s="239">
        <f t="shared" si="1"/>
        <v>-0.15092916019058547</v>
      </c>
      <c r="E25" s="239">
        <f t="shared" si="2"/>
        <v>0.15092916019058547</v>
      </c>
      <c r="G25" s="173">
        <v>12824.985317587443</v>
      </c>
      <c r="H25" s="239">
        <f t="shared" si="0"/>
        <v>-7.5417584244878141E-2</v>
      </c>
      <c r="I25" s="239">
        <f t="shared" si="3"/>
        <v>7.5417584244878141E-2</v>
      </c>
      <c r="O25" s="50">
        <v>16327.540999999999</v>
      </c>
      <c r="P25" s="177">
        <v>14318.199756114473</v>
      </c>
      <c r="Q25" s="241">
        <v>-0.12306453518539789</v>
      </c>
      <c r="R25" s="241">
        <v>0.12306453518539789</v>
      </c>
      <c r="S25" s="209">
        <f>O25-P25</f>
        <v>2009.3412438855266</v>
      </c>
      <c r="U25" s="177">
        <v>13871.110999999999</v>
      </c>
      <c r="V25" s="177">
        <v>12554.154988203023</v>
      </c>
      <c r="W25" s="241">
        <v>-9.4942359829502915E-2</v>
      </c>
      <c r="X25" s="241">
        <v>9.4942359829502915E-2</v>
      </c>
      <c r="Y25" s="209">
        <f>U25-V25</f>
        <v>1316.9560117969759</v>
      </c>
    </row>
    <row r="26" spans="1:25" ht="15">
      <c r="E26" s="240">
        <f>AVERAGE(E2:E25)</f>
        <v>9.6788900537321879E-2</v>
      </c>
      <c r="H26" s="241"/>
      <c r="I26" s="240">
        <f>AVERAGE(I2:I25)</f>
        <v>5.8162601502799366E-2</v>
      </c>
      <c r="O26" s="177"/>
      <c r="Q26" s="241"/>
      <c r="R26" s="242">
        <v>6.1773544078478008E-2</v>
      </c>
      <c r="S26" s="209">
        <f>AVERAGE(S2:S25)</f>
        <v>1060.4757178377995</v>
      </c>
      <c r="W26" s="241"/>
      <c r="X26" s="242">
        <v>3.8661281163629775E-2</v>
      </c>
      <c r="Y26" s="209">
        <f>AVERAGE(Y2:Y25)</f>
        <v>595.18185947048994</v>
      </c>
    </row>
    <row r="27" spans="1:25">
      <c r="O27" s="177"/>
    </row>
    <row r="29" spans="1:25">
      <c r="A29" t="s">
        <v>562</v>
      </c>
      <c r="B29" s="50" t="s">
        <v>24</v>
      </c>
      <c r="C29" s="21" t="s">
        <v>23</v>
      </c>
      <c r="D29" s="124" t="s">
        <v>564</v>
      </c>
      <c r="E29" s="124" t="s">
        <v>565</v>
      </c>
      <c r="F29" t="s">
        <v>566</v>
      </c>
      <c r="H29" t="s">
        <v>567</v>
      </c>
      <c r="J29" t="s">
        <v>568</v>
      </c>
      <c r="L29" t="s">
        <v>569</v>
      </c>
    </row>
    <row r="30" spans="1:25">
      <c r="A30" s="183">
        <v>508</v>
      </c>
      <c r="B30" s="50">
        <v>16761.5998</v>
      </c>
      <c r="C30" s="173">
        <v>15189.389799999999</v>
      </c>
      <c r="D30" s="177">
        <v>15742.049502489052</v>
      </c>
      <c r="E30" s="177">
        <v>14558.894494015336</v>
      </c>
      <c r="F30" s="241">
        <f t="shared" ref="F30:F53" si="4">(D30-B30)/B30</f>
        <v>-6.0826550548650403E-2</v>
      </c>
      <c r="G30" s="239">
        <f>ABS(F30)</f>
        <v>6.0826550548650403E-2</v>
      </c>
      <c r="H30" s="239">
        <f>(D30-C30)/C30</f>
        <v>3.6384588832465974E-2</v>
      </c>
      <c r="I30" s="241">
        <f>ABS(H30)</f>
        <v>3.6384588832465974E-2</v>
      </c>
      <c r="J30" s="239">
        <f t="shared" ref="J30:J53" si="5">(E30-B30)/B30</f>
        <v>-0.13141378700526329</v>
      </c>
      <c r="K30" s="239">
        <f>ABS(J30)</f>
        <v>0.13141378700526329</v>
      </c>
      <c r="L30" s="241">
        <f>(E30-C30)/C30</f>
        <v>-4.1508929212196732E-2</v>
      </c>
      <c r="M30" s="241">
        <f>ABS(L30)</f>
        <v>4.1508929212196732E-2</v>
      </c>
    </row>
    <row r="31" spans="1:25">
      <c r="A31" s="183">
        <v>509</v>
      </c>
      <c r="B31" s="50">
        <v>17195.706099999999</v>
      </c>
      <c r="C31" s="173">
        <v>14379.126100000001</v>
      </c>
      <c r="D31" s="177">
        <v>16285.480404890743</v>
      </c>
      <c r="E31" s="177">
        <v>14185.383902114481</v>
      </c>
      <c r="F31" s="241">
        <f t="shared" si="4"/>
        <v>-5.2933313108279791E-2</v>
      </c>
      <c r="G31" s="239">
        <f t="shared" ref="G31:G53" si="6">ABS(F31)</f>
        <v>5.2933313108279791E-2</v>
      </c>
      <c r="H31" s="239">
        <f t="shared" ref="H31:H53" si="7">(D31-C31)/C31</f>
        <v>0.13257789740718257</v>
      </c>
      <c r="I31" s="241">
        <f t="shared" ref="I31:I53" si="8">ABS(H31)</f>
        <v>0.13257789740718257</v>
      </c>
      <c r="J31" s="239">
        <f t="shared" si="5"/>
        <v>-0.17506243595809759</v>
      </c>
      <c r="K31" s="239">
        <f t="shared" ref="K31:K53" si="9">ABS(J31)</f>
        <v>0.17506243595809759</v>
      </c>
      <c r="L31" s="241">
        <f t="shared" ref="L31:L53" si="10">(E31-C31)/C31</f>
        <v>-1.3473850673409143E-2</v>
      </c>
      <c r="M31" s="241">
        <f t="shared" ref="M31:M53" si="11">ABS(L31)</f>
        <v>1.3473850673409143E-2</v>
      </c>
    </row>
    <row r="32" spans="1:25">
      <c r="A32" s="183">
        <v>510</v>
      </c>
      <c r="B32" s="50">
        <v>19021.141900000002</v>
      </c>
      <c r="C32" s="173">
        <v>17608.03</v>
      </c>
      <c r="D32" s="177">
        <v>17405.936042219164</v>
      </c>
      <c r="E32" s="177">
        <v>16328.248542544692</v>
      </c>
      <c r="F32" s="241">
        <f t="shared" si="4"/>
        <v>-8.4916345520814299E-2</v>
      </c>
      <c r="G32" s="239">
        <f t="shared" si="6"/>
        <v>8.4916345520814299E-2</v>
      </c>
      <c r="H32" s="239">
        <f t="shared" si="7"/>
        <v>-1.1477374685347248E-2</v>
      </c>
      <c r="I32" s="241">
        <f t="shared" si="8"/>
        <v>1.1477374685347248E-2</v>
      </c>
      <c r="J32" s="239">
        <f t="shared" si="5"/>
        <v>-0.14157369581766854</v>
      </c>
      <c r="K32" s="239">
        <f t="shared" si="9"/>
        <v>0.14157369581766854</v>
      </c>
      <c r="L32" s="241">
        <f t="shared" si="10"/>
        <v>-7.2681694514111272E-2</v>
      </c>
      <c r="M32" s="241">
        <f t="shared" si="11"/>
        <v>7.2681694514111272E-2</v>
      </c>
    </row>
    <row r="33" spans="1:19">
      <c r="A33" s="183">
        <v>511</v>
      </c>
      <c r="B33" s="50">
        <v>14853.981400000001</v>
      </c>
      <c r="C33" s="173">
        <v>14372.001400000001</v>
      </c>
      <c r="D33" s="177">
        <v>13881.746274923918</v>
      </c>
      <c r="E33" s="177">
        <v>13678.326353932476</v>
      </c>
      <c r="F33" s="241">
        <f t="shared" si="4"/>
        <v>-6.5452830382302887E-2</v>
      </c>
      <c r="G33" s="239">
        <f t="shared" si="6"/>
        <v>6.5452830382302887E-2</v>
      </c>
      <c r="H33" s="239">
        <f t="shared" si="7"/>
        <v>-3.4111820019449936E-2</v>
      </c>
      <c r="I33" s="241">
        <f t="shared" si="8"/>
        <v>3.4111820019449936E-2</v>
      </c>
      <c r="J33" s="239">
        <f t="shared" si="5"/>
        <v>-7.9147469921264632E-2</v>
      </c>
      <c r="K33" s="239">
        <f t="shared" si="9"/>
        <v>7.9147469921264632E-2</v>
      </c>
      <c r="L33" s="241">
        <f t="shared" si="10"/>
        <v>-4.8265723524597258E-2</v>
      </c>
      <c r="M33" s="241">
        <f t="shared" si="11"/>
        <v>4.8265723524597258E-2</v>
      </c>
    </row>
    <row r="34" spans="1:19">
      <c r="A34" s="183">
        <v>513</v>
      </c>
      <c r="B34" s="50">
        <v>19022.0926</v>
      </c>
      <c r="C34" s="173">
        <v>14819.8226</v>
      </c>
      <c r="D34" s="177">
        <v>17770.865050861779</v>
      </c>
      <c r="E34" s="177">
        <v>14383.904065250679</v>
      </c>
      <c r="F34" s="241">
        <f t="shared" si="4"/>
        <v>-6.5777597420497297E-2</v>
      </c>
      <c r="G34" s="239">
        <f t="shared" si="6"/>
        <v>6.5777597420497297E-2</v>
      </c>
      <c r="H34" s="239">
        <f t="shared" si="7"/>
        <v>0.19912805507279013</v>
      </c>
      <c r="I34" s="241">
        <f t="shared" si="8"/>
        <v>0.19912805507279013</v>
      </c>
      <c r="J34" s="239">
        <f t="shared" si="5"/>
        <v>-0.24383166627783742</v>
      </c>
      <c r="K34" s="239">
        <f t="shared" si="9"/>
        <v>0.24383166627783742</v>
      </c>
      <c r="L34" s="241">
        <f t="shared" si="10"/>
        <v>-2.9414558224827896E-2</v>
      </c>
      <c r="M34" s="241">
        <f t="shared" si="11"/>
        <v>2.9414558224827896E-2</v>
      </c>
    </row>
    <row r="35" spans="1:19">
      <c r="A35" s="183">
        <v>514</v>
      </c>
      <c r="B35" s="50">
        <v>16458.538099999998</v>
      </c>
      <c r="C35" s="173">
        <v>15417.918100000001</v>
      </c>
      <c r="D35" s="177">
        <v>15416.03168605718</v>
      </c>
      <c r="E35" s="177">
        <v>14756.245847224451</v>
      </c>
      <c r="F35" s="241">
        <f t="shared" si="4"/>
        <v>-6.3341373796912001E-2</v>
      </c>
      <c r="G35" s="239">
        <f t="shared" si="6"/>
        <v>6.3341373796912001E-2</v>
      </c>
      <c r="H35" s="239">
        <f t="shared" si="7"/>
        <v>-1.2235205366803586E-4</v>
      </c>
      <c r="I35" s="241">
        <f t="shared" si="8"/>
        <v>1.2235205366803586E-4</v>
      </c>
      <c r="J35" s="239">
        <f t="shared" si="5"/>
        <v>-0.10342912854304766</v>
      </c>
      <c r="K35" s="239">
        <f t="shared" si="9"/>
        <v>0.10342912854304766</v>
      </c>
      <c r="L35" s="241">
        <f t="shared" si="10"/>
        <v>-4.2915797611841645E-2</v>
      </c>
      <c r="M35" s="241">
        <f t="shared" si="11"/>
        <v>4.2915797611841645E-2</v>
      </c>
    </row>
    <row r="36" spans="1:19">
      <c r="A36" s="183">
        <v>515</v>
      </c>
      <c r="B36" s="50">
        <v>17159.07</v>
      </c>
      <c r="C36" s="173">
        <v>16555.7</v>
      </c>
      <c r="D36" s="177">
        <v>14581.042609299115</v>
      </c>
      <c r="E36" s="177">
        <v>14290.118389641912</v>
      </c>
      <c r="F36" s="241">
        <f t="shared" si="4"/>
        <v>-0.15024283895927257</v>
      </c>
      <c r="G36" s="239">
        <f t="shared" si="6"/>
        <v>0.15024283895927257</v>
      </c>
      <c r="H36" s="239">
        <f t="shared" si="7"/>
        <v>-0.1192735668501414</v>
      </c>
      <c r="I36" s="241">
        <f t="shared" si="8"/>
        <v>0.1192735668501414</v>
      </c>
      <c r="J36" s="239">
        <f t="shared" si="5"/>
        <v>-0.16719738367860776</v>
      </c>
      <c r="K36" s="239">
        <f t="shared" si="9"/>
        <v>0.16719738367860776</v>
      </c>
      <c r="L36" s="241">
        <f t="shared" si="10"/>
        <v>-0.13684601740537031</v>
      </c>
      <c r="M36" s="241">
        <f t="shared" si="11"/>
        <v>0.13684601740537031</v>
      </c>
      <c r="O36" s="1">
        <v>8.7731481471564621E-3</v>
      </c>
      <c r="P36" s="177">
        <f>O36*1440</f>
        <v>12.633333331905305</v>
      </c>
      <c r="Q36" s="237">
        <f>O36*1440</f>
        <v>12.633333331905305</v>
      </c>
      <c r="R36">
        <f>LN(2)/110</f>
        <v>6.3013380050904117E-3</v>
      </c>
      <c r="S36">
        <f>EXP(-$P$36 * O36)</f>
        <v>0.89508722718601796</v>
      </c>
    </row>
    <row r="37" spans="1:19">
      <c r="A37" s="183">
        <v>517</v>
      </c>
      <c r="B37" s="50">
        <v>16942.6086</v>
      </c>
      <c r="C37" s="173">
        <v>15079.3886</v>
      </c>
      <c r="D37" s="177">
        <v>16193.778957688322</v>
      </c>
      <c r="E37" s="177">
        <v>14864.767244810386</v>
      </c>
      <c r="F37" s="241">
        <f t="shared" si="4"/>
        <v>-4.4198013422306004E-2</v>
      </c>
      <c r="G37" s="239">
        <f t="shared" si="6"/>
        <v>4.4198013422306004E-2</v>
      </c>
      <c r="H37" s="239">
        <f t="shared" si="7"/>
        <v>7.3901561081085351E-2</v>
      </c>
      <c r="I37" s="241">
        <f t="shared" si="8"/>
        <v>7.3901561081085351E-2</v>
      </c>
      <c r="J37" s="239">
        <f t="shared" si="5"/>
        <v>-0.122639990348925</v>
      </c>
      <c r="K37" s="239">
        <f t="shared" si="9"/>
        <v>0.122639990348925</v>
      </c>
      <c r="L37" s="241">
        <f t="shared" si="10"/>
        <v>-1.4232762407198287E-2</v>
      </c>
      <c r="M37" s="241">
        <f t="shared" si="11"/>
        <v>1.4232762407198287E-2</v>
      </c>
      <c r="O37" s="1">
        <v>5.0462962972233072E-3</v>
      </c>
      <c r="P37" s="237">
        <f>O37*1440</f>
        <v>7.2666666680015624</v>
      </c>
      <c r="Q37" s="237">
        <f>P37+Q36</f>
        <v>19.899999999906868</v>
      </c>
      <c r="R37">
        <f>LN(2)/110</f>
        <v>6.3013380050904117E-3</v>
      </c>
      <c r="S37">
        <f>EXP(-$P$36 * O37)</f>
        <v>0.93823808219209237</v>
      </c>
    </row>
    <row r="38" spans="1:19">
      <c r="A38" s="183">
        <v>520</v>
      </c>
      <c r="B38" s="50">
        <v>18688.424999999999</v>
      </c>
      <c r="C38" s="173">
        <v>15865.584999999999</v>
      </c>
      <c r="D38" s="177">
        <v>17273.915414367013</v>
      </c>
      <c r="E38" s="177">
        <v>15031.357945023594</v>
      </c>
      <c r="F38" s="241">
        <f t="shared" si="4"/>
        <v>-7.5689074153278635E-2</v>
      </c>
      <c r="G38" s="239">
        <f t="shared" si="6"/>
        <v>7.5689074153278635E-2</v>
      </c>
      <c r="H38" s="239">
        <f t="shared" si="7"/>
        <v>8.8766371638172428E-2</v>
      </c>
      <c r="I38" s="241">
        <f t="shared" si="8"/>
        <v>8.8766371638172428E-2</v>
      </c>
      <c r="J38" s="239">
        <f t="shared" si="5"/>
        <v>-0.1956862097783203</v>
      </c>
      <c r="K38" s="239">
        <f t="shared" si="9"/>
        <v>0.1956862097783203</v>
      </c>
      <c r="L38" s="241">
        <f t="shared" si="10"/>
        <v>-5.2580919958287405E-2</v>
      </c>
      <c r="M38" s="241">
        <f t="shared" si="11"/>
        <v>5.2580919958287405E-2</v>
      </c>
      <c r="O38" s="1">
        <v>3.3333333340124227E-3</v>
      </c>
      <c r="P38" s="237">
        <f>O38*1440</f>
        <v>4.8000000009778887</v>
      </c>
      <c r="Q38" s="237">
        <f>P38+Q37</f>
        <v>24.700000000884756</v>
      </c>
      <c r="R38">
        <f>LN(2)/110</f>
        <v>6.3013380050904117E-3</v>
      </c>
      <c r="S38">
        <f>EXP(-$P$36 * O38)</f>
        <v>0.95876324540082269</v>
      </c>
    </row>
    <row r="39" spans="1:19">
      <c r="A39" s="183">
        <v>521</v>
      </c>
      <c r="B39" s="50">
        <v>16198.076100000002</v>
      </c>
      <c r="C39" s="173">
        <v>12925.6561</v>
      </c>
      <c r="D39" s="177">
        <v>15073.069846758819</v>
      </c>
      <c r="E39" s="177">
        <v>12435.422966748225</v>
      </c>
      <c r="F39" s="241">
        <f t="shared" si="4"/>
        <v>-6.9453078643159527E-2</v>
      </c>
      <c r="G39" s="239">
        <f t="shared" si="6"/>
        <v>6.9453078643159527E-2</v>
      </c>
      <c r="H39" s="239">
        <f t="shared" si="7"/>
        <v>0.16613576364288532</v>
      </c>
      <c r="I39" s="241">
        <f t="shared" si="8"/>
        <v>0.16613576364288532</v>
      </c>
      <c r="J39" s="239">
        <f t="shared" si="5"/>
        <v>-0.23229012569287635</v>
      </c>
      <c r="K39" s="239">
        <f t="shared" si="9"/>
        <v>0.23229012569287635</v>
      </c>
      <c r="L39" s="241">
        <f t="shared" si="10"/>
        <v>-3.7927137273269643E-2</v>
      </c>
      <c r="M39" s="241">
        <f t="shared" si="11"/>
        <v>3.7927137273269643E-2</v>
      </c>
      <c r="O39" s="1">
        <v>4.7916666662786156E-3</v>
      </c>
      <c r="P39" s="237">
        <f>O39*1440</f>
        <v>6.8999999994412065</v>
      </c>
      <c r="Q39" s="237">
        <f>P39+Q38</f>
        <v>31.600000000325963</v>
      </c>
      <c r="R39">
        <f>LN(2)/110</f>
        <v>6.3013380050904117E-3</v>
      </c>
      <c r="S39">
        <f>EXP(-$P$36 * O39)</f>
        <v>0.9412610857854572</v>
      </c>
    </row>
    <row r="40" spans="1:19">
      <c r="A40" s="183">
        <v>523</v>
      </c>
      <c r="B40" s="50">
        <v>17688.6276</v>
      </c>
      <c r="C40" s="173">
        <v>13406.507600000001</v>
      </c>
      <c r="D40" s="177">
        <v>16924.246319224578</v>
      </c>
      <c r="E40" s="177">
        <v>13298.471688078855</v>
      </c>
      <c r="F40" s="241">
        <f t="shared" si="4"/>
        <v>-4.3213147908400883E-2</v>
      </c>
      <c r="G40" s="239">
        <f t="shared" si="6"/>
        <v>4.3213147908400883E-2</v>
      </c>
      <c r="H40" s="239">
        <f t="shared" si="7"/>
        <v>0.262390387129947</v>
      </c>
      <c r="I40" s="241">
        <f t="shared" si="8"/>
        <v>0.262390387129947</v>
      </c>
      <c r="J40" s="239">
        <f t="shared" si="5"/>
        <v>-0.24819087219186781</v>
      </c>
      <c r="K40" s="239">
        <f t="shared" si="9"/>
        <v>0.24819087219186781</v>
      </c>
      <c r="L40" s="241">
        <f t="shared" si="10"/>
        <v>-8.0584679578405774E-3</v>
      </c>
      <c r="M40" s="241">
        <f t="shared" si="11"/>
        <v>8.0584679578405774E-3</v>
      </c>
      <c r="O40" s="1">
        <v>2.7662037027766928E-3</v>
      </c>
      <c r="P40" s="237">
        <f>O40*1440</f>
        <v>3.9833333319984376</v>
      </c>
      <c r="Q40" s="237">
        <f>P40+Q39</f>
        <v>35.583333332324401</v>
      </c>
      <c r="R40">
        <f>LN(2)/110</f>
        <v>6.3013380050904117E-3</v>
      </c>
      <c r="S40">
        <f>EXP(-$P$36 * O40)</f>
        <v>0.96565719974174047</v>
      </c>
    </row>
    <row r="41" spans="1:19">
      <c r="A41" s="183">
        <v>524</v>
      </c>
      <c r="B41" s="50">
        <v>15626.697899999999</v>
      </c>
      <c r="C41" s="173">
        <v>13938.247899999998</v>
      </c>
      <c r="D41" s="177">
        <v>15122.031895166114</v>
      </c>
      <c r="E41" s="177">
        <v>13851.111034399079</v>
      </c>
      <c r="F41" s="241">
        <f t="shared" si="4"/>
        <v>-3.2295114941326496E-2</v>
      </c>
      <c r="G41" s="239">
        <f t="shared" si="6"/>
        <v>3.2295114941326496E-2</v>
      </c>
      <c r="H41" s="239">
        <f t="shared" si="7"/>
        <v>8.4930617080365992E-2</v>
      </c>
      <c r="I41" s="241">
        <f t="shared" si="8"/>
        <v>8.4930617080365992E-2</v>
      </c>
      <c r="J41" s="239">
        <f t="shared" si="5"/>
        <v>-0.11362521224659503</v>
      </c>
      <c r="K41" s="239">
        <f t="shared" si="9"/>
        <v>0.11362521224659503</v>
      </c>
      <c r="L41" s="241">
        <f t="shared" si="10"/>
        <v>-6.2516369507906316E-3</v>
      </c>
      <c r="M41" s="241">
        <f t="shared" si="11"/>
        <v>6.2516369507906316E-3</v>
      </c>
      <c r="O41" s="1">
        <v>1.2812499997380655E-2</v>
      </c>
      <c r="P41" s="237">
        <f>O41*1440</f>
        <v>18.449999996228144</v>
      </c>
      <c r="Q41" s="237">
        <f>P41+Q40</f>
        <v>54.033333328552544</v>
      </c>
      <c r="R41">
        <f>LN(2)/110</f>
        <v>6.3013380050904117E-3</v>
      </c>
      <c r="S41">
        <f>EXP(-$P$36 * O41)</f>
        <v>0.8505563762949645</v>
      </c>
    </row>
    <row r="42" spans="1:19">
      <c r="A42" s="183">
        <v>528</v>
      </c>
      <c r="B42" s="50">
        <v>15251.3421</v>
      </c>
      <c r="C42" s="173">
        <v>14555.302100000001</v>
      </c>
      <c r="D42" s="177">
        <v>14915.140305783279</v>
      </c>
      <c r="E42" s="177">
        <v>14530.056484780245</v>
      </c>
      <c r="F42" s="241">
        <f t="shared" si="4"/>
        <v>-2.2044079269372654E-2</v>
      </c>
      <c r="G42" s="239">
        <f t="shared" si="6"/>
        <v>2.2044079269372654E-2</v>
      </c>
      <c r="H42" s="239">
        <f t="shared" si="7"/>
        <v>2.4722139280316184E-2</v>
      </c>
      <c r="I42" s="241">
        <f t="shared" si="8"/>
        <v>2.4722139280316184E-2</v>
      </c>
      <c r="J42" s="239">
        <f t="shared" si="5"/>
        <v>-4.7293255274875427E-2</v>
      </c>
      <c r="K42" s="239">
        <f t="shared" si="9"/>
        <v>4.7293255274875427E-2</v>
      </c>
      <c r="L42" s="241">
        <f t="shared" si="10"/>
        <v>-1.7344617821264982E-3</v>
      </c>
      <c r="M42" s="241">
        <f t="shared" si="11"/>
        <v>1.7344617821264982E-3</v>
      </c>
      <c r="O42" s="1">
        <v>4.537037035333924E-3</v>
      </c>
      <c r="P42" s="237">
        <f>O42*1440</f>
        <v>6.5333333308808506</v>
      </c>
      <c r="Q42" s="237">
        <f>P42+Q41</f>
        <v>60.566666659433395</v>
      </c>
      <c r="R42">
        <f>LN(2)/110</f>
        <v>6.3013380050904117E-3</v>
      </c>
      <c r="S42">
        <f>EXP(-$P$36 * O42)</f>
        <v>0.9442938294979869</v>
      </c>
    </row>
    <row r="43" spans="1:19">
      <c r="A43" s="183">
        <v>529</v>
      </c>
      <c r="B43" s="50">
        <v>18079.006799999999</v>
      </c>
      <c r="C43" s="173">
        <v>16480.626800000002</v>
      </c>
      <c r="D43" s="177">
        <v>16278.898392982112</v>
      </c>
      <c r="E43" s="177">
        <v>15174.188804686371</v>
      </c>
      <c r="F43" s="241">
        <f t="shared" si="4"/>
        <v>-9.9568987773038936E-2</v>
      </c>
      <c r="G43" s="239">
        <f t="shared" si="6"/>
        <v>9.9568987773038936E-2</v>
      </c>
      <c r="H43" s="239">
        <f t="shared" si="7"/>
        <v>-1.2240335848020674E-2</v>
      </c>
      <c r="I43" s="241">
        <f t="shared" si="8"/>
        <v>1.2240335848020674E-2</v>
      </c>
      <c r="J43" s="239">
        <f t="shared" si="5"/>
        <v>-0.16067353851062371</v>
      </c>
      <c r="K43" s="239">
        <f t="shared" si="9"/>
        <v>0.16067353851062371</v>
      </c>
      <c r="L43" s="241">
        <f t="shared" si="10"/>
        <v>-7.9271135204252677E-2</v>
      </c>
      <c r="M43" s="241">
        <f t="shared" si="11"/>
        <v>7.9271135204252677E-2</v>
      </c>
      <c r="O43" s="1">
        <v>3.2523148183827288E-3</v>
      </c>
      <c r="P43" s="237">
        <f>O43*1440</f>
        <v>4.6833333384711295</v>
      </c>
      <c r="Q43" s="237">
        <f>P43+Q42</f>
        <v>65.249999997904524</v>
      </c>
      <c r="R43">
        <f>LN(2)/110</f>
        <v>6.3013380050904117E-3</v>
      </c>
      <c r="S43">
        <f>EXP(-$P$36 * O43)</f>
        <v>0.95974507447995772</v>
      </c>
    </row>
    <row r="44" spans="1:19">
      <c r="A44" s="183">
        <v>530</v>
      </c>
      <c r="B44" s="50">
        <v>21268.391299999999</v>
      </c>
      <c r="C44" s="173">
        <v>13567.4013</v>
      </c>
      <c r="D44" s="177">
        <v>20647.974011738312</v>
      </c>
      <c r="E44" s="177">
        <v>13733.193669529752</v>
      </c>
      <c r="F44" s="241">
        <f t="shared" si="4"/>
        <v>-2.9170861091957042E-2</v>
      </c>
      <c r="G44" s="239">
        <f t="shared" si="6"/>
        <v>2.9170861091957042E-2</v>
      </c>
      <c r="H44" s="239">
        <f t="shared" si="7"/>
        <v>0.52188127668474815</v>
      </c>
      <c r="I44" s="241">
        <f t="shared" si="8"/>
        <v>0.52188127668474815</v>
      </c>
      <c r="J44" s="239">
        <f t="shared" si="5"/>
        <v>-0.35429090635878263</v>
      </c>
      <c r="K44" s="239">
        <f t="shared" si="9"/>
        <v>0.35429090635878263</v>
      </c>
      <c r="L44" s="241">
        <f t="shared" si="10"/>
        <v>1.2219906072193224E-2</v>
      </c>
      <c r="M44" s="241">
        <f t="shared" si="11"/>
        <v>1.2219906072193224E-2</v>
      </c>
      <c r="O44" s="1">
        <v>2.2766203699575271E-2</v>
      </c>
      <c r="P44" s="237">
        <f>O44*1440</f>
        <v>32.783333327388391</v>
      </c>
      <c r="Q44" s="237">
        <f>P44+Q43</f>
        <v>98.033333325292915</v>
      </c>
      <c r="R44">
        <f>LN(2)/110</f>
        <v>6.3013380050904117E-3</v>
      </c>
      <c r="S44">
        <f>EXP(-$P$36 * O44)</f>
        <v>0.75005177609683693</v>
      </c>
    </row>
    <row r="45" spans="1:19">
      <c r="A45" s="183">
        <v>531</v>
      </c>
      <c r="B45" s="50">
        <v>16339.841</v>
      </c>
      <c r="C45" s="173">
        <v>15203.841</v>
      </c>
      <c r="D45" s="177">
        <v>14717.305500221417</v>
      </c>
      <c r="E45" s="177">
        <v>13939.915125786145</v>
      </c>
      <c r="F45" s="241">
        <f t="shared" si="4"/>
        <v>-9.9299344453754684E-2</v>
      </c>
      <c r="G45" s="239">
        <f t="shared" si="6"/>
        <v>9.9299344453754684E-2</v>
      </c>
      <c r="H45" s="239">
        <f t="shared" si="7"/>
        <v>-3.200082793411109E-2</v>
      </c>
      <c r="I45" s="241">
        <f t="shared" si="8"/>
        <v>3.200082793411109E-2</v>
      </c>
      <c r="J45" s="239">
        <f t="shared" si="5"/>
        <v>-0.14687571771438016</v>
      </c>
      <c r="K45" s="239">
        <f t="shared" si="9"/>
        <v>0.14687571771438016</v>
      </c>
      <c r="L45" s="241">
        <f t="shared" si="10"/>
        <v>-8.3132010800024511E-2</v>
      </c>
      <c r="M45" s="241">
        <f t="shared" si="11"/>
        <v>8.3132010800024511E-2</v>
      </c>
      <c r="O45" s="1">
        <v>2.5000000023283064E-3</v>
      </c>
      <c r="P45" s="237">
        <f>O45*1440</f>
        <v>3.6000000033527613</v>
      </c>
      <c r="Q45" s="237">
        <f>P45+Q44</f>
        <v>101.63333332864568</v>
      </c>
      <c r="R45">
        <f>LN(2)/110</f>
        <v>6.3013380050904117E-3</v>
      </c>
      <c r="S45">
        <f>EXP(-$P$36 * O45)</f>
        <v>0.96891021054678628</v>
      </c>
    </row>
    <row r="46" spans="1:19">
      <c r="A46" s="183">
        <v>603</v>
      </c>
      <c r="B46" s="50">
        <v>17098.593799999999</v>
      </c>
      <c r="C46" s="173">
        <v>14754.3838</v>
      </c>
      <c r="D46" s="177">
        <v>16320.118172187238</v>
      </c>
      <c r="E46" s="177">
        <v>14387.200431492281</v>
      </c>
      <c r="F46" s="241">
        <f t="shared" si="4"/>
        <v>-4.5528634513369207E-2</v>
      </c>
      <c r="G46" s="239">
        <f t="shared" si="6"/>
        <v>4.5528634513369207E-2</v>
      </c>
      <c r="H46" s="239">
        <f t="shared" si="7"/>
        <v>0.10611994329354768</v>
      </c>
      <c r="I46" s="241">
        <f t="shared" si="8"/>
        <v>0.10611994329354768</v>
      </c>
      <c r="J46" s="239">
        <f t="shared" si="5"/>
        <v>-0.15857405586813328</v>
      </c>
      <c r="K46" s="239">
        <f t="shared" si="9"/>
        <v>0.15857405586813328</v>
      </c>
      <c r="L46" s="241">
        <f t="shared" si="10"/>
        <v>-2.4886391291225468E-2</v>
      </c>
      <c r="M46" s="241">
        <f t="shared" si="11"/>
        <v>2.4886391291225468E-2</v>
      </c>
      <c r="O46" s="1">
        <v>2.8587962951860391E-3</v>
      </c>
      <c r="P46" s="237">
        <f>O46*1440</f>
        <v>4.1166666650678962</v>
      </c>
      <c r="Q46" s="237">
        <f>P46+Q45</f>
        <v>105.74999999371357</v>
      </c>
      <c r="R46">
        <f>LN(2)/110</f>
        <v>6.3013380050904117E-3</v>
      </c>
      <c r="S46">
        <f>EXP(-$P$36 * O46)</f>
        <v>0.96452827966188204</v>
      </c>
    </row>
    <row r="47" spans="1:19">
      <c r="A47" s="183">
        <v>604</v>
      </c>
      <c r="B47" s="50">
        <v>17094.377400000001</v>
      </c>
      <c r="C47" s="173">
        <v>15160.3974</v>
      </c>
      <c r="D47" s="177">
        <v>16467.850156565404</v>
      </c>
      <c r="E47" s="177">
        <v>15009.173222660449</v>
      </c>
      <c r="F47" s="241">
        <f t="shared" si="4"/>
        <v>-3.6651071213309995E-2</v>
      </c>
      <c r="G47" s="239">
        <f t="shared" si="6"/>
        <v>3.6651071213309995E-2</v>
      </c>
      <c r="H47" s="239">
        <f t="shared" si="7"/>
        <v>8.6241324819453902E-2</v>
      </c>
      <c r="I47" s="241">
        <f t="shared" si="8"/>
        <v>8.6241324819453902E-2</v>
      </c>
      <c r="J47" s="239">
        <f t="shared" si="5"/>
        <v>-0.12198187325263757</v>
      </c>
      <c r="K47" s="239">
        <f t="shared" si="9"/>
        <v>0.12198187325263757</v>
      </c>
      <c r="L47" s="241">
        <f t="shared" si="10"/>
        <v>-9.9749481065417728E-3</v>
      </c>
      <c r="M47" s="241">
        <f t="shared" si="11"/>
        <v>9.9749481065417728E-3</v>
      </c>
      <c r="O47" s="1">
        <v>2.5578703716746531E-3</v>
      </c>
      <c r="P47" s="237">
        <f>O47*1440</f>
        <v>3.6833333352115005</v>
      </c>
      <c r="Q47" s="237">
        <f>P47+Q46</f>
        <v>109.43333332892507</v>
      </c>
      <c r="R47">
        <f>LN(2)/110</f>
        <v>6.3013380050904117E-3</v>
      </c>
      <c r="S47">
        <f>EXP(-$P$36 * O47)</f>
        <v>0.96820210336970369</v>
      </c>
    </row>
    <row r="48" spans="1:19">
      <c r="A48" s="183">
        <v>605</v>
      </c>
      <c r="B48" s="50">
        <v>15336.7518</v>
      </c>
      <c r="C48" s="173">
        <v>14751.2418</v>
      </c>
      <c r="D48" s="177">
        <v>14780.163711762578</v>
      </c>
      <c r="E48" s="177">
        <v>14479.959710020796</v>
      </c>
      <c r="F48" s="241">
        <f t="shared" si="4"/>
        <v>-3.62911322746595E-2</v>
      </c>
      <c r="G48" s="239">
        <f t="shared" si="6"/>
        <v>3.62911322746595E-2</v>
      </c>
      <c r="H48" s="239">
        <f t="shared" si="7"/>
        <v>1.9606425109632477E-3</v>
      </c>
      <c r="I48" s="241">
        <f t="shared" si="8"/>
        <v>1.9606425109632477E-3</v>
      </c>
      <c r="J48" s="239">
        <f t="shared" si="5"/>
        <v>-5.5865290196533295E-2</v>
      </c>
      <c r="K48" s="239">
        <f t="shared" si="9"/>
        <v>5.5865290196533295E-2</v>
      </c>
      <c r="L48" s="241">
        <f t="shared" si="10"/>
        <v>-1.8390457810758962E-2</v>
      </c>
      <c r="M48" s="241">
        <f t="shared" si="11"/>
        <v>1.8390457810758962E-2</v>
      </c>
      <c r="O48" s="1">
        <v>3.8773148189648055E-3</v>
      </c>
      <c r="P48" s="237">
        <f>O48*1440</f>
        <v>5.5833333393093199</v>
      </c>
      <c r="Q48" s="237">
        <f>P48+Q47</f>
        <v>115.01666666823439</v>
      </c>
      <c r="R48">
        <f>LN(2)/110</f>
        <v>6.3013380050904117E-3</v>
      </c>
      <c r="S48">
        <f>EXP(-$P$36 * O48)</f>
        <v>0.95219692599961037</v>
      </c>
    </row>
    <row r="49" spans="1:19">
      <c r="A49" s="183">
        <v>606</v>
      </c>
      <c r="B49" s="50">
        <v>17048.8429</v>
      </c>
      <c r="C49" s="173">
        <v>15060.7829</v>
      </c>
      <c r="D49" s="177">
        <v>16251.102918820998</v>
      </c>
      <c r="E49" s="177">
        <v>14665.631838060386</v>
      </c>
      <c r="F49" s="241">
        <f t="shared" si="4"/>
        <v>-4.6791444197013622E-2</v>
      </c>
      <c r="G49" s="239">
        <f t="shared" si="6"/>
        <v>4.6791444197013622E-2</v>
      </c>
      <c r="H49" s="239">
        <f t="shared" si="7"/>
        <v>7.9034405231417124E-2</v>
      </c>
      <c r="I49" s="241">
        <f t="shared" si="8"/>
        <v>7.9034405231417124E-2</v>
      </c>
      <c r="J49" s="239">
        <f t="shared" si="5"/>
        <v>-0.13978726157067314</v>
      </c>
      <c r="K49" s="239">
        <f t="shared" si="9"/>
        <v>0.13978726157067314</v>
      </c>
      <c r="L49" s="241">
        <f t="shared" si="10"/>
        <v>-2.6237086382781202E-2</v>
      </c>
      <c r="M49" s="241">
        <f t="shared" si="11"/>
        <v>2.6237086382781202E-2</v>
      </c>
      <c r="O49" s="1">
        <v>2.7662037027766928E-3</v>
      </c>
      <c r="P49" s="237">
        <f>O49*1440</f>
        <v>3.9833333319984376</v>
      </c>
      <c r="Q49" s="237">
        <f>P49+Q48</f>
        <v>119.00000000023283</v>
      </c>
      <c r="R49">
        <f>LN(2)/110</f>
        <v>6.3013380050904117E-3</v>
      </c>
      <c r="S49">
        <f>EXP(-$P$36 * O49)</f>
        <v>0.96565719974174047</v>
      </c>
    </row>
    <row r="50" spans="1:19">
      <c r="A50" s="183">
        <v>607</v>
      </c>
      <c r="B50" s="50">
        <v>18021.1528</v>
      </c>
      <c r="C50" s="173">
        <v>14578.1728</v>
      </c>
      <c r="D50" s="177">
        <v>17513.195617478039</v>
      </c>
      <c r="E50" s="177">
        <v>14485.403209570095</v>
      </c>
      <c r="F50" s="241">
        <f t="shared" si="4"/>
        <v>-2.8186719693201922E-2</v>
      </c>
      <c r="G50" s="239">
        <f t="shared" si="6"/>
        <v>2.8186719693201922E-2</v>
      </c>
      <c r="H50" s="239">
        <f t="shared" si="7"/>
        <v>0.20132995113612856</v>
      </c>
      <c r="I50" s="241">
        <f t="shared" si="8"/>
        <v>0.20132995113612856</v>
      </c>
      <c r="J50" s="239">
        <f t="shared" si="5"/>
        <v>-0.19619996732006539</v>
      </c>
      <c r="K50" s="239">
        <f t="shared" si="9"/>
        <v>0.19619996732006539</v>
      </c>
      <c r="L50" s="241">
        <f t="shared" si="10"/>
        <v>-6.3635951982888616E-3</v>
      </c>
      <c r="M50" s="241">
        <f t="shared" si="11"/>
        <v>6.3635951982888616E-3</v>
      </c>
      <c r="O50" s="1">
        <v>2.5925925874616951E-3</v>
      </c>
      <c r="P50" s="237">
        <f>O50*1440</f>
        <v>3.7333333259448409</v>
      </c>
      <c r="Q50" s="237">
        <f>P50+Q49</f>
        <v>122.73333332617767</v>
      </c>
      <c r="R50">
        <f>LN(2)/110</f>
        <v>6.3013380050904117E-3</v>
      </c>
      <c r="S50">
        <f>EXP(-$P$36 * O50)</f>
        <v>0.96777748756118021</v>
      </c>
    </row>
    <row r="51" spans="1:19">
      <c r="A51" s="183">
        <v>612</v>
      </c>
      <c r="B51" s="50">
        <v>17165.383099999999</v>
      </c>
      <c r="C51" s="173">
        <v>15214.1831</v>
      </c>
      <c r="D51" s="177">
        <v>15963.589025162795</v>
      </c>
      <c r="E51" s="177">
        <v>14535.303081204294</v>
      </c>
      <c r="F51" s="241">
        <f t="shared" si="4"/>
        <v>-7.0012656742697688E-2</v>
      </c>
      <c r="G51" s="239">
        <f t="shared" si="6"/>
        <v>7.0012656742697688E-2</v>
      </c>
      <c r="H51" s="239">
        <f t="shared" si="7"/>
        <v>4.9257059694699942E-2</v>
      </c>
      <c r="I51" s="241">
        <f t="shared" si="8"/>
        <v>4.9257059694699942E-2</v>
      </c>
      <c r="J51" s="239">
        <f t="shared" si="5"/>
        <v>-0.15322000117758541</v>
      </c>
      <c r="K51" s="239">
        <f t="shared" si="9"/>
        <v>0.15322000117758541</v>
      </c>
      <c r="L51" s="241">
        <f t="shared" si="10"/>
        <v>-4.4621522847040393E-2</v>
      </c>
      <c r="M51" s="241">
        <f t="shared" si="11"/>
        <v>4.4621522847040393E-2</v>
      </c>
      <c r="O51" s="1">
        <v>1.6388888892834075E-2</v>
      </c>
      <c r="P51" s="237">
        <f>O51*1440</f>
        <v>23.600000005681068</v>
      </c>
      <c r="Q51" s="237">
        <f>P51+Q50</f>
        <v>146.33333333185874</v>
      </c>
      <c r="R51">
        <f>LN(2)/110</f>
        <v>6.3013380050904117E-3</v>
      </c>
      <c r="S51">
        <f>EXP(-$P$36 * O51)</f>
        <v>0.81298201103874579</v>
      </c>
    </row>
    <row r="52" spans="1:19">
      <c r="A52" s="183">
        <v>613</v>
      </c>
      <c r="B52" s="50">
        <v>17209.546999999999</v>
      </c>
      <c r="C52" s="173">
        <v>16153.517</v>
      </c>
      <c r="D52" s="177">
        <v>16562.187299130364</v>
      </c>
      <c r="E52" s="177">
        <v>15799.118902459992</v>
      </c>
      <c r="F52" s="241">
        <f t="shared" si="4"/>
        <v>-3.7616312670498198E-2</v>
      </c>
      <c r="G52" s="239">
        <f t="shared" si="6"/>
        <v>3.7616312670498198E-2</v>
      </c>
      <c r="H52" s="239">
        <f t="shared" si="7"/>
        <v>2.5299153065574797E-2</v>
      </c>
      <c r="I52" s="241">
        <f t="shared" si="8"/>
        <v>2.5299153065574797E-2</v>
      </c>
      <c r="J52" s="239">
        <f t="shared" si="5"/>
        <v>-8.1956143153565114E-2</v>
      </c>
      <c r="K52" s="239">
        <f t="shared" si="9"/>
        <v>8.1956143153565114E-2</v>
      </c>
      <c r="L52" s="241">
        <f t="shared" si="10"/>
        <v>-2.1939376888637202E-2</v>
      </c>
      <c r="M52" s="241">
        <f t="shared" si="11"/>
        <v>2.1939376888637202E-2</v>
      </c>
      <c r="O52" s="1">
        <v>2.6041666642413475E-3</v>
      </c>
      <c r="P52" s="237">
        <f>O52*1440</f>
        <v>3.7499999965075403</v>
      </c>
      <c r="Q52" s="237">
        <f>P52+Q51</f>
        <v>150.08333332836628</v>
      </c>
      <c r="R52">
        <f>LN(2)/110</f>
        <v>6.3013380050904117E-3</v>
      </c>
      <c r="S52">
        <f>EXP(-$P$36 * O52)</f>
        <v>0.96763599028529601</v>
      </c>
    </row>
    <row r="53" spans="1:19">
      <c r="A53" s="183">
        <v>614</v>
      </c>
      <c r="B53" s="50">
        <v>16327.540999999999</v>
      </c>
      <c r="C53" s="173">
        <v>13871.110999999999</v>
      </c>
      <c r="D53" s="177">
        <v>14318.199756114473</v>
      </c>
      <c r="E53" s="177">
        <v>12554.154988203023</v>
      </c>
      <c r="F53" s="241">
        <f t="shared" si="4"/>
        <v>-0.12306453518539789</v>
      </c>
      <c r="G53" s="239">
        <f t="shared" si="6"/>
        <v>0.12306453518539789</v>
      </c>
      <c r="H53" s="239">
        <f t="shared" si="7"/>
        <v>3.223164720651963E-2</v>
      </c>
      <c r="I53" s="241">
        <f t="shared" si="8"/>
        <v>3.223164720651963E-2</v>
      </c>
      <c r="J53" s="239">
        <f t="shared" si="5"/>
        <v>-0.23110559096418598</v>
      </c>
      <c r="K53" s="239">
        <f t="shared" si="9"/>
        <v>0.23110559096418598</v>
      </c>
      <c r="L53" s="241">
        <f t="shared" si="10"/>
        <v>-9.4942359829502915E-2</v>
      </c>
      <c r="M53" s="241">
        <f t="shared" si="11"/>
        <v>9.4942359829502915E-2</v>
      </c>
      <c r="O53" s="1">
        <v>2.3263888870133087E-3</v>
      </c>
      <c r="P53" s="237">
        <f>O53*1440</f>
        <v>3.3499999972991645</v>
      </c>
      <c r="Q53" s="237">
        <f>P53+Q52</f>
        <v>153.43333332566544</v>
      </c>
      <c r="R53">
        <f>LN(2)/110</f>
        <v>6.3013380050904117E-3</v>
      </c>
      <c r="S53">
        <f>EXP(-$P$36 * O53)</f>
        <v>0.97103764098286915</v>
      </c>
    </row>
    <row r="54" spans="1:19" ht="15">
      <c r="G54" s="242">
        <f>AVERAGE(G30:G53)</f>
        <v>6.1773544078478008E-2</v>
      </c>
      <c r="I54" s="242">
        <f>AVERAGE(I30:I53)</f>
        <v>9.9229960924958435E-2</v>
      </c>
      <c r="K54" s="242">
        <f>AVERAGE(K30:K53)</f>
        <v>0.15841298245093385</v>
      </c>
      <c r="M54" s="242">
        <f>AVERAGE(M30:M53)</f>
        <v>3.8661281163629775E-2</v>
      </c>
      <c r="O54" s="1">
        <v>2.4305555562023073E-3</v>
      </c>
      <c r="P54" s="237">
        <f>O54*1440</f>
        <v>3.5000000009313226</v>
      </c>
      <c r="Q54" s="237">
        <f>P54+Q53</f>
        <v>156.93333332659677</v>
      </c>
      <c r="R54">
        <f>LN(2)/110</f>
        <v>6.3013380050904117E-3</v>
      </c>
      <c r="S54">
        <f>EXP(-$P$36 * O54)</f>
        <v>0.96976062283432418</v>
      </c>
    </row>
    <row r="55" spans="1:19">
      <c r="O55" s="1">
        <v>1.4895833337504882E-2</v>
      </c>
      <c r="P55" s="237">
        <f>O55*1440</f>
        <v>21.450000006007031</v>
      </c>
      <c r="Q55" s="237">
        <f>P55+Q54</f>
        <v>178.3833333326038</v>
      </c>
      <c r="R55">
        <f>LN(2)/110</f>
        <v>6.3013380050904117E-3</v>
      </c>
      <c r="S55">
        <f>EXP(-$P$36 * O55)</f>
        <v>0.82846223311360156</v>
      </c>
    </row>
    <row r="56" spans="1:19">
      <c r="O56" s="1">
        <v>2.1759259252576157E-3</v>
      </c>
      <c r="P56" s="237">
        <f>O56*1440</f>
        <v>3.1333333323709667</v>
      </c>
      <c r="Q56" s="237">
        <f>P56+Q55</f>
        <v>181.51666666497476</v>
      </c>
      <c r="R56">
        <f>LN(2)/110</f>
        <v>6.3013380050904117E-3</v>
      </c>
      <c r="S56">
        <f>EXP(-$P$36 * O56)</f>
        <v>0.97288519207018653</v>
      </c>
    </row>
    <row r="57" spans="1:19">
      <c r="O57" s="1">
        <v>2.0949074096279219E-3</v>
      </c>
      <c r="P57" s="237">
        <f>O57*1440</f>
        <v>3.0166666698642075</v>
      </c>
      <c r="Q57" s="237">
        <f>P57+Q56</f>
        <v>184.53333333483897</v>
      </c>
      <c r="R57">
        <f>LN(2)/110</f>
        <v>6.3013380050904117E-3</v>
      </c>
      <c r="S57">
        <f>EXP(-$P$36 * O57)</f>
        <v>0.97388148284042253</v>
      </c>
    </row>
    <row r="58" spans="1:19">
      <c r="O58" s="1">
        <v>2.3842592563596554E-3</v>
      </c>
      <c r="P58" s="237">
        <f>O58*1440</f>
        <v>3.4333333291579038</v>
      </c>
      <c r="Q58" s="237">
        <f>P58+Q57</f>
        <v>187.96666666399688</v>
      </c>
      <c r="R58">
        <f>LN(2)/110</f>
        <v>6.3013380050904117E-3</v>
      </c>
      <c r="S58">
        <f>EXP(-$P$36 * O58)</f>
        <v>0.97032797901903323</v>
      </c>
    </row>
    <row r="59" spans="1:19">
      <c r="O59" s="1">
        <v>1.6678240739565808E-2</v>
      </c>
      <c r="P59" s="237">
        <f>O59*1440</f>
        <v>24.016666664974764</v>
      </c>
      <c r="Q59" s="237">
        <f>P59+Q58</f>
        <v>211.98333332897164</v>
      </c>
      <c r="R59">
        <f>LN(2)/110</f>
        <v>6.3013380050904117E-3</v>
      </c>
      <c r="S59">
        <f>EXP(-$P$36 * O59)</f>
        <v>0.81001559804717616</v>
      </c>
    </row>
    <row r="60" spans="1:19">
      <c r="O60" s="1">
        <v>2.0833333328482695E-3</v>
      </c>
      <c r="P60" s="237">
        <f>O60*1440</f>
        <v>2.9999999993015081</v>
      </c>
      <c r="Q60" s="237">
        <f>P60+Q59</f>
        <v>214.98333332827315</v>
      </c>
      <c r="R60">
        <f>LN(2)/110</f>
        <v>6.3013380050904117E-3</v>
      </c>
      <c r="S60">
        <f>EXP(-$P$36 * O60)</f>
        <v>0.97402389339381179</v>
      </c>
    </row>
    <row r="61" spans="1:19">
      <c r="O61" s="1">
        <v>2.9166666718083434E-3</v>
      </c>
      <c r="P61" s="237">
        <f>O61*1440</f>
        <v>4.2000000074040145</v>
      </c>
      <c r="Q61" s="237">
        <f>P61+Q60</f>
        <v>219.18333333567716</v>
      </c>
      <c r="R61">
        <f>LN(2)/110</f>
        <v>6.3013380050904117E-3</v>
      </c>
      <c r="S61">
        <f>EXP(-$P$36 * O61)</f>
        <v>0.96382337483609626</v>
      </c>
    </row>
  </sheetData>
  <phoneticPr fontId="1" type="noConversion"/>
  <conditionalFormatting sqref="A2:A7 A9:A11 A13:A15 A17:A19">
    <cfRule type="containsText" dxfId="77" priority="4" operator="containsText" text="Prime">
      <formula>NOT(ISERROR(SEARCH("Prime",A2)))</formula>
    </cfRule>
  </conditionalFormatting>
  <conditionalFormatting sqref="A30:A35 A37:A39 A41:A43 A45:A47">
    <cfRule type="containsText" dxfId="76" priority="2" operator="containsText" text="Prime">
      <formula>NOT(ISERROR(SEARCH("Prime",A30)))</formula>
    </cfRule>
  </conditionalFormatting>
  <conditionalFormatting sqref="T2:T27">
    <cfRule type="containsText" dxfId="75" priority="1" operator="containsText" text="Prime">
      <formula>NOT(ISERROR(SEARCH("Prime",T2)))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6BF70-42C6-FA47-951B-DD16F6CFCA6C}">
  <sheetPr codeName="Sheet3"/>
  <dimension ref="A1:AG125"/>
  <sheetViews>
    <sheetView topLeftCell="A77" zoomScale="98" zoomScaleNormal="10" workbookViewId="0">
      <selection activeCell="AF127" sqref="AF127"/>
    </sheetView>
  </sheetViews>
  <sheetFormatPr baseColWidth="10" defaultColWidth="10.83203125" defaultRowHeight="14"/>
  <cols>
    <col min="1" max="1" width="12.83203125" style="128" bestFit="1" customWidth="1"/>
    <col min="2" max="3" width="14" style="21" bestFit="1" customWidth="1"/>
    <col min="4" max="7" width="12.83203125" style="21" bestFit="1" customWidth="1"/>
    <col min="8" max="8" width="12.5" style="21" bestFit="1" customWidth="1"/>
    <col min="9" max="10" width="11.33203125" style="21" bestFit="1" customWidth="1"/>
    <col min="11" max="11" width="11.83203125" style="50" bestFit="1" customWidth="1"/>
    <col min="12" max="12" width="11.5" style="21" bestFit="1" customWidth="1"/>
    <col min="13" max="13" width="13.6640625" style="124" bestFit="1" customWidth="1"/>
    <col min="14" max="14" width="13.6640625" style="126" bestFit="1" customWidth="1"/>
    <col min="15" max="15" width="11" style="21" bestFit="1" customWidth="1"/>
    <col min="16" max="16" width="12.5" style="21" bestFit="1" customWidth="1"/>
    <col min="17" max="17" width="13.1640625" style="21" bestFit="1" customWidth="1"/>
    <col min="18" max="18" width="14.83203125" style="21" bestFit="1" customWidth="1"/>
    <col min="19" max="21" width="11.1640625" style="21" bestFit="1" customWidth="1"/>
    <col min="22" max="22" width="12.5" style="21" bestFit="1" customWidth="1"/>
    <col min="23" max="23" width="11.1640625" style="21" bestFit="1" customWidth="1"/>
    <col min="24" max="24" width="12.83203125" style="21" bestFit="1" customWidth="1"/>
    <col min="25" max="25" width="11.1640625" style="21" bestFit="1" customWidth="1"/>
    <col min="26" max="26" width="11.6640625" style="21" bestFit="1" customWidth="1"/>
    <col min="27" max="27" width="11.1640625" style="21" bestFit="1" customWidth="1"/>
    <col min="28" max="31" width="11" style="21" bestFit="1" customWidth="1"/>
    <col min="32" max="32" width="10.83203125" style="21"/>
    <col min="33" max="33" width="12.1640625" style="21" bestFit="1" customWidth="1"/>
    <col min="34" max="16384" width="10.83203125" style="21"/>
  </cols>
  <sheetData>
    <row r="1" spans="1:27">
      <c r="A1" s="21" t="s">
        <v>106</v>
      </c>
      <c r="B1" s="21" t="s">
        <v>107</v>
      </c>
      <c r="C1" s="21" t="s">
        <v>108</v>
      </c>
      <c r="D1" s="21" t="s">
        <v>109</v>
      </c>
      <c r="E1" s="21" t="s">
        <v>110</v>
      </c>
      <c r="F1" s="21" t="s">
        <v>111</v>
      </c>
      <c r="G1" s="21" t="s">
        <v>48</v>
      </c>
      <c r="H1" s="50" t="s">
        <v>112</v>
      </c>
      <c r="I1" s="21" t="s">
        <v>113</v>
      </c>
      <c r="J1" s="124" t="s">
        <v>114</v>
      </c>
      <c r="K1" s="125" t="s">
        <v>115</v>
      </c>
      <c r="L1" s="21" t="s">
        <v>116</v>
      </c>
      <c r="M1" s="124" t="s">
        <v>117</v>
      </c>
      <c r="N1" s="126" t="s">
        <v>132</v>
      </c>
    </row>
    <row r="2" spans="1:27">
      <c r="A2" s="21">
        <v>508</v>
      </c>
      <c r="B2" s="21">
        <v>17120.939999999999</v>
      </c>
      <c r="C2" s="21">
        <v>10128.59</v>
      </c>
      <c r="D2" s="21">
        <v>5863.8050000000003</v>
      </c>
      <c r="E2" s="21">
        <v>2187.1999999999998</v>
      </c>
      <c r="F2" s="21">
        <v>359.34019999999998</v>
      </c>
      <c r="G2" s="27">
        <v>0.15221064814977581</v>
      </c>
      <c r="H2" s="56">
        <f>HOUR(G2) * 60 + MINUTE(G2) + SECOND(G2) / 60</f>
        <v>219.18333333333334</v>
      </c>
      <c r="I2" s="25">
        <v>26</v>
      </c>
      <c r="J2" s="124">
        <v>266.73</v>
      </c>
      <c r="K2" s="125">
        <f>B2-F2</f>
        <v>16761.5998</v>
      </c>
      <c r="L2" s="173">
        <f t="shared" ref="L2:L15" si="0">H2/(I2-1)</f>
        <v>8.7673333333333332</v>
      </c>
      <c r="M2" s="21" cm="1">
        <f t="array" aca="1" ref="M2" ca="1">J2 * SUM(EXP((LN(2) / 110) * (ROW(INDIRECT("1:" &amp; I2)) - 1) * L2))</f>
        <v>15052.762010952041</v>
      </c>
      <c r="N2" s="126">
        <f t="shared" ref="N2:N15" ca="1" si="1">ABS(M2 - K2) / K2</f>
        <v>0.10194956385057939</v>
      </c>
    </row>
    <row r="3" spans="1:27">
      <c r="A3" s="21">
        <v>509</v>
      </c>
      <c r="B3" s="21">
        <v>17613.2</v>
      </c>
      <c r="C3" s="21">
        <v>11125.94</v>
      </c>
      <c r="D3" s="21">
        <v>6714.53</v>
      </c>
      <c r="E3" s="21">
        <v>3268.9140000000002</v>
      </c>
      <c r="F3" s="21">
        <v>417.4939</v>
      </c>
      <c r="G3" s="27">
        <v>0.13200231481459923</v>
      </c>
      <c r="H3" s="56">
        <f t="shared" ref="H3:H15" si="2">HOUR(G3) * 60 + MINUTE(G3) + SECOND(G3) / 60</f>
        <v>190.08333333333334</v>
      </c>
      <c r="I3" s="25">
        <v>29</v>
      </c>
      <c r="J3" s="124">
        <v>285.64999999999998</v>
      </c>
      <c r="K3" s="125">
        <f t="shared" ref="K3:K15" si="3">B3-F3</f>
        <v>17195.706099999999</v>
      </c>
      <c r="L3" s="173">
        <f t="shared" si="0"/>
        <v>6.7886904761904763</v>
      </c>
      <c r="M3" s="21" cm="1">
        <f t="array" aca="1" ref="M3" ca="1">J3 * SUM(EXP((LN(2) / 110) * (ROW(INDIRECT("1:" &amp; I3)) - 1) * L3))</f>
        <v>16061.781860116091</v>
      </c>
      <c r="N3" s="126">
        <f t="shared" ca="1" si="1"/>
        <v>6.5942290086238961E-2</v>
      </c>
    </row>
    <row r="4" spans="1:27">
      <c r="A4" s="21">
        <v>510</v>
      </c>
      <c r="B4" s="21">
        <v>19682.63</v>
      </c>
      <c r="C4" s="21">
        <v>12715.91</v>
      </c>
      <c r="D4" s="21">
        <v>7895.3149999999996</v>
      </c>
      <c r="E4" s="21">
        <v>3126.0050000000001</v>
      </c>
      <c r="F4" s="21">
        <v>661.48810000000003</v>
      </c>
      <c r="G4" s="27">
        <v>0.14045138889196096</v>
      </c>
      <c r="H4" s="56">
        <f t="shared" si="2"/>
        <v>202.25</v>
      </c>
      <c r="I4" s="25">
        <v>32</v>
      </c>
      <c r="J4" s="124">
        <v>262.475759375</v>
      </c>
      <c r="K4" s="125">
        <f t="shared" si="3"/>
        <v>19021.141900000002</v>
      </c>
      <c r="L4" s="173">
        <f t="shared" si="0"/>
        <v>6.524193548387097</v>
      </c>
      <c r="M4" s="21" cm="1">
        <f t="array" aca="1" ref="M4" ca="1">J4 * SUM(EXP((LN(2) / 110) * (ROW(INDIRECT("1:" &amp; I4)) - 1) * L4))</f>
        <v>17054.113786893489</v>
      </c>
      <c r="N4" s="126">
        <f t="shared" ca="1" si="1"/>
        <v>0.10341272482208404</v>
      </c>
      <c r="P4" s="21" t="s">
        <v>106</v>
      </c>
      <c r="Q4" s="21" t="s">
        <v>107</v>
      </c>
      <c r="R4" s="21" t="s">
        <v>108</v>
      </c>
      <c r="S4" s="21" t="s">
        <v>109</v>
      </c>
      <c r="T4" s="21" t="s">
        <v>110</v>
      </c>
      <c r="U4" s="21" t="s">
        <v>111</v>
      </c>
      <c r="V4" s="21" t="s">
        <v>48</v>
      </c>
      <c r="W4" s="50" t="s">
        <v>112</v>
      </c>
      <c r="X4" s="21" t="s">
        <v>113</v>
      </c>
      <c r="Y4" s="124" t="s">
        <v>114</v>
      </c>
      <c r="Z4" s="125" t="s">
        <v>115</v>
      </c>
      <c r="AA4" s="21" t="s">
        <v>117</v>
      </c>
    </row>
    <row r="5" spans="1:27">
      <c r="A5" s="21">
        <v>511</v>
      </c>
      <c r="B5" s="21">
        <v>15515.02</v>
      </c>
      <c r="C5" s="21">
        <v>11408.73</v>
      </c>
      <c r="D5" s="21">
        <v>6474.3959999999997</v>
      </c>
      <c r="E5" s="21">
        <v>3031.86</v>
      </c>
      <c r="F5" s="21">
        <v>661.03859999999997</v>
      </c>
      <c r="G5" s="27">
        <v>0.10434027777228039</v>
      </c>
      <c r="H5" s="56">
        <f t="shared" si="2"/>
        <v>150.25</v>
      </c>
      <c r="I5" s="25">
        <v>31</v>
      </c>
      <c r="J5" s="124">
        <v>266.65064193548392</v>
      </c>
      <c r="K5" s="125">
        <f t="shared" si="3"/>
        <v>14853.981400000001</v>
      </c>
      <c r="L5" s="173">
        <f t="shared" si="0"/>
        <v>5.0083333333333337</v>
      </c>
      <c r="M5" s="21" cm="1">
        <f t="array" aca="1" ref="M5" ca="1">J5 * SUM(EXP((LN(2) / 110) * (ROW(INDIRECT("1:" &amp; I5)) - 1) * L5))</f>
        <v>13805.751306354348</v>
      </c>
      <c r="N5" s="126">
        <f t="shared" ca="1" si="1"/>
        <v>7.056896500797101E-2</v>
      </c>
      <c r="P5" s="21">
        <v>508</v>
      </c>
      <c r="Q5" s="21">
        <v>17120.939999999999</v>
      </c>
      <c r="R5" s="21">
        <v>10128.59</v>
      </c>
      <c r="S5" s="21">
        <v>5863.8050000000003</v>
      </c>
      <c r="T5" s="21">
        <v>2187.1999999999998</v>
      </c>
      <c r="U5" s="21">
        <v>359.34019999999998</v>
      </c>
      <c r="V5" s="27">
        <v>0.15221064814977581</v>
      </c>
      <c r="W5" s="56">
        <f>HOUR(V5) * 60 + MINUTE(V5) + SECOND(V5) / 60</f>
        <v>219.18333333333334</v>
      </c>
      <c r="X5" s="25">
        <v>26</v>
      </c>
      <c r="Y5" s="124">
        <v>266.73</v>
      </c>
      <c r="Z5" s="125">
        <f>Q5-U5</f>
        <v>16761.5998</v>
      </c>
      <c r="AA5" s="21">
        <v>15052.5659135445</v>
      </c>
    </row>
    <row r="6" spans="1:27">
      <c r="A6" s="21">
        <v>513</v>
      </c>
      <c r="B6" s="21">
        <v>19616.150000000001</v>
      </c>
      <c r="C6" s="21">
        <v>11288.58</v>
      </c>
      <c r="D6" s="21">
        <v>6974.01</v>
      </c>
      <c r="E6" s="21">
        <v>3413.4450000000002</v>
      </c>
      <c r="F6" s="21">
        <v>594.05740000000003</v>
      </c>
      <c r="G6" s="27">
        <v>0.12857638888817746</v>
      </c>
      <c r="H6" s="56">
        <f t="shared" si="2"/>
        <v>185.15</v>
      </c>
      <c r="I6" s="25">
        <v>32</v>
      </c>
      <c r="J6" s="127">
        <v>280.57560000000001</v>
      </c>
      <c r="K6" s="125">
        <f t="shared" si="3"/>
        <v>19022.0926</v>
      </c>
      <c r="L6" s="173">
        <f t="shared" si="0"/>
        <v>5.9725806451612904</v>
      </c>
      <c r="M6" s="21" cm="1">
        <f t="array" aca="1" ref="M6" ca="1">J6 * SUM(EXP((LN(2) / 110) * (ROW(INDIRECT("1:" &amp; I6)) - 1) * L6))</f>
        <v>17078.676341856968</v>
      </c>
      <c r="N6" s="126">
        <f t="shared" ca="1" si="1"/>
        <v>0.10216627050501435</v>
      </c>
      <c r="P6" s="21">
        <v>509</v>
      </c>
      <c r="Q6" s="21">
        <v>17613.2</v>
      </c>
      <c r="R6" s="21">
        <v>11125.94</v>
      </c>
      <c r="S6" s="21">
        <v>6714.53</v>
      </c>
      <c r="T6" s="21">
        <v>3268.9140000000002</v>
      </c>
      <c r="U6" s="21">
        <v>417.4939</v>
      </c>
      <c r="V6" s="27">
        <v>0.13200231481459923</v>
      </c>
      <c r="W6" s="56">
        <f t="shared" ref="W6:W18" si="4">HOUR(V6) * 60 + MINUTE(V6) + SECOND(V6) / 60</f>
        <v>190.08333333333334</v>
      </c>
      <c r="X6" s="25">
        <v>29</v>
      </c>
      <c r="Y6" s="124">
        <v>285.64999999999998</v>
      </c>
      <c r="Z6" s="125">
        <f t="shared" ref="Z6:Z18" si="5">Q6-U6</f>
        <v>17195.706099999999</v>
      </c>
      <c r="AA6" s="21">
        <v>16061.577991226</v>
      </c>
    </row>
    <row r="7" spans="1:27">
      <c r="A7" s="21">
        <v>514</v>
      </c>
      <c r="B7" s="21">
        <v>17062.39</v>
      </c>
      <c r="C7" s="21">
        <v>11988.8</v>
      </c>
      <c r="D7" s="21">
        <v>6820.152</v>
      </c>
      <c r="E7" s="21">
        <v>3809.9409999999998</v>
      </c>
      <c r="F7" s="21">
        <v>603.8519</v>
      </c>
      <c r="G7" s="27">
        <v>0.12160879629664123</v>
      </c>
      <c r="H7" s="56">
        <f t="shared" si="2"/>
        <v>175.11666666666667</v>
      </c>
      <c r="I7" s="25">
        <v>31</v>
      </c>
      <c r="J7" s="127">
        <v>285.5564</v>
      </c>
      <c r="K7" s="125">
        <f t="shared" si="3"/>
        <v>16458.538099999998</v>
      </c>
      <c r="L7" s="173">
        <f t="shared" si="0"/>
        <v>5.8372222222222225</v>
      </c>
      <c r="M7" s="21" cm="1">
        <f t="array" aca="1" ref="M7" ca="1">J7 * SUM(EXP((LN(2) / 110) * (ROW(INDIRECT("1:" &amp; I7)) - 1) * L7))</f>
        <v>16215.191254225123</v>
      </c>
      <c r="N7" s="126">
        <f t="shared" ca="1" si="1"/>
        <v>1.4785447182266752E-2</v>
      </c>
      <c r="P7" s="21">
        <v>510</v>
      </c>
      <c r="Q7" s="21">
        <v>19682.63</v>
      </c>
      <c r="R7" s="21">
        <v>12715.91</v>
      </c>
      <c r="S7" s="21">
        <v>7895.3149999999996</v>
      </c>
      <c r="T7" s="21">
        <v>3126.0050000000001</v>
      </c>
      <c r="U7" s="21">
        <v>661.48810000000003</v>
      </c>
      <c r="V7" s="27">
        <v>0.14045138889196096</v>
      </c>
      <c r="W7" s="56">
        <f t="shared" si="4"/>
        <v>202.25</v>
      </c>
      <c r="X7" s="25">
        <v>32</v>
      </c>
      <c r="Y7" s="124">
        <v>262.475759375</v>
      </c>
      <c r="Z7" s="125">
        <f t="shared" si="5"/>
        <v>19021.141900000002</v>
      </c>
      <c r="AA7" s="21">
        <v>17054.3893174851</v>
      </c>
    </row>
    <row r="8" spans="1:27">
      <c r="A8" s="21">
        <v>515</v>
      </c>
      <c r="B8" s="21">
        <v>18309.75</v>
      </c>
      <c r="C8" s="21">
        <v>13441.51</v>
      </c>
      <c r="D8" s="21">
        <v>7811.44</v>
      </c>
      <c r="E8" s="21">
        <v>4847.857</v>
      </c>
      <c r="F8" s="21">
        <v>1150.68</v>
      </c>
      <c r="G8" s="27">
        <v>0.13004629629722331</v>
      </c>
      <c r="H8" s="56">
        <f t="shared" si="2"/>
        <v>187.26666666666668</v>
      </c>
      <c r="I8" s="25">
        <v>32</v>
      </c>
      <c r="J8" s="124">
        <v>263.78687187500009</v>
      </c>
      <c r="K8" s="125">
        <f t="shared" si="3"/>
        <v>17159.07</v>
      </c>
      <c r="L8" s="173">
        <f t="shared" si="0"/>
        <v>6.0408602150537636</v>
      </c>
      <c r="M8" s="21" cm="1">
        <f t="array" aca="1" ref="M8" ca="1">J8 * SUM(EXP((LN(2) / 110) * (ROW(INDIRECT("1:" &amp; I8)) - 1) * L8))</f>
        <v>16186.108123346083</v>
      </c>
      <c r="N8" s="126">
        <f t="shared" ca="1" si="1"/>
        <v>5.6702483098088473E-2</v>
      </c>
      <c r="P8" s="21">
        <v>511</v>
      </c>
      <c r="Q8" s="21">
        <v>15515.02</v>
      </c>
      <c r="R8" s="21">
        <v>11408.73</v>
      </c>
      <c r="S8" s="21">
        <v>6474.3959999999997</v>
      </c>
      <c r="T8" s="21">
        <v>3031.86</v>
      </c>
      <c r="U8" s="21">
        <v>661.03859999999997</v>
      </c>
      <c r="V8" s="27">
        <v>0.10434027777228039</v>
      </c>
      <c r="W8" s="56">
        <f t="shared" si="4"/>
        <v>150.25</v>
      </c>
      <c r="X8" s="25">
        <v>31</v>
      </c>
      <c r="Y8" s="124">
        <v>266.65064193548392</v>
      </c>
      <c r="Z8" s="125">
        <f t="shared" si="5"/>
        <v>14853.981400000001</v>
      </c>
      <c r="AA8" s="21">
        <v>13805.7180703509</v>
      </c>
    </row>
    <row r="9" spans="1:27">
      <c r="A9" s="21">
        <v>516</v>
      </c>
      <c r="B9" s="21">
        <v>16874.990000000002</v>
      </c>
      <c r="C9" s="21">
        <v>10104.44</v>
      </c>
      <c r="D9" s="21">
        <v>6040.3</v>
      </c>
      <c r="E9" s="21">
        <v>3277.873</v>
      </c>
      <c r="F9" s="21">
        <v>348.01609999999999</v>
      </c>
      <c r="G9" s="27">
        <v>0.19282407407445135</v>
      </c>
      <c r="H9" s="56">
        <f t="shared" si="2"/>
        <v>277.66666666666669</v>
      </c>
      <c r="I9" s="25">
        <v>20</v>
      </c>
      <c r="J9" s="124">
        <v>278.18448999999998</v>
      </c>
      <c r="K9" s="125">
        <f t="shared" si="3"/>
        <v>16526.973900000001</v>
      </c>
      <c r="L9" s="173">
        <f t="shared" si="0"/>
        <v>14.6140350877193</v>
      </c>
      <c r="M9" s="21" cm="1">
        <f t="array" aca="1" ref="M9" ca="1">J9 * SUM(EXP((LN(2) / 110) * (ROW(INDIRECT("1:" &amp; I9)) - 1) * L9))</f>
        <v>15306.654197534424</v>
      </c>
      <c r="N9" s="126">
        <f t="shared" ca="1" si="1"/>
        <v>7.3838060727231883E-2</v>
      </c>
      <c r="P9" s="21">
        <v>513</v>
      </c>
      <c r="Q9" s="21">
        <v>19616.150000000001</v>
      </c>
      <c r="R9" s="21">
        <v>11288.58</v>
      </c>
      <c r="S9" s="21">
        <v>6974.01</v>
      </c>
      <c r="T9" s="21">
        <v>3413.4450000000002</v>
      </c>
      <c r="U9" s="21">
        <v>594.05740000000003</v>
      </c>
      <c r="V9" s="27">
        <v>0.12857638888817746</v>
      </c>
      <c r="W9" s="56">
        <f t="shared" si="4"/>
        <v>185.15</v>
      </c>
      <c r="X9" s="25">
        <v>32</v>
      </c>
      <c r="Y9" s="127">
        <v>280.57560000000001</v>
      </c>
      <c r="Z9" s="125">
        <f t="shared" si="5"/>
        <v>19022.0926</v>
      </c>
      <c r="AA9" s="21">
        <v>17078.944170477502</v>
      </c>
    </row>
    <row r="10" spans="1:27">
      <c r="A10" s="21">
        <v>517</v>
      </c>
      <c r="B10" s="21">
        <v>17411.88</v>
      </c>
      <c r="C10" s="21">
        <v>12045.02</v>
      </c>
      <c r="D10" s="21">
        <v>7012.43</v>
      </c>
      <c r="E10" s="21">
        <v>2670.7669999999998</v>
      </c>
      <c r="F10" s="21">
        <v>469.27140000000003</v>
      </c>
      <c r="G10" s="27">
        <v>0.11285879629576812</v>
      </c>
      <c r="H10" s="56">
        <f t="shared" si="2"/>
        <v>162.51666666666668</v>
      </c>
      <c r="I10" s="25">
        <v>31</v>
      </c>
      <c r="J10" s="127">
        <v>277.28514838709674</v>
      </c>
      <c r="K10" s="125">
        <f t="shared" si="3"/>
        <v>16942.6086</v>
      </c>
      <c r="L10" s="173">
        <f t="shared" si="0"/>
        <v>5.4172222222222226</v>
      </c>
      <c r="M10" s="21" cm="1">
        <f t="array" aca="1" ref="M10" ca="1">J10 * SUM(EXP((LN(2) / 110) * (ROW(INDIRECT("1:" &amp; I10)) - 1) * L10))</f>
        <v>15021.713069174055</v>
      </c>
      <c r="N10" s="126">
        <f t="shared" ca="1" si="1"/>
        <v>0.11337661018893777</v>
      </c>
      <c r="P10" s="21">
        <v>514</v>
      </c>
      <c r="Q10" s="21">
        <v>17062.39</v>
      </c>
      <c r="R10" s="21">
        <v>11988.8</v>
      </c>
      <c r="S10" s="21">
        <v>6820.152</v>
      </c>
      <c r="T10" s="21">
        <v>3809.9409999999998</v>
      </c>
      <c r="U10" s="21">
        <v>603.8519</v>
      </c>
      <c r="V10" s="27">
        <v>0.12160879629664123</v>
      </c>
      <c r="W10" s="56">
        <f t="shared" si="4"/>
        <v>175.11666666666667</v>
      </c>
      <c r="X10" s="25">
        <v>31</v>
      </c>
      <c r="Y10" s="127">
        <v>285.5564</v>
      </c>
      <c r="Z10" s="125">
        <f t="shared" si="5"/>
        <v>16458.538099999998</v>
      </c>
      <c r="AA10" s="21">
        <v>16215.5986827453</v>
      </c>
    </row>
    <row r="11" spans="1:27">
      <c r="A11" s="21">
        <v>520</v>
      </c>
      <c r="B11" s="21">
        <v>19309.3</v>
      </c>
      <c r="C11" s="21">
        <v>11435.58</v>
      </c>
      <c r="D11" s="21">
        <v>6584.0810000000001</v>
      </c>
      <c r="E11" s="21">
        <v>2833.335</v>
      </c>
      <c r="F11" s="21">
        <v>620.875</v>
      </c>
      <c r="G11" s="27">
        <v>0.11767361110833008</v>
      </c>
      <c r="H11" s="56">
        <f t="shared" si="2"/>
        <v>169.45</v>
      </c>
      <c r="I11" s="25">
        <v>31</v>
      </c>
      <c r="J11" s="124">
        <v>267.04451290322578</v>
      </c>
      <c r="K11" s="125">
        <f t="shared" si="3"/>
        <v>18688.424999999999</v>
      </c>
      <c r="L11" s="173">
        <f t="shared" si="0"/>
        <v>5.6483333333333325</v>
      </c>
      <c r="M11" s="21" cm="1">
        <f t="array" aca="1" ref="M11" ca="1">J11 * SUM(EXP((LN(2) / 110) * (ROW(INDIRECT("1:" &amp; I11)) - 1) * L11))</f>
        <v>14845.474277655145</v>
      </c>
      <c r="N11" s="126">
        <f t="shared" ca="1" si="1"/>
        <v>0.20563266954517861</v>
      </c>
      <c r="P11" s="21">
        <v>515</v>
      </c>
      <c r="Q11" s="21">
        <v>18309.75</v>
      </c>
      <c r="R11" s="21">
        <v>13441.51</v>
      </c>
      <c r="S11" s="21">
        <v>7811.44</v>
      </c>
      <c r="T11" s="21">
        <v>4847.857</v>
      </c>
      <c r="U11" s="21">
        <v>1150.68</v>
      </c>
      <c r="V11" s="27">
        <v>0.13004629629722331</v>
      </c>
      <c r="W11" s="56">
        <f t="shared" si="4"/>
        <v>187.26666666666668</v>
      </c>
      <c r="X11" s="25">
        <v>32</v>
      </c>
      <c r="Y11" s="124">
        <v>263.78687187500009</v>
      </c>
      <c r="Z11" s="125">
        <f t="shared" si="5"/>
        <v>17159.07</v>
      </c>
      <c r="AA11" s="21">
        <v>16186.5047993238</v>
      </c>
    </row>
    <row r="12" spans="1:27">
      <c r="A12" s="21">
        <v>521</v>
      </c>
      <c r="B12" s="21">
        <v>16666.580000000002</v>
      </c>
      <c r="C12" s="21">
        <v>10179.27</v>
      </c>
      <c r="D12" s="21">
        <v>4967.817</v>
      </c>
      <c r="E12" s="21">
        <v>2331.9340000000002</v>
      </c>
      <c r="F12" s="21">
        <v>468.50389999999999</v>
      </c>
      <c r="G12" s="27">
        <v>0.14089120370044839</v>
      </c>
      <c r="H12" s="56">
        <f t="shared" si="2"/>
        <v>202.88333333333333</v>
      </c>
      <c r="I12" s="25">
        <v>27</v>
      </c>
      <c r="J12" s="124">
        <v>262.13814444444455</v>
      </c>
      <c r="K12" s="125">
        <f t="shared" si="3"/>
        <v>16198.076100000002</v>
      </c>
      <c r="L12" s="173">
        <f t="shared" si="0"/>
        <v>7.8032051282051276</v>
      </c>
      <c r="M12" s="21" cm="1">
        <f t="array" aca="1" ref="M12" ca="1">J12 * SUM(EXP((LN(2) / 110) * (ROW(INDIRECT("1:" &amp; I12)) - 1) * L12))</f>
        <v>14417.755320122791</v>
      </c>
      <c r="N12" s="126">
        <f t="shared" ca="1" si="1"/>
        <v>0.10990939719546143</v>
      </c>
      <c r="P12" s="21">
        <v>516</v>
      </c>
      <c r="Q12" s="21">
        <v>16874.990000000002</v>
      </c>
      <c r="R12" s="21">
        <v>10104.44</v>
      </c>
      <c r="S12" s="21">
        <v>6040.3</v>
      </c>
      <c r="T12" s="21">
        <v>3277.873</v>
      </c>
      <c r="U12" s="21">
        <v>348.01609999999999</v>
      </c>
      <c r="V12" s="27">
        <v>0.19282407407445135</v>
      </c>
      <c r="W12" s="56">
        <f t="shared" si="4"/>
        <v>277.66666666666669</v>
      </c>
      <c r="X12" s="25">
        <v>20</v>
      </c>
      <c r="Y12" s="124">
        <v>278.18448999999998</v>
      </c>
      <c r="Z12" s="125">
        <f t="shared" si="5"/>
        <v>16526.973900000001</v>
      </c>
      <c r="AA12" s="21">
        <v>15306.616989239001</v>
      </c>
    </row>
    <row r="13" spans="1:27">
      <c r="A13" s="21">
        <v>522</v>
      </c>
      <c r="B13" s="21">
        <v>21934.03</v>
      </c>
      <c r="C13" s="21">
        <v>15143.05</v>
      </c>
      <c r="D13" s="21">
        <v>8727.723</v>
      </c>
      <c r="E13" s="21">
        <v>4977.6850000000004</v>
      </c>
      <c r="F13" s="21">
        <v>2655.2179999999998</v>
      </c>
      <c r="G13" s="27">
        <v>0.11287037036527181</v>
      </c>
      <c r="H13" s="56">
        <f t="shared" si="2"/>
        <v>162.53333333333333</v>
      </c>
      <c r="I13" s="25">
        <v>27</v>
      </c>
      <c r="J13" s="124">
        <v>295.60258518518509</v>
      </c>
      <c r="K13" s="125">
        <f t="shared" si="3"/>
        <v>19278.811999999998</v>
      </c>
      <c r="L13" s="173">
        <f t="shared" si="0"/>
        <v>6.2512820512820513</v>
      </c>
      <c r="M13" s="21" cm="1">
        <f t="array" aca="1" ref="M13" ca="1">J13 * SUM(EXP((LN(2) / 110) * (ROW(INDIRECT("1:" &amp; I13)) - 1) * L13))</f>
        <v>13954.716810118378</v>
      </c>
      <c r="N13" s="126">
        <f t="shared" ca="1" si="1"/>
        <v>0.27616303275749671</v>
      </c>
      <c r="P13" s="21">
        <v>517</v>
      </c>
      <c r="Q13" s="21">
        <v>17411.88</v>
      </c>
      <c r="R13" s="21">
        <v>12045.02</v>
      </c>
      <c r="S13" s="21">
        <v>7012.43</v>
      </c>
      <c r="T13" s="21">
        <v>2670.7669999999998</v>
      </c>
      <c r="U13" s="21">
        <v>469.27140000000003</v>
      </c>
      <c r="V13" s="27">
        <v>0.11285879629576812</v>
      </c>
      <c r="W13" s="56">
        <f t="shared" si="4"/>
        <v>162.51666666666668</v>
      </c>
      <c r="X13" s="25">
        <v>31</v>
      </c>
      <c r="Y13" s="127">
        <v>277.28514838709674</v>
      </c>
      <c r="Z13" s="125">
        <f t="shared" si="5"/>
        <v>16942.6086</v>
      </c>
      <c r="AA13" s="21">
        <v>15022.161866750601</v>
      </c>
    </row>
    <row r="14" spans="1:27">
      <c r="A14" s="21">
        <v>523</v>
      </c>
      <c r="B14" s="21">
        <v>17999.95</v>
      </c>
      <c r="C14" s="21">
        <v>10377.86</v>
      </c>
      <c r="D14" s="21">
        <v>5275.5439999999999</v>
      </c>
      <c r="E14" s="21">
        <v>2760.165</v>
      </c>
      <c r="F14" s="21">
        <v>311.32240000000002</v>
      </c>
      <c r="G14" s="27">
        <v>0.14053240740759065</v>
      </c>
      <c r="H14" s="56">
        <f t="shared" si="2"/>
        <v>202.36666666666667</v>
      </c>
      <c r="I14" s="25">
        <v>29</v>
      </c>
      <c r="J14" s="124">
        <v>275.63722068965524</v>
      </c>
      <c r="K14" s="125">
        <f t="shared" si="3"/>
        <v>17688.6276</v>
      </c>
      <c r="L14" s="173">
        <f t="shared" si="0"/>
        <v>7.2273809523809529</v>
      </c>
      <c r="M14" s="21" cm="1">
        <f t="array" aca="1" ref="M14" ca="1">J14 * SUM(EXP((LN(2) / 110) * (ROW(INDIRECT("1:" &amp; I14)) - 1) * L14))</f>
        <v>16244.940518031954</v>
      </c>
      <c r="N14" s="126">
        <f t="shared" ca="1" si="1"/>
        <v>8.1616681328519014E-2</v>
      </c>
      <c r="P14" s="21">
        <v>520</v>
      </c>
      <c r="Q14" s="21">
        <v>19309.3</v>
      </c>
      <c r="R14" s="21">
        <v>11435.58</v>
      </c>
      <c r="S14" s="21">
        <v>6584.0810000000001</v>
      </c>
      <c r="T14" s="21">
        <v>2833.335</v>
      </c>
      <c r="U14" s="21">
        <v>620.875</v>
      </c>
      <c r="V14" s="27">
        <v>0.11767361110833008</v>
      </c>
      <c r="W14" s="56">
        <f t="shared" si="4"/>
        <v>169.45</v>
      </c>
      <c r="X14" s="25">
        <v>31</v>
      </c>
      <c r="Y14" s="124">
        <v>267.04451290322578</v>
      </c>
      <c r="Z14" s="125">
        <f t="shared" si="5"/>
        <v>18688.424999999999</v>
      </c>
      <c r="AA14" s="21">
        <v>14845.223397425299</v>
      </c>
    </row>
    <row r="15" spans="1:27">
      <c r="A15" s="21">
        <v>524</v>
      </c>
      <c r="B15" s="21">
        <v>15884.84</v>
      </c>
      <c r="C15" s="21">
        <v>9883.3490000000002</v>
      </c>
      <c r="D15" s="21">
        <v>5069.8819999999996</v>
      </c>
      <c r="E15" s="21">
        <v>2247.029</v>
      </c>
      <c r="F15" s="21">
        <v>258.14210000000003</v>
      </c>
      <c r="G15" s="27">
        <v>0.12590277777781012</v>
      </c>
      <c r="H15" s="56">
        <f t="shared" si="2"/>
        <v>181.3</v>
      </c>
      <c r="I15" s="25">
        <v>29</v>
      </c>
      <c r="J15" s="124">
        <v>266.6551689655173</v>
      </c>
      <c r="K15" s="125">
        <f t="shared" si="3"/>
        <v>15626.697899999999</v>
      </c>
      <c r="L15" s="173">
        <f t="shared" si="0"/>
        <v>6.4750000000000005</v>
      </c>
      <c r="M15" s="21" cm="1">
        <f t="array" aca="1" ref="M15" ca="1">J15 * SUM(EXP((LN(2) / 110) * (ROW(INDIRECT("1:" &amp; I15)) - 1) * L15))</f>
        <v>14502.383703641344</v>
      </c>
      <c r="N15" s="126">
        <f t="shared" ca="1" si="1"/>
        <v>7.1948290262823539E-2</v>
      </c>
      <c r="P15" s="21">
        <v>521</v>
      </c>
      <c r="Q15" s="21">
        <v>16666.580000000002</v>
      </c>
      <c r="R15" s="21">
        <v>10179.27</v>
      </c>
      <c r="S15" s="21">
        <v>4967.817</v>
      </c>
      <c r="T15" s="21">
        <v>2331.9340000000002</v>
      </c>
      <c r="U15" s="21">
        <v>468.50389999999999</v>
      </c>
      <c r="V15" s="27">
        <v>0.14089120370044839</v>
      </c>
      <c r="W15" s="56">
        <f t="shared" si="4"/>
        <v>202.88333333333333</v>
      </c>
      <c r="X15" s="25">
        <v>27</v>
      </c>
      <c r="Y15" s="124">
        <v>262.13814444444455</v>
      </c>
      <c r="Z15" s="125">
        <f t="shared" si="5"/>
        <v>16198.076100000002</v>
      </c>
      <c r="AA15" s="21">
        <v>14417.672194369899</v>
      </c>
    </row>
    <row r="16" spans="1:27">
      <c r="P16" s="21">
        <v>522</v>
      </c>
      <c r="Q16" s="21">
        <v>21934.03</v>
      </c>
      <c r="R16" s="21">
        <v>15143.05</v>
      </c>
      <c r="S16" s="21">
        <v>8727.723</v>
      </c>
      <c r="T16" s="21">
        <v>4977.6850000000004</v>
      </c>
      <c r="U16" s="21">
        <v>2655.2179999999998</v>
      </c>
      <c r="V16" s="27">
        <v>0.11287037036527181</v>
      </c>
      <c r="W16" s="56">
        <f t="shared" si="4"/>
        <v>162.53333333333333</v>
      </c>
      <c r="X16" s="25">
        <v>27</v>
      </c>
      <c r="Y16" s="124">
        <v>295.60258518518509</v>
      </c>
      <c r="Z16" s="125">
        <f t="shared" si="5"/>
        <v>19278.811999999998</v>
      </c>
      <c r="AA16" s="21">
        <v>13954.421771130201</v>
      </c>
    </row>
    <row r="17" spans="1:27" ht="14" customHeight="1">
      <c r="M17" s="124" t="s">
        <v>132</v>
      </c>
      <c r="N17" s="126">
        <f ca="1">AVERAGE(N2:N15)</f>
        <v>0.1034294633255637</v>
      </c>
      <c r="P17" s="21">
        <v>523</v>
      </c>
      <c r="Q17" s="21">
        <v>17999.95</v>
      </c>
      <c r="R17" s="21">
        <v>10377.86</v>
      </c>
      <c r="S17" s="21">
        <v>5275.5439999999999</v>
      </c>
      <c r="T17" s="21">
        <v>2760.165</v>
      </c>
      <c r="U17" s="21">
        <v>311.32240000000002</v>
      </c>
      <c r="V17" s="27">
        <v>0.14053240740759065</v>
      </c>
      <c r="W17" s="56">
        <f t="shared" si="4"/>
        <v>202.36666666666667</v>
      </c>
      <c r="X17" s="25">
        <v>29</v>
      </c>
      <c r="Y17" s="124">
        <v>275.63722068965524</v>
      </c>
      <c r="Z17" s="125">
        <f t="shared" si="5"/>
        <v>17688.6276</v>
      </c>
      <c r="AA17" s="21">
        <v>16245.3126947044</v>
      </c>
    </row>
    <row r="18" spans="1:27">
      <c r="P18" s="21">
        <v>524</v>
      </c>
      <c r="Q18" s="21">
        <v>15884.84</v>
      </c>
      <c r="R18" s="21">
        <v>9883.3490000000002</v>
      </c>
      <c r="S18" s="21">
        <v>5069.8819999999996</v>
      </c>
      <c r="T18" s="21">
        <v>2247.029</v>
      </c>
      <c r="U18" s="21">
        <v>258.14210000000003</v>
      </c>
      <c r="V18" s="27">
        <v>0.12590277777781012</v>
      </c>
      <c r="W18" s="56">
        <f t="shared" si="4"/>
        <v>181.3</v>
      </c>
      <c r="X18" s="25">
        <v>29</v>
      </c>
      <c r="Y18" s="124">
        <v>266.6551689655173</v>
      </c>
      <c r="Z18" s="125">
        <f t="shared" si="5"/>
        <v>15626.697899999999</v>
      </c>
      <c r="AA18" s="21">
        <v>14502.6464456539</v>
      </c>
    </row>
    <row r="25" spans="1:27">
      <c r="H25" s="21" t="s">
        <v>278</v>
      </c>
    </row>
    <row r="32" spans="1:27">
      <c r="A32" s="129"/>
      <c r="B32" s="129"/>
      <c r="C32" s="129"/>
      <c r="D32" s="129"/>
      <c r="E32" s="129"/>
      <c r="F32" s="129"/>
    </row>
    <row r="33" spans="1:16" ht="22">
      <c r="A33" s="21"/>
      <c r="P33" s="166"/>
    </row>
    <row r="34" spans="1:16">
      <c r="A34" s="21" t="s">
        <v>106</v>
      </c>
      <c r="B34" s="21" t="s">
        <v>107</v>
      </c>
      <c r="C34" s="21" t="s">
        <v>108</v>
      </c>
      <c r="D34" s="21" t="s">
        <v>109</v>
      </c>
      <c r="E34" s="21" t="s">
        <v>110</v>
      </c>
      <c r="F34" s="21" t="s">
        <v>111</v>
      </c>
      <c r="G34" s="21" t="s">
        <v>48</v>
      </c>
      <c r="H34" s="50" t="s">
        <v>112</v>
      </c>
      <c r="I34" s="21" t="s">
        <v>113</v>
      </c>
      <c r="J34" s="124" t="s">
        <v>114</v>
      </c>
      <c r="K34" s="125" t="s">
        <v>115</v>
      </c>
      <c r="L34" s="21" t="s">
        <v>116</v>
      </c>
      <c r="M34" s="124" t="s">
        <v>117</v>
      </c>
      <c r="N34" s="126" t="s">
        <v>132</v>
      </c>
      <c r="P34" s="128"/>
    </row>
    <row r="35" spans="1:16">
      <c r="A35" s="21">
        <v>508</v>
      </c>
      <c r="B35" s="21">
        <v>17120.939999999999</v>
      </c>
      <c r="C35" s="21">
        <v>10128.59</v>
      </c>
      <c r="D35" s="21">
        <v>5863.8050000000003</v>
      </c>
      <c r="E35" s="21">
        <v>2187.1999999999998</v>
      </c>
      <c r="F35" s="21">
        <v>359.34019999999998</v>
      </c>
      <c r="G35" s="27">
        <v>0.14343750000261934</v>
      </c>
      <c r="H35" s="56">
        <f>HOUR(G35) * 60 + MINUTE(G35) + SECOND(G35) / 60</f>
        <v>206.55</v>
      </c>
      <c r="I35" s="25">
        <v>26</v>
      </c>
      <c r="J35" s="124">
        <v>266.73</v>
      </c>
      <c r="K35" s="125">
        <v>15189.389799999999</v>
      </c>
      <c r="L35" s="21">
        <f>H35/(I35-1)</f>
        <v>8.2620000000000005</v>
      </c>
      <c r="M35" s="21">
        <f ca="1">J35 * SUM(EXP((LN(2) / 110) * (ROW(INDIRECT("1:" &amp; I35)) - 1) * L35))</f>
        <v>266.73</v>
      </c>
      <c r="N35" s="126">
        <f t="shared" ref="N35:N48" ca="1" si="6">(M35 - K35) / K35</f>
        <v>-0.98243971591274859</v>
      </c>
      <c r="P35" s="128"/>
    </row>
    <row r="36" spans="1:16">
      <c r="A36" s="21">
        <v>509</v>
      </c>
      <c r="B36" s="21">
        <v>17613.2</v>
      </c>
      <c r="C36" s="21">
        <v>11125.94</v>
      </c>
      <c r="D36" s="21">
        <v>6714.53</v>
      </c>
      <c r="E36" s="21">
        <v>3268.9140000000002</v>
      </c>
      <c r="F36" s="21">
        <v>417.4939</v>
      </c>
      <c r="G36" s="27">
        <v>0.11626157407590654</v>
      </c>
      <c r="H36" s="56">
        <f t="shared" ref="H36:H48" si="7">HOUR(G36) * 60 + MINUTE(G36) + SECOND(G36) / 60</f>
        <v>167.41666666666666</v>
      </c>
      <c r="I36" s="25">
        <v>29</v>
      </c>
      <c r="J36" s="124">
        <v>285.64999999999998</v>
      </c>
      <c r="K36" s="125">
        <v>14379.126100000001</v>
      </c>
      <c r="L36" s="21">
        <f t="shared" ref="L36:L48" si="8">H36/(I36-1)</f>
        <v>5.9791666666666661</v>
      </c>
      <c r="M36" s="21" cm="1">
        <f t="array" aca="1" ref="M36" ca="1">J36 * SUM(EXP((LN(2) / 110) * (ROW(INDIRECT("1:" &amp; I36)) - 1) * L36))</f>
        <v>14746.126703452916</v>
      </c>
      <c r="N36" s="126">
        <f t="shared" ca="1" si="6"/>
        <v>2.5523150774295955E-2</v>
      </c>
      <c r="P36" s="128"/>
    </row>
    <row r="37" spans="1:16">
      <c r="A37" s="21">
        <v>510</v>
      </c>
      <c r="B37" s="21">
        <v>19682.63</v>
      </c>
      <c r="C37" s="21">
        <v>12715.91</v>
      </c>
      <c r="D37" s="21">
        <v>7895.3149999999996</v>
      </c>
      <c r="E37" s="21">
        <v>3126.0050000000001</v>
      </c>
      <c r="F37" s="21">
        <v>661.48810000000003</v>
      </c>
      <c r="G37" s="27">
        <v>0.13333333333139308</v>
      </c>
      <c r="H37" s="56">
        <f t="shared" si="7"/>
        <v>192</v>
      </c>
      <c r="I37" s="25">
        <v>32</v>
      </c>
      <c r="J37" s="124">
        <v>262.475759375</v>
      </c>
      <c r="K37" s="130">
        <v>17608.031900000002</v>
      </c>
      <c r="L37" s="21">
        <f t="shared" si="8"/>
        <v>6.193548387096774</v>
      </c>
      <c r="M37" s="21" cm="1">
        <f t="array" aca="1" ref="M37" ca="1">J37 * SUM(EXP((LN(2) / 110) * (ROW(INDIRECT("1:" &amp; I37)) - 1) * L37))</f>
        <v>16398.141349741683</v>
      </c>
      <c r="N37" s="126">
        <f t="shared" ca="1" si="6"/>
        <v>-6.8712423803498346E-2</v>
      </c>
      <c r="P37" s="128"/>
    </row>
    <row r="38" spans="1:16">
      <c r="A38" s="21">
        <v>511</v>
      </c>
      <c r="B38" s="21">
        <v>15515.02</v>
      </c>
      <c r="C38" s="21">
        <v>11408.73</v>
      </c>
      <c r="D38" s="21">
        <v>6474.3959999999997</v>
      </c>
      <c r="E38" s="21">
        <v>3031.86</v>
      </c>
      <c r="F38" s="21">
        <v>661.03859999999997</v>
      </c>
      <c r="G38" s="27">
        <v>0.10268518518569181</v>
      </c>
      <c r="H38" s="56">
        <f t="shared" si="7"/>
        <v>147.86666666666667</v>
      </c>
      <c r="I38" s="25">
        <v>31</v>
      </c>
      <c r="J38" s="124">
        <v>266.65064193548392</v>
      </c>
      <c r="K38" s="125">
        <v>14372.001400000001</v>
      </c>
      <c r="L38" s="21">
        <f t="shared" si="8"/>
        <v>4.9288888888888893</v>
      </c>
      <c r="M38" s="21" cm="1">
        <f t="array" aca="1" ref="M38" ca="1">J38 * SUM(EXP((LN(2) / 110) * (ROW(INDIRECT("1:" &amp; I38)) - 1) * L38))</f>
        <v>13685.564260864066</v>
      </c>
      <c r="N38" s="126">
        <f t="shared" ca="1" si="6"/>
        <v>-4.7762111902934723E-2</v>
      </c>
      <c r="P38" s="128"/>
    </row>
    <row r="39" spans="1:16">
      <c r="A39" s="21">
        <v>513</v>
      </c>
      <c r="B39" s="21">
        <v>19616.150000000001</v>
      </c>
      <c r="C39" s="21">
        <v>11288.58</v>
      </c>
      <c r="D39" s="21">
        <v>6974.01</v>
      </c>
      <c r="E39" s="21">
        <v>3413.4450000000002</v>
      </c>
      <c r="F39" s="21">
        <v>594.05740000000003</v>
      </c>
      <c r="G39" s="27">
        <v>0.10462962962628808</v>
      </c>
      <c r="H39" s="56">
        <f t="shared" si="7"/>
        <v>150.66666666666666</v>
      </c>
      <c r="I39" s="25">
        <v>32</v>
      </c>
      <c r="J39" s="127">
        <v>280.57560000000001</v>
      </c>
      <c r="K39" s="125">
        <v>14819.8226</v>
      </c>
      <c r="L39" s="21">
        <f t="shared" si="8"/>
        <v>4.860215053763441</v>
      </c>
      <c r="M39" s="21" cm="1">
        <f t="array" aca="1" ref="M39" ca="1">J39 * SUM(EXP((LN(2) / 110) * (ROW(INDIRECT("1:" &amp; I39)) - 1) * L39))</f>
        <v>15017.090957372548</v>
      </c>
      <c r="N39" s="126">
        <f t="shared" ca="1" si="6"/>
        <v>1.3311114626469825E-2</v>
      </c>
      <c r="P39" s="128"/>
    </row>
    <row r="40" spans="1:16">
      <c r="A40" s="21">
        <v>514</v>
      </c>
      <c r="B40" s="21">
        <v>17062.39</v>
      </c>
      <c r="C40" s="21">
        <v>11988.8</v>
      </c>
      <c r="D40" s="21">
        <v>6820.152</v>
      </c>
      <c r="E40" s="21">
        <v>3809.9409999999998</v>
      </c>
      <c r="F40" s="21">
        <v>603.8519</v>
      </c>
      <c r="G40" s="27">
        <v>0.11668981481489027</v>
      </c>
      <c r="H40" s="56">
        <f t="shared" si="7"/>
        <v>168.03333333333333</v>
      </c>
      <c r="I40" s="25">
        <v>31</v>
      </c>
      <c r="J40" s="127">
        <v>285.5564</v>
      </c>
      <c r="K40" s="125">
        <v>15417.918100000001</v>
      </c>
      <c r="L40" s="21">
        <f t="shared" si="8"/>
        <v>5.6011111111111109</v>
      </c>
      <c r="M40" s="21" cm="1">
        <f t="array" aca="1" ref="M40" ca="1">J40 * SUM(EXP((LN(2) / 110) * (ROW(INDIRECT("1:" &amp; I40)) - 1) * L40))</f>
        <v>15790.817461997924</v>
      </c>
      <c r="N40" s="126">
        <f t="shared" ca="1" si="6"/>
        <v>2.4186103440121582E-2</v>
      </c>
      <c r="P40" s="128"/>
    </row>
    <row r="41" spans="1:16">
      <c r="A41" s="21">
        <v>515</v>
      </c>
      <c r="B41" s="21">
        <v>18309.75</v>
      </c>
      <c r="C41" s="21">
        <v>13441.51</v>
      </c>
      <c r="D41" s="21">
        <v>7811.44</v>
      </c>
      <c r="E41" s="21">
        <v>4847.857</v>
      </c>
      <c r="F41" s="21">
        <v>1150.68</v>
      </c>
      <c r="G41" s="27">
        <v>0.127789351856336</v>
      </c>
      <c r="H41" s="56">
        <f t="shared" si="7"/>
        <v>184.01666666666668</v>
      </c>
      <c r="I41" s="25">
        <v>32</v>
      </c>
      <c r="J41" s="124">
        <v>263.78687187500009</v>
      </c>
      <c r="K41" s="125">
        <v>16555.7</v>
      </c>
      <c r="L41" s="21">
        <f t="shared" si="8"/>
        <v>5.9360215053763445</v>
      </c>
      <c r="M41" s="21" cm="1">
        <f t="array" aca="1" ref="M41" ca="1">J41 * SUM(EXP((LN(2) / 110) * (ROW(INDIRECT("1:" &amp; I41)) - 1) * L41))</f>
        <v>15988.000416899617</v>
      </c>
      <c r="N41" s="126">
        <f t="shared" ca="1" si="6"/>
        <v>-3.4290279668052946E-2</v>
      </c>
      <c r="P41" s="128"/>
    </row>
    <row r="42" spans="1:16">
      <c r="A42" s="21">
        <v>516</v>
      </c>
      <c r="B42" s="21">
        <v>16874.990000000002</v>
      </c>
      <c r="C42" s="21">
        <v>10104.44</v>
      </c>
      <c r="D42" s="21">
        <v>6040.3</v>
      </c>
      <c r="E42" s="21">
        <v>3277.873</v>
      </c>
      <c r="F42" s="21">
        <v>348.01609999999999</v>
      </c>
      <c r="G42" s="27">
        <v>0.18063657407037681</v>
      </c>
      <c r="H42" s="56">
        <f t="shared" si="7"/>
        <v>260.11666666666667</v>
      </c>
      <c r="I42" s="25">
        <v>20</v>
      </c>
      <c r="J42" s="124">
        <v>278.18448999999998</v>
      </c>
      <c r="K42" s="125">
        <v>14526.733899999999</v>
      </c>
      <c r="L42" s="21">
        <f t="shared" si="8"/>
        <v>13.690350877192984</v>
      </c>
      <c r="M42" s="21" cm="1">
        <f t="array" aca="1" ref="M42" ca="1">J42 * SUM(EXP((LN(2) / 110) * (ROW(INDIRECT("1:" &amp; I42)) - 1) * L42))</f>
        <v>14247.601179545121</v>
      </c>
      <c r="N42" s="126">
        <f t="shared" ca="1" si="6"/>
        <v>-1.9215105224366914E-2</v>
      </c>
      <c r="P42" s="128"/>
    </row>
    <row r="43" spans="1:16">
      <c r="A43" s="21">
        <v>517</v>
      </c>
      <c r="B43" s="21">
        <v>17411.88</v>
      </c>
      <c r="C43" s="21">
        <v>12045.02</v>
      </c>
      <c r="D43" s="21">
        <v>7012.43</v>
      </c>
      <c r="E43" s="21">
        <v>2670.7669999999998</v>
      </c>
      <c r="F43" s="21">
        <v>469.27140000000003</v>
      </c>
      <c r="G43" s="27">
        <v>0.10315972222451819</v>
      </c>
      <c r="H43" s="56">
        <f t="shared" si="7"/>
        <v>148.55000000000001</v>
      </c>
      <c r="I43" s="25">
        <v>31</v>
      </c>
      <c r="J43" s="127">
        <v>277.28514838709674</v>
      </c>
      <c r="K43" s="125">
        <v>15079.3886</v>
      </c>
      <c r="L43" s="21">
        <f t="shared" si="8"/>
        <v>4.9516666666666671</v>
      </c>
      <c r="M43" s="21" cm="1">
        <f t="array" aca="1" ref="M43" ca="1">J43 * SUM(EXP((LN(2) / 110) * (ROW(INDIRECT("1:" &amp; I43)) - 1) * L43))</f>
        <v>14267.063063747957</v>
      </c>
      <c r="N43" s="126">
        <f t="shared" ca="1" si="6"/>
        <v>-5.3869925220445813E-2</v>
      </c>
      <c r="P43" s="128"/>
    </row>
    <row r="44" spans="1:16">
      <c r="A44" s="21">
        <v>520</v>
      </c>
      <c r="B44" s="21">
        <v>19309.3</v>
      </c>
      <c r="C44" s="21">
        <v>11435.58</v>
      </c>
      <c r="D44" s="21">
        <v>6584.0810000000001</v>
      </c>
      <c r="E44" s="21">
        <v>2833.335</v>
      </c>
      <c r="F44" s="21">
        <v>620.875</v>
      </c>
      <c r="G44" s="27">
        <v>0.11767361110833008</v>
      </c>
      <c r="H44" s="56">
        <f t="shared" si="7"/>
        <v>169.45</v>
      </c>
      <c r="I44" s="25">
        <v>31</v>
      </c>
      <c r="J44" s="124">
        <v>267.04451290322578</v>
      </c>
      <c r="K44" s="50">
        <v>15865.584999999999</v>
      </c>
      <c r="L44" s="21">
        <f t="shared" si="8"/>
        <v>5.6483333333333325</v>
      </c>
      <c r="M44" s="21" cm="1">
        <f t="array" aca="1" ref="M44" ca="1">J44 * SUM(EXP((LN(2) / 110) * (ROW(INDIRECT("1:" &amp; I44)) - 1) * L44))</f>
        <v>14845.474277655145</v>
      </c>
      <c r="N44" s="126">
        <f t="shared" ca="1" si="6"/>
        <v>-6.4297075862305389E-2</v>
      </c>
      <c r="P44" s="128"/>
    </row>
    <row r="45" spans="1:16">
      <c r="A45" s="21">
        <v>521</v>
      </c>
      <c r="B45" s="21">
        <v>16666.580000000002</v>
      </c>
      <c r="C45" s="21">
        <v>10179.27</v>
      </c>
      <c r="D45" s="21">
        <v>4967.817</v>
      </c>
      <c r="E45" s="21">
        <v>2331.9340000000002</v>
      </c>
      <c r="F45" s="21">
        <v>468.50389999999999</v>
      </c>
      <c r="G45" s="27">
        <v>0.11916666666365927</v>
      </c>
      <c r="H45" s="56">
        <f t="shared" si="7"/>
        <v>171.6</v>
      </c>
      <c r="I45" s="25">
        <v>27</v>
      </c>
      <c r="J45" s="124">
        <v>262.13814444444455</v>
      </c>
      <c r="K45" s="125">
        <v>12925.6561</v>
      </c>
      <c r="L45" s="21">
        <f t="shared" si="8"/>
        <v>6.6</v>
      </c>
      <c r="M45" s="21" cm="1">
        <f t="array" aca="1" ref="M45" ca="1">J45 * SUM(EXP((LN(2) / 110) * (ROW(INDIRECT("1:" &amp; I45)) - 1) * L45))</f>
        <v>12801.114623154795</v>
      </c>
      <c r="N45" s="126">
        <f t="shared" ca="1" si="6"/>
        <v>-9.6352151010117518E-3</v>
      </c>
      <c r="P45" s="128"/>
    </row>
    <row r="46" spans="1:16">
      <c r="A46" s="21">
        <v>522</v>
      </c>
      <c r="B46" s="21">
        <v>21934.03</v>
      </c>
      <c r="C46" s="21">
        <v>15143.05</v>
      </c>
      <c r="D46" s="21">
        <v>8727.723</v>
      </c>
      <c r="E46" s="21">
        <v>4977.6850000000004</v>
      </c>
      <c r="F46" s="21">
        <v>2655.2179999999998</v>
      </c>
      <c r="G46" s="27">
        <v>9.9699074075033423E-2</v>
      </c>
      <c r="H46" s="56">
        <f t="shared" si="7"/>
        <v>143.56666666666666</v>
      </c>
      <c r="I46" s="25">
        <v>27</v>
      </c>
      <c r="J46" s="124">
        <v>295.60258518518509</v>
      </c>
      <c r="K46" s="125">
        <v>16287.031999999999</v>
      </c>
      <c r="L46" s="21">
        <f t="shared" si="8"/>
        <v>5.5217948717948717</v>
      </c>
      <c r="M46" s="21" cm="1">
        <f t="array" aca="1" ref="M46" ca="1">J46 * SUM(EXP((LN(2) / 110) * (ROW(INDIRECT("1:" &amp; I46)) - 1) * L46))</f>
        <v>13012.175701006187</v>
      </c>
      <c r="N46" s="126">
        <f t="shared" ca="1" si="6"/>
        <v>-0.20107139833665291</v>
      </c>
      <c r="P46" s="128"/>
    </row>
    <row r="47" spans="1:16">
      <c r="A47" s="21">
        <v>523</v>
      </c>
      <c r="B47" s="21">
        <v>17999.95</v>
      </c>
      <c r="C47" s="21">
        <v>10377.86</v>
      </c>
      <c r="D47" s="21">
        <v>5275.5439999999999</v>
      </c>
      <c r="E47" s="21">
        <v>2760.165</v>
      </c>
      <c r="F47" s="21">
        <v>311.32240000000002</v>
      </c>
      <c r="G47" s="27">
        <v>0.1132291666654055</v>
      </c>
      <c r="H47" s="56">
        <f t="shared" si="7"/>
        <v>163.05000000000001</v>
      </c>
      <c r="I47" s="25">
        <v>29</v>
      </c>
      <c r="J47" s="124">
        <v>275.63722068965524</v>
      </c>
      <c r="K47" s="21">
        <v>13406.507600000001</v>
      </c>
      <c r="L47" s="21">
        <f t="shared" si="8"/>
        <v>5.8232142857142861</v>
      </c>
      <c r="M47" s="21" cm="1">
        <f t="array" aca="1" ref="M47" ca="1">J47 * SUM(EXP((LN(2) / 110) * (ROW(INDIRECT("1:" &amp; I47)) - 1) * L47))</f>
        <v>13999.633754489756</v>
      </c>
      <c r="N47" s="126">
        <f t="shared" ca="1" si="6"/>
        <v>4.4241660258317772E-2</v>
      </c>
      <c r="P47" s="128"/>
    </row>
    <row r="48" spans="1:16">
      <c r="A48" s="21">
        <v>524</v>
      </c>
      <c r="B48" s="21">
        <v>15884.84</v>
      </c>
      <c r="C48" s="21">
        <v>9883.3490000000002</v>
      </c>
      <c r="D48" s="21">
        <v>5069.8819999999996</v>
      </c>
      <c r="E48" s="21">
        <v>2247.029</v>
      </c>
      <c r="F48" s="21">
        <v>258.14210000000003</v>
      </c>
      <c r="G48" s="27">
        <v>0.11600694444496185</v>
      </c>
      <c r="H48" s="56">
        <f t="shared" si="7"/>
        <v>167.05</v>
      </c>
      <c r="I48" s="25">
        <v>29</v>
      </c>
      <c r="J48" s="124">
        <v>266.6551689655173</v>
      </c>
      <c r="K48" s="50">
        <v>13938.247899999998</v>
      </c>
      <c r="L48" s="21">
        <f t="shared" si="8"/>
        <v>5.9660714285714294</v>
      </c>
      <c r="M48" s="21" cm="1">
        <f t="array" aca="1" ref="M48" ca="1">J48 * SUM(EXP((LN(2) / 110) * (ROW(INDIRECT("1:" &amp; I48)) - 1) * L48))</f>
        <v>13746.731051620793</v>
      </c>
      <c r="N48" s="126">
        <f t="shared" ca="1" si="6"/>
        <v>-1.3740381843775778E-2</v>
      </c>
      <c r="P48" s="128"/>
    </row>
    <row r="49" spans="1:20">
      <c r="K49" s="125"/>
    </row>
    <row r="51" spans="1:20">
      <c r="M51" s="124" t="s">
        <v>132</v>
      </c>
      <c r="N51" s="126">
        <f ca="1">AVERAGE(N35:N48)</f>
        <v>-9.9126543126899155E-2</v>
      </c>
    </row>
    <row r="57" spans="1:20">
      <c r="A57" s="21"/>
      <c r="K57" s="21"/>
      <c r="M57" s="21"/>
    </row>
    <row r="58" spans="1:20">
      <c r="A58" s="21" t="s">
        <v>106</v>
      </c>
      <c r="B58" s="21" t="s">
        <v>107</v>
      </c>
      <c r="C58" s="21" t="s">
        <v>108</v>
      </c>
      <c r="D58" s="21" t="s">
        <v>109</v>
      </c>
      <c r="E58" s="21" t="s">
        <v>110</v>
      </c>
      <c r="F58" s="21" t="s">
        <v>111</v>
      </c>
      <c r="G58" s="21" t="s">
        <v>280</v>
      </c>
      <c r="H58" s="21" t="s">
        <v>282</v>
      </c>
      <c r="I58" s="21" t="s">
        <v>288</v>
      </c>
      <c r="J58" s="21" t="s">
        <v>290</v>
      </c>
      <c r="K58" s="21" t="s">
        <v>113</v>
      </c>
      <c r="L58" s="21" t="s">
        <v>114</v>
      </c>
      <c r="M58" s="21" t="s">
        <v>20</v>
      </c>
      <c r="N58" s="21" t="s">
        <v>18</v>
      </c>
      <c r="O58" s="21" t="s">
        <v>284</v>
      </c>
      <c r="P58" s="21" t="s">
        <v>286</v>
      </c>
      <c r="Q58" s="21" t="s">
        <v>292</v>
      </c>
      <c r="R58" s="21" t="s">
        <v>294</v>
      </c>
      <c r="S58" s="21" t="s">
        <v>296</v>
      </c>
      <c r="T58" s="21" t="s">
        <v>298</v>
      </c>
    </row>
    <row r="59" spans="1:20">
      <c r="A59" s="21">
        <v>508</v>
      </c>
      <c r="B59" s="181">
        <v>17120.939999999999</v>
      </c>
      <c r="C59" s="173">
        <v>10128.59</v>
      </c>
      <c r="D59" s="173">
        <v>5863.8050000000003</v>
      </c>
      <c r="E59" s="173">
        <v>2187.1999999999998</v>
      </c>
      <c r="F59" s="173">
        <v>359.34019999999998</v>
      </c>
      <c r="G59" s="27">
        <v>0.15221064814977581</v>
      </c>
      <c r="H59" s="27">
        <v>0.14343750000261934</v>
      </c>
      <c r="I59" s="56">
        <f>HOUR(G59) * 60 + MINUTE(G59) + SECOND(G59) / 60</f>
        <v>219.18333333333334</v>
      </c>
      <c r="J59" s="56">
        <f>HOUR(H59) * 60 + MINUTE(H59) + SECOND(H59) / 60</f>
        <v>206.55</v>
      </c>
      <c r="K59" s="25">
        <v>26</v>
      </c>
      <c r="L59" s="176">
        <v>266.73</v>
      </c>
      <c r="M59" s="173">
        <f t="shared" ref="M59:M72" si="9">B59-F59</f>
        <v>16761.5998</v>
      </c>
      <c r="N59" s="177">
        <v>15189.389799999999</v>
      </c>
      <c r="O59" s="173">
        <f t="shared" ref="O59:O86" si="10">I59/(K59-1)</f>
        <v>8.7673333333333332</v>
      </c>
      <c r="P59" s="173">
        <f t="shared" ref="P59:P86" si="11">J59/(K59-1)</f>
        <v>8.2620000000000005</v>
      </c>
      <c r="Q59" s="174" cm="1">
        <f t="array" aca="1" ref="Q59" ca="1">L59 * SUM(EXP((LN(2) / 110) * (ROW(INDIRECT("1:" &amp; K59)) - 1) * O59))</f>
        <v>15052.762010952041</v>
      </c>
      <c r="R59" s="174" cm="1">
        <f t="array" aca="1" ref="R59" ca="1">L59 * SUM(EXP((LN(2) / 110) * (ROW(INDIRECT("1:" &amp; K59)) - 1) * P59))</f>
        <v>14331.306601845316</v>
      </c>
      <c r="S59" s="126">
        <f t="shared" ref="S59:S86" ca="1" si="12">(Q59 - M59) /M59</f>
        <v>-0.10194956385057939</v>
      </c>
      <c r="T59" s="126">
        <f t="shared" ref="T59:T86" ca="1" si="13">(R59 - N59) /N59</f>
        <v>-5.6492275822343008E-2</v>
      </c>
    </row>
    <row r="60" spans="1:20">
      <c r="A60" s="21">
        <v>509</v>
      </c>
      <c r="B60" s="182">
        <v>17613.2</v>
      </c>
      <c r="C60" s="177">
        <v>11611.92</v>
      </c>
      <c r="D60" s="177">
        <v>7143.3339999999998</v>
      </c>
      <c r="E60" s="177">
        <v>3268.9140000000002</v>
      </c>
      <c r="F60" s="177">
        <v>417.4939</v>
      </c>
      <c r="G60" s="27">
        <v>0.13200231481459923</v>
      </c>
      <c r="H60" s="27">
        <v>0.11626157407590654</v>
      </c>
      <c r="I60" s="56">
        <f t="shared" ref="I60:I86" si="14">HOUR(G60) * 60 + MINUTE(G60) + SECOND(G60) / 60</f>
        <v>190.08333333333334</v>
      </c>
      <c r="J60" s="56">
        <f t="shared" ref="J60:J86" si="15">HOUR(H60) * 60 + MINUTE(H60) + SECOND(H60) / 60</f>
        <v>167.41666666666666</v>
      </c>
      <c r="K60" s="25">
        <v>29</v>
      </c>
      <c r="L60" s="176">
        <v>285.64999999999998</v>
      </c>
      <c r="M60" s="173">
        <f t="shared" si="9"/>
        <v>17195.706099999999</v>
      </c>
      <c r="N60" s="173">
        <v>14379.126100000001</v>
      </c>
      <c r="O60" s="173">
        <f t="shared" si="10"/>
        <v>6.7886904761904763</v>
      </c>
      <c r="P60" s="173">
        <f t="shared" si="11"/>
        <v>5.9791666666666661</v>
      </c>
      <c r="Q60" s="174" cm="1">
        <f t="array" aca="1" ref="Q60" ca="1">L60 * SUM(EXP((LN(2) / 110) * (ROW(INDIRECT("1:" &amp; K60)) - 1) * O60))</f>
        <v>16061.781860116091</v>
      </c>
      <c r="R60" s="174" cm="1">
        <f t="array" aca="1" ref="R60" ca="1">L60 * SUM(EXP((LN(2) / 110) * (ROW(INDIRECT("1:" &amp; K60)) - 1) * P60))</f>
        <v>14746.126703452916</v>
      </c>
      <c r="S60" s="126">
        <f t="shared" ca="1" si="12"/>
        <v>-6.5942290086238961E-2</v>
      </c>
      <c r="T60" s="126">
        <f t="shared" ca="1" si="13"/>
        <v>2.5523150774295955E-2</v>
      </c>
    </row>
    <row r="61" spans="1:20">
      <c r="A61" s="21">
        <v>510</v>
      </c>
      <c r="B61" s="182">
        <v>19682.63</v>
      </c>
      <c r="C61" s="177">
        <v>12715.91</v>
      </c>
      <c r="D61" s="177">
        <v>7895.3149999999996</v>
      </c>
      <c r="E61" s="177">
        <v>3126.0050000000001</v>
      </c>
      <c r="F61" s="177">
        <v>661.48810000000003</v>
      </c>
      <c r="G61" s="27">
        <v>0.14045138889196096</v>
      </c>
      <c r="H61" s="27">
        <v>0.13333333333139308</v>
      </c>
      <c r="I61" s="56">
        <f t="shared" si="14"/>
        <v>202.25</v>
      </c>
      <c r="J61" s="56">
        <f t="shared" si="15"/>
        <v>192</v>
      </c>
      <c r="K61" s="25">
        <v>32</v>
      </c>
      <c r="L61" s="176">
        <v>262.475759375</v>
      </c>
      <c r="M61" s="173">
        <f t="shared" si="9"/>
        <v>19021.141900000002</v>
      </c>
      <c r="N61" s="178">
        <v>17608.03</v>
      </c>
      <c r="O61" s="173">
        <f t="shared" si="10"/>
        <v>6.524193548387097</v>
      </c>
      <c r="P61" s="173">
        <f t="shared" si="11"/>
        <v>6.193548387096774</v>
      </c>
      <c r="Q61" s="174" cm="1">
        <f t="array" aca="1" ref="Q61" ca="1">L61 * SUM(EXP((LN(2) / 110) * (ROW(INDIRECT("1:" &amp; K61)) - 1) * O61))</f>
        <v>17054.113786893489</v>
      </c>
      <c r="R61" s="174" cm="1">
        <f t="array" aca="1" ref="R61" ca="1">L61 * SUM(EXP((LN(2) / 110) * (ROW(INDIRECT("1:" &amp; K61)) - 1) * P61))</f>
        <v>16398.141349741683</v>
      </c>
      <c r="S61" s="126">
        <f t="shared" ca="1" si="12"/>
        <v>-0.10341272482208404</v>
      </c>
      <c r="T61" s="126">
        <f t="shared" ca="1" si="13"/>
        <v>-6.8712323312620185E-2</v>
      </c>
    </row>
    <row r="62" spans="1:20">
      <c r="A62" s="21">
        <v>511</v>
      </c>
      <c r="B62" s="182">
        <v>15515.02</v>
      </c>
      <c r="C62" s="177">
        <v>11903.98</v>
      </c>
      <c r="D62" s="177">
        <v>6793.4989999999998</v>
      </c>
      <c r="E62" s="177">
        <v>3331.808</v>
      </c>
      <c r="F62" s="177">
        <v>661.03859999999997</v>
      </c>
      <c r="G62" s="27">
        <v>0.10434027777228039</v>
      </c>
      <c r="H62" s="27">
        <v>0.10268518518569181</v>
      </c>
      <c r="I62" s="56">
        <f t="shared" si="14"/>
        <v>150.25</v>
      </c>
      <c r="J62" s="56">
        <f t="shared" si="15"/>
        <v>147.86666666666667</v>
      </c>
      <c r="K62" s="25">
        <v>31</v>
      </c>
      <c r="L62" s="173">
        <v>266.73845483870963</v>
      </c>
      <c r="M62" s="173">
        <f t="shared" si="9"/>
        <v>14853.981400000001</v>
      </c>
      <c r="N62" s="173">
        <v>14372.001400000001</v>
      </c>
      <c r="O62" s="173">
        <f t="shared" si="10"/>
        <v>5.0083333333333337</v>
      </c>
      <c r="P62" s="173">
        <f t="shared" si="11"/>
        <v>4.9288888888888893</v>
      </c>
      <c r="Q62" s="174" cm="1">
        <f t="array" aca="1" ref="Q62" ca="1">L62 * SUM(EXP((LN(2) / 110) * (ROW(INDIRECT("1:" &amp; K62)) - 1) * O62))</f>
        <v>13810.297791202926</v>
      </c>
      <c r="R62" s="174" cm="1">
        <f t="array" aca="1" ref="R62" ca="1">L62 * SUM(EXP((LN(2) / 110) * (ROW(INDIRECT("1:" &amp; K62)) - 1) * P62))</f>
        <v>13690.071165933958</v>
      </c>
      <c r="S62" s="126">
        <f t="shared" ca="1" si="12"/>
        <v>-7.0262886474132452E-2</v>
      </c>
      <c r="T62" s="126">
        <f t="shared" ca="1" si="13"/>
        <v>-4.7448522657814608E-2</v>
      </c>
    </row>
    <row r="63" spans="1:20">
      <c r="A63" s="21">
        <v>513</v>
      </c>
      <c r="B63" s="182">
        <v>19616.150000000001</v>
      </c>
      <c r="C63" s="177">
        <v>11288.58</v>
      </c>
      <c r="D63" s="177">
        <v>6974.01</v>
      </c>
      <c r="E63" s="177">
        <v>3413.4450000000002</v>
      </c>
      <c r="F63" s="177">
        <v>594.05740000000003</v>
      </c>
      <c r="G63" s="27">
        <v>0.10462962962628808</v>
      </c>
      <c r="H63" s="1">
        <v>0.12857638888817746</v>
      </c>
      <c r="I63" s="56">
        <f t="shared" si="14"/>
        <v>150.66666666666666</v>
      </c>
      <c r="J63" s="56">
        <f t="shared" si="15"/>
        <v>185.15</v>
      </c>
      <c r="K63" s="25">
        <v>32</v>
      </c>
      <c r="L63" s="177">
        <v>279.31746562500001</v>
      </c>
      <c r="M63" s="173">
        <f t="shared" si="9"/>
        <v>19022.0926</v>
      </c>
      <c r="N63" s="173">
        <v>14819.8226</v>
      </c>
      <c r="O63" s="173">
        <f t="shared" si="10"/>
        <v>4.860215053763441</v>
      </c>
      <c r="P63" s="173">
        <f t="shared" si="11"/>
        <v>5.9725806451612904</v>
      </c>
      <c r="Q63" s="174" cm="1">
        <f t="array" aca="1" ref="Q63" ca="1">L63 * SUM(EXP((LN(2) / 110) * (ROW(INDIRECT("1:" &amp; K63)) - 1) * O63))</f>
        <v>14949.752534694411</v>
      </c>
      <c r="R63" s="174" cm="1">
        <f t="array" aca="1" ref="R63" ca="1">L63 * SUM(EXP((LN(2) / 110) * (ROW(INDIRECT("1:" &amp; K63)) - 1) * P63))</f>
        <v>17002.09352501477</v>
      </c>
      <c r="S63" s="126">
        <f t="shared" ca="1" si="12"/>
        <v>-0.21408475665319748</v>
      </c>
      <c r="T63" s="126">
        <f t="shared" ca="1" si="13"/>
        <v>0.14725351199647768</v>
      </c>
    </row>
    <row r="64" spans="1:20">
      <c r="A64" s="21">
        <v>514</v>
      </c>
      <c r="B64" s="182">
        <v>17062.39</v>
      </c>
      <c r="C64" s="177">
        <v>12497.06</v>
      </c>
      <c r="D64" s="177">
        <v>7237.5789999999997</v>
      </c>
      <c r="E64" s="177">
        <v>4219.933</v>
      </c>
      <c r="F64" s="177">
        <v>603.8519</v>
      </c>
      <c r="G64" s="27">
        <v>0.12160879629664123</v>
      </c>
      <c r="H64" s="27">
        <v>0.11668981481489027</v>
      </c>
      <c r="I64" s="56">
        <f t="shared" si="14"/>
        <v>175.11666666666667</v>
      </c>
      <c r="J64" s="56">
        <f t="shared" si="15"/>
        <v>168.03333333333333</v>
      </c>
      <c r="K64" s="25">
        <v>31</v>
      </c>
      <c r="L64" s="176">
        <v>287.37479032258068</v>
      </c>
      <c r="M64" s="173">
        <f t="shared" si="9"/>
        <v>16458.538099999998</v>
      </c>
      <c r="N64" s="173">
        <v>15417.918100000001</v>
      </c>
      <c r="O64" s="173">
        <f t="shared" si="10"/>
        <v>5.8372222222222225</v>
      </c>
      <c r="P64" s="173">
        <f t="shared" si="11"/>
        <v>5.6011111111111109</v>
      </c>
      <c r="Q64" s="174" cm="1">
        <f t="array" aca="1" ref="Q64" ca="1">L64 * SUM(EXP((LN(2) / 110) * (ROW(INDIRECT("1:" &amp; K64)) - 1) * O64))</f>
        <v>16318.447727746563</v>
      </c>
      <c r="R64" s="174" cm="1">
        <f t="array" aca="1" ref="R64" ca="1">L64 * SUM(EXP((LN(2) / 110) * (ROW(INDIRECT("1:" &amp; K64)) - 1) * P64))</f>
        <v>15891.371572003985</v>
      </c>
      <c r="S64" s="126">
        <f t="shared" ca="1" si="12"/>
        <v>-8.5117141876309733E-3</v>
      </c>
      <c r="T64" s="126">
        <f t="shared" ca="1" si="13"/>
        <v>3.0708002788261315E-2</v>
      </c>
    </row>
    <row r="65" spans="1:20">
      <c r="A65" s="21">
        <v>515</v>
      </c>
      <c r="B65" s="182">
        <v>18309.75</v>
      </c>
      <c r="C65" s="177">
        <v>13441.51</v>
      </c>
      <c r="D65" s="177">
        <v>7811.44</v>
      </c>
      <c r="E65" s="177">
        <v>4847.857</v>
      </c>
      <c r="F65" s="177">
        <v>1150.68</v>
      </c>
      <c r="G65" s="27">
        <v>0.13004629629722331</v>
      </c>
      <c r="H65" s="27">
        <v>0.127789351856336</v>
      </c>
      <c r="I65" s="56">
        <f t="shared" si="14"/>
        <v>187.26666666666668</v>
      </c>
      <c r="J65" s="56">
        <f t="shared" si="15"/>
        <v>184.01666666666668</v>
      </c>
      <c r="K65" s="25">
        <v>32</v>
      </c>
      <c r="L65" s="176">
        <v>261.53598749999998</v>
      </c>
      <c r="M65" s="173">
        <f t="shared" si="9"/>
        <v>17159.07</v>
      </c>
      <c r="N65" s="173">
        <v>16555.7</v>
      </c>
      <c r="O65" s="173">
        <f t="shared" si="10"/>
        <v>6.0408602150537636</v>
      </c>
      <c r="P65" s="173">
        <f t="shared" si="11"/>
        <v>5.9360215053763445</v>
      </c>
      <c r="Q65" s="174" cm="1">
        <f t="array" aca="1" ref="Q65" ca="1">L65 * SUM(EXP((LN(2) / 110) * (ROW(INDIRECT("1:" &amp; K65)) - 1) * O65))</f>
        <v>16047.992615140784</v>
      </c>
      <c r="R65" s="174" cm="1">
        <f t="array" aca="1" ref="R65" ca="1">L65 * SUM(EXP((LN(2) / 110) * (ROW(INDIRECT("1:" &amp; K65)) - 1) * P65))</f>
        <v>15851.575354992261</v>
      </c>
      <c r="S65" s="126">
        <f t="shared" ca="1" si="12"/>
        <v>-6.4751608616272105E-2</v>
      </c>
      <c r="T65" s="126">
        <f t="shared" ca="1" si="13"/>
        <v>-4.2530647753205218E-2</v>
      </c>
    </row>
    <row r="66" spans="1:20">
      <c r="A66" s="4">
        <v>516</v>
      </c>
      <c r="B66" s="182">
        <v>16874.990000000002</v>
      </c>
      <c r="C66" s="177">
        <v>10104.44</v>
      </c>
      <c r="D66" s="177">
        <v>6040.3</v>
      </c>
      <c r="E66" s="177">
        <v>3277.873</v>
      </c>
      <c r="F66" s="177">
        <v>348.01609999999999</v>
      </c>
      <c r="G66" s="27">
        <v>0.19282407407445135</v>
      </c>
      <c r="H66" s="27">
        <v>0.18063657407037681</v>
      </c>
      <c r="I66" s="56">
        <f t="shared" si="14"/>
        <v>277.66666666666669</v>
      </c>
      <c r="J66" s="56">
        <f t="shared" si="15"/>
        <v>260.11666666666667</v>
      </c>
      <c r="K66" s="7">
        <v>20</v>
      </c>
      <c r="L66" s="176">
        <v>278.40720500000003</v>
      </c>
      <c r="M66" s="173">
        <f t="shared" si="9"/>
        <v>16526.973900000001</v>
      </c>
      <c r="N66" s="173">
        <v>14526.733899999999</v>
      </c>
      <c r="O66" s="173">
        <f t="shared" si="10"/>
        <v>14.6140350877193</v>
      </c>
      <c r="P66" s="173">
        <f t="shared" si="11"/>
        <v>13.690350877192984</v>
      </c>
      <c r="Q66" s="174" cm="1">
        <f t="array" aca="1" ref="Q66" ca="1">L66 * SUM(EXP((LN(2) / 110) * (ROW(INDIRECT("1:" &amp; K66)) - 1) * O66))</f>
        <v>15318.908732248436</v>
      </c>
      <c r="R66" s="174" cm="1">
        <f t="array" aca="1" ref="R66" ca="1">L66 * SUM(EXP((LN(2) / 110) * (ROW(INDIRECT("1:" &amp; K66)) - 1) * P66))</f>
        <v>14259.007834519678</v>
      </c>
      <c r="S66" s="126">
        <f t="shared" ca="1" si="12"/>
        <v>-7.3096573822964958E-2</v>
      </c>
      <c r="T66" s="126">
        <f t="shared" ca="1" si="13"/>
        <v>-1.842988708427579E-2</v>
      </c>
    </row>
    <row r="67" spans="1:20">
      <c r="A67" s="21">
        <v>517</v>
      </c>
      <c r="B67" s="182">
        <v>17411.88</v>
      </c>
      <c r="C67" s="177">
        <v>12567.71</v>
      </c>
      <c r="D67" s="177">
        <v>7385.4520000000002</v>
      </c>
      <c r="E67" s="177">
        <v>2961.982</v>
      </c>
      <c r="F67" s="177">
        <v>469.27140000000003</v>
      </c>
      <c r="G67" s="27">
        <v>0.11285879629576812</v>
      </c>
      <c r="H67" s="27">
        <v>0.10315972222451819</v>
      </c>
      <c r="I67" s="56">
        <f t="shared" si="14"/>
        <v>162.51666666666668</v>
      </c>
      <c r="J67" s="56">
        <f t="shared" si="15"/>
        <v>148.55000000000001</v>
      </c>
      <c r="K67" s="25">
        <v>31</v>
      </c>
      <c r="L67" s="176">
        <v>276.06237419354841</v>
      </c>
      <c r="M67" s="173">
        <f t="shared" si="9"/>
        <v>16942.6086</v>
      </c>
      <c r="N67" s="173">
        <v>15079.3886</v>
      </c>
      <c r="O67" s="173">
        <f t="shared" si="10"/>
        <v>5.4172222222222226</v>
      </c>
      <c r="P67" s="173">
        <f t="shared" si="11"/>
        <v>4.9516666666666671</v>
      </c>
      <c r="Q67" s="174" cm="1">
        <f t="array" aca="1" ref="Q67" ca="1">L67 * SUM(EXP((LN(2) / 110) * (ROW(INDIRECT("1:" &amp; K67)) - 1) * O67))</f>
        <v>14955.470202613344</v>
      </c>
      <c r="R67" s="174" cm="1">
        <f t="array" aca="1" ref="R67" ca="1">L67 * SUM(EXP((LN(2) / 110) * (ROW(INDIRECT("1:" &amp; K67)) - 1) * P67))</f>
        <v>14204.148058622173</v>
      </c>
      <c r="S67" s="126">
        <f t="shared" ca="1" si="12"/>
        <v>-0.11728644887580393</v>
      </c>
      <c r="T67" s="126">
        <f t="shared" ca="1" si="13"/>
        <v>-5.8042176947268737E-2</v>
      </c>
    </row>
    <row r="68" spans="1:20">
      <c r="A68" s="21">
        <v>520</v>
      </c>
      <c r="B68" s="182">
        <v>19309.3</v>
      </c>
      <c r="C68" s="177">
        <v>12577.99</v>
      </c>
      <c r="D68" s="177">
        <v>7173.8339999999998</v>
      </c>
      <c r="E68" s="177">
        <v>3127.2040000000002</v>
      </c>
      <c r="F68" s="177">
        <v>620.875</v>
      </c>
      <c r="G68" s="27">
        <v>0.13328703703155043</v>
      </c>
      <c r="H68" s="27">
        <v>0.11767361110833008</v>
      </c>
      <c r="I68" s="56">
        <f t="shared" si="14"/>
        <v>191.93333333333334</v>
      </c>
      <c r="J68" s="56">
        <f t="shared" si="15"/>
        <v>169.45</v>
      </c>
      <c r="K68" s="25">
        <v>31</v>
      </c>
      <c r="L68" s="176">
        <v>265.20970967741943</v>
      </c>
      <c r="M68" s="173">
        <f t="shared" si="9"/>
        <v>18688.424999999999</v>
      </c>
      <c r="N68" s="173">
        <v>15865.584999999999</v>
      </c>
      <c r="O68" s="173">
        <f t="shared" si="10"/>
        <v>6.3977777777777778</v>
      </c>
      <c r="P68" s="173">
        <f t="shared" si="11"/>
        <v>5.6483333333333325</v>
      </c>
      <c r="Q68" s="174" cm="1">
        <f t="array" aca="1" ref="Q68" ca="1">L68 * SUM(EXP((LN(2) / 110) * (ROW(INDIRECT("1:" &amp; K68)) - 1) * O68))</f>
        <v>16049.137638067936</v>
      </c>
      <c r="R68" s="174" cm="1">
        <f t="array" aca="1" ref="R68" ca="1">L68 * SUM(EXP((LN(2) / 110) * (ROW(INDIRECT("1:" &amp; K68)) - 1) * P68))</f>
        <v>14743.4743384048</v>
      </c>
      <c r="S68" s="126">
        <f t="shared" ca="1" si="12"/>
        <v>-0.14122577809162964</v>
      </c>
      <c r="T68" s="126">
        <f t="shared" ca="1" si="13"/>
        <v>-7.0726081742034694E-2</v>
      </c>
    </row>
    <row r="69" spans="1:20">
      <c r="A69" s="21">
        <v>521</v>
      </c>
      <c r="B69" s="182">
        <v>16666.580000000002</v>
      </c>
      <c r="C69" s="177">
        <v>10751.68</v>
      </c>
      <c r="D69" s="177">
        <v>5298.1440000000002</v>
      </c>
      <c r="E69" s="177">
        <v>2644.9969999999998</v>
      </c>
      <c r="F69" s="177">
        <v>468.50389999999999</v>
      </c>
      <c r="G69" s="27">
        <v>0.14089120370044839</v>
      </c>
      <c r="H69" s="27">
        <v>0.11916666666365927</v>
      </c>
      <c r="I69" s="56">
        <f t="shared" si="14"/>
        <v>202.88333333333333</v>
      </c>
      <c r="J69" s="56">
        <f t="shared" si="15"/>
        <v>171.6</v>
      </c>
      <c r="K69" s="25">
        <v>27</v>
      </c>
      <c r="L69" s="176">
        <v>262.25718888888889</v>
      </c>
      <c r="M69" s="173">
        <f t="shared" si="9"/>
        <v>16198.076100000002</v>
      </c>
      <c r="N69" s="173">
        <v>12925.6561</v>
      </c>
      <c r="O69" s="173">
        <f t="shared" si="10"/>
        <v>7.8032051282051276</v>
      </c>
      <c r="P69" s="173">
        <f t="shared" si="11"/>
        <v>6.6</v>
      </c>
      <c r="Q69" s="174" cm="1">
        <f t="array" aca="1" ref="Q69" ca="1">L69 * SUM(EXP((LN(2) / 110) * (ROW(INDIRECT("1:" &amp; K69)) - 1) * O69))</f>
        <v>14424.302836036037</v>
      </c>
      <c r="R69" s="174" cm="1">
        <f t="array" aca="1" ref="R69" ca="1">L69 * SUM(EXP((LN(2) / 110) * (ROW(INDIRECT("1:" &amp; K69)) - 1) * P69))</f>
        <v>12806.927976193558</v>
      </c>
      <c r="S69" s="126">
        <f t="shared" ca="1" si="12"/>
        <v>-0.10950518154214407</v>
      </c>
      <c r="T69" s="126">
        <f t="shared" ca="1" si="13"/>
        <v>-9.1854620676812253E-3</v>
      </c>
    </row>
    <row r="70" spans="1:20">
      <c r="A70" s="4">
        <v>522</v>
      </c>
      <c r="B70" s="182">
        <v>21934.03</v>
      </c>
      <c r="C70" s="177">
        <v>15739.24</v>
      </c>
      <c r="D70" s="177">
        <v>9149.4549999999999</v>
      </c>
      <c r="E70" s="177">
        <v>5375.5889999999999</v>
      </c>
      <c r="F70" s="177">
        <v>2655.2179999999998</v>
      </c>
      <c r="G70" s="27">
        <v>0.11287037036527181</v>
      </c>
      <c r="H70" s="27">
        <v>9.9699074075033423E-2</v>
      </c>
      <c r="I70" s="56">
        <f t="shared" si="14"/>
        <v>162.53333333333333</v>
      </c>
      <c r="J70" s="56">
        <f t="shared" si="15"/>
        <v>143.56666666666666</v>
      </c>
      <c r="K70" s="7">
        <v>27</v>
      </c>
      <c r="L70" s="176">
        <v>287.99601851851855</v>
      </c>
      <c r="M70" s="173">
        <f t="shared" si="9"/>
        <v>19278.811999999998</v>
      </c>
      <c r="N70" s="173">
        <v>16287.031999999999</v>
      </c>
      <c r="O70" s="173">
        <f t="shared" si="10"/>
        <v>6.2512820512820513</v>
      </c>
      <c r="P70" s="173">
        <f t="shared" si="11"/>
        <v>5.5217948717948717</v>
      </c>
      <c r="Q70" s="174" cm="1">
        <f t="array" aca="1" ref="Q70" ca="1">L70 * SUM(EXP((LN(2) / 110) * (ROW(INDIRECT("1:" &amp; K70)) - 1) * O70))</f>
        <v>13595.62832764073</v>
      </c>
      <c r="R70" s="174" cm="1">
        <f t="array" aca="1" ref="R70" ca="1">L70 * SUM(EXP((LN(2) / 110) * (ROW(INDIRECT("1:" &amp; K70)) - 1) * P70))</f>
        <v>12677.341071985349</v>
      </c>
      <c r="S70" s="126">
        <f t="shared" ca="1" si="12"/>
        <v>-0.29478910175374229</v>
      </c>
      <c r="T70" s="126">
        <f t="shared" ca="1" si="13"/>
        <v>-0.22162975599327431</v>
      </c>
    </row>
    <row r="71" spans="1:20">
      <c r="A71" s="21">
        <v>523</v>
      </c>
      <c r="B71" s="182">
        <v>17999.95</v>
      </c>
      <c r="C71" s="177">
        <v>10825.44</v>
      </c>
      <c r="D71" s="177">
        <v>6690.1080000000002</v>
      </c>
      <c r="E71" s="177">
        <v>2760.165</v>
      </c>
      <c r="F71" s="177">
        <v>311.32240000000002</v>
      </c>
      <c r="G71" s="27">
        <v>0.14053240740759065</v>
      </c>
      <c r="H71" s="27">
        <v>0.1132291666654055</v>
      </c>
      <c r="I71" s="56">
        <f t="shared" si="14"/>
        <v>202.36666666666667</v>
      </c>
      <c r="J71" s="56">
        <f t="shared" si="15"/>
        <v>163.05000000000001</v>
      </c>
      <c r="K71" s="25">
        <v>29</v>
      </c>
      <c r="L71" s="176">
        <v>273.71096896551722</v>
      </c>
      <c r="M71" s="173">
        <f t="shared" si="9"/>
        <v>17688.6276</v>
      </c>
      <c r="N71" s="173">
        <v>13406.507600000001</v>
      </c>
      <c r="O71" s="173">
        <f t="shared" si="10"/>
        <v>7.2273809523809529</v>
      </c>
      <c r="P71" s="173">
        <f t="shared" si="11"/>
        <v>5.8232142857142861</v>
      </c>
      <c r="Q71" s="174" cm="1">
        <f t="array" aca="1" ref="Q71" ca="1">L71 * SUM(EXP((LN(2) / 110) * (ROW(INDIRECT("1:" &amp; K71)) - 1) * O71))</f>
        <v>16131.415049290523</v>
      </c>
      <c r="R71" s="174" cm="1">
        <f t="array" aca="1" ref="R71" ca="1">L71 * SUM(EXP((LN(2) / 110) * (ROW(INDIRECT("1:" &amp; K71)) - 1) * P71))</f>
        <v>13901.799294436014</v>
      </c>
      <c r="S71" s="126">
        <f t="shared" ca="1" si="12"/>
        <v>-8.8034673233183841E-2</v>
      </c>
      <c r="T71" s="126">
        <f t="shared" ca="1" si="13"/>
        <v>3.6944125137855673E-2</v>
      </c>
    </row>
    <row r="72" spans="1:20">
      <c r="A72" s="21">
        <v>524</v>
      </c>
      <c r="B72" s="182">
        <v>15884.84</v>
      </c>
      <c r="C72" s="177">
        <v>10826.79</v>
      </c>
      <c r="D72" s="177">
        <v>6362.8739999999998</v>
      </c>
      <c r="E72" s="177">
        <v>2247.029</v>
      </c>
      <c r="F72" s="177">
        <v>258.14210000000003</v>
      </c>
      <c r="G72" s="27">
        <v>0.12590277777781012</v>
      </c>
      <c r="H72" s="27">
        <v>0.11600694444496185</v>
      </c>
      <c r="I72" s="56">
        <f t="shared" si="14"/>
        <v>181.3</v>
      </c>
      <c r="J72" s="56">
        <f t="shared" si="15"/>
        <v>167.05</v>
      </c>
      <c r="K72" s="25">
        <v>29</v>
      </c>
      <c r="L72" s="176">
        <v>265.63534827586204</v>
      </c>
      <c r="M72" s="173">
        <f t="shared" si="9"/>
        <v>15626.697899999999</v>
      </c>
      <c r="N72" s="173">
        <v>13938.247899999998</v>
      </c>
      <c r="O72" s="173">
        <f t="shared" si="10"/>
        <v>6.4750000000000005</v>
      </c>
      <c r="P72" s="173">
        <f t="shared" si="11"/>
        <v>5.9660714285714294</v>
      </c>
      <c r="Q72" s="174" cm="1">
        <f t="array" aca="1" ref="Q72" ca="1">L72 * SUM(EXP((LN(2) / 110) * (ROW(INDIRECT("1:" &amp; K72)) - 1) * O72))</f>
        <v>14446.919446159784</v>
      </c>
      <c r="R72" s="174" cm="1">
        <f t="array" aca="1" ref="R72" ca="1">L72 * SUM(EXP((LN(2) / 110) * (ROW(INDIRECT("1:" &amp; K72)) - 1) * P72))</f>
        <v>13694.156782027758</v>
      </c>
      <c r="S72" s="126">
        <f t="shared" ca="1" si="12"/>
        <v>-7.5497617051918292E-2</v>
      </c>
      <c r="T72" s="126">
        <f t="shared" ca="1" si="13"/>
        <v>-1.75123243411563E-2</v>
      </c>
    </row>
    <row r="73" spans="1:20">
      <c r="A73" s="4">
        <v>527</v>
      </c>
      <c r="B73" s="182">
        <v>16975.28</v>
      </c>
      <c r="C73" s="177">
        <v>12158.77</v>
      </c>
      <c r="D73" s="177">
        <v>8352.2720000000008</v>
      </c>
      <c r="E73" s="177">
        <v>4762.1660000000002</v>
      </c>
      <c r="F73" s="177">
        <v>2444.0329999999999</v>
      </c>
      <c r="G73" s="23">
        <v>9.899305556609761E-2</v>
      </c>
      <c r="H73" s="23">
        <v>8.4201388890505768E-2</v>
      </c>
      <c r="I73" s="56">
        <f t="shared" si="14"/>
        <v>142.55000000000001</v>
      </c>
      <c r="J73" s="56">
        <f t="shared" si="15"/>
        <v>121.25</v>
      </c>
      <c r="K73" s="7">
        <v>24</v>
      </c>
      <c r="L73" s="173">
        <v>260.76600833333333</v>
      </c>
      <c r="M73" s="173">
        <v>14531.246999999999</v>
      </c>
      <c r="N73" s="173">
        <v>12082.587000000001</v>
      </c>
      <c r="O73" s="173">
        <f t="shared" si="10"/>
        <v>6.197826086956522</v>
      </c>
      <c r="P73" s="173">
        <f t="shared" si="11"/>
        <v>5.2717391304347823</v>
      </c>
      <c r="Q73" s="174" cm="1">
        <f t="array" aca="1" ref="Q73" ca="1">L73 * SUM(EXP((LN(2) / 110) * (ROW(INDIRECT("1:" &amp; K73)) - 1) * O73))</f>
        <v>10168.841616656049</v>
      </c>
      <c r="R73" s="174" cm="1">
        <f t="array" aca="1" ref="R73" ca="1">L73 * SUM(EXP((LN(2) / 110) * (ROW(INDIRECT("1:" &amp; K73)) - 1) * P73))</f>
        <v>9414.3945704229918</v>
      </c>
      <c r="S73" s="126">
        <f t="shared" ca="1" si="12"/>
        <v>-0.30020860448824183</v>
      </c>
      <c r="T73" s="126">
        <f t="shared" ca="1" si="13"/>
        <v>-0.22082956485866886</v>
      </c>
    </row>
    <row r="74" spans="1:20">
      <c r="A74" s="21">
        <v>528</v>
      </c>
      <c r="B74" s="182">
        <v>15413.49</v>
      </c>
      <c r="C74" s="177">
        <v>11774.27</v>
      </c>
      <c r="D74" s="177">
        <v>6798.3850000000002</v>
      </c>
      <c r="E74" s="177">
        <v>2326.0569999999998</v>
      </c>
      <c r="F74" s="177">
        <v>162.14789999999999</v>
      </c>
      <c r="G74" s="23">
        <v>0.13650462964142207</v>
      </c>
      <c r="H74" s="23">
        <v>0.13356481481605442</v>
      </c>
      <c r="I74" s="56">
        <f t="shared" si="14"/>
        <v>196.56666666666666</v>
      </c>
      <c r="J74" s="56">
        <f t="shared" si="15"/>
        <v>192.33333333333334</v>
      </c>
      <c r="K74" s="25">
        <v>31</v>
      </c>
      <c r="L74" s="173">
        <v>263.47330967741937</v>
      </c>
      <c r="M74" s="173">
        <v>15251.3421</v>
      </c>
      <c r="N74" s="173">
        <v>14555.302100000001</v>
      </c>
      <c r="O74" s="173">
        <f>I74/(K74-1)</f>
        <v>6.5522222222222224</v>
      </c>
      <c r="P74" s="173">
        <f t="shared" si="11"/>
        <v>6.4111111111111114</v>
      </c>
      <c r="Q74" s="174" cm="1">
        <f t="array" aca="1" ref="Q74" ca="1">L74 * SUM(EXP((LN(2) / 110) * (ROW(INDIRECT("1:" &amp; K74)) - 1) * O74))</f>
        <v>16228.668888333214</v>
      </c>
      <c r="R74" s="174" cm="1">
        <f t="array" aca="1" ref="R74" ca="1">L74 * SUM(EXP((LN(2) / 110) * (ROW(INDIRECT("1:" &amp; K74)) - 1) * P74))</f>
        <v>15968.387899866542</v>
      </c>
      <c r="S74" s="126">
        <f t="shared" ca="1" si="12"/>
        <v>6.408136293350955E-2</v>
      </c>
      <c r="T74" s="126">
        <f t="shared" ca="1" si="13"/>
        <v>9.7083921045276106E-2</v>
      </c>
    </row>
    <row r="75" spans="1:20">
      <c r="A75" s="21">
        <v>529</v>
      </c>
      <c r="B75" s="182">
        <v>18930.689999999999</v>
      </c>
      <c r="C75" s="177">
        <v>13892.15</v>
      </c>
      <c r="D75" s="177">
        <v>6789.723</v>
      </c>
      <c r="E75" s="177">
        <v>3569.3069999999998</v>
      </c>
      <c r="F75" s="177">
        <v>851.68320000000006</v>
      </c>
      <c r="G75" s="27">
        <v>0.12848379629576812</v>
      </c>
      <c r="H75" s="27">
        <v>0.12059027777286246</v>
      </c>
      <c r="I75" s="56">
        <f t="shared" si="14"/>
        <v>185.01666666666668</v>
      </c>
      <c r="J75" s="56">
        <f t="shared" si="15"/>
        <v>173.65</v>
      </c>
      <c r="K75" s="25">
        <v>32</v>
      </c>
      <c r="L75" s="173">
        <v>260.95923125000002</v>
      </c>
      <c r="M75" s="179">
        <v>18079.006799999999</v>
      </c>
      <c r="N75" s="173">
        <v>16480.626800000002</v>
      </c>
      <c r="O75" s="173">
        <f t="shared" si="10"/>
        <v>5.9682795698924735</v>
      </c>
      <c r="P75" s="173">
        <f t="shared" si="11"/>
        <v>5.6016129032258064</v>
      </c>
      <c r="Q75" s="174" cm="1">
        <f t="array" aca="1" ref="Q75" ca="1">L75 * SUM(EXP((LN(2) / 110) * (ROW(INDIRECT("1:" &amp; K75)) - 1) * O75))</f>
        <v>15876.605785165584</v>
      </c>
      <c r="R75" s="174" cm="1">
        <f t="array" aca="1" ref="R75" ca="1">L75 * SUM(EXP((LN(2) / 110) * (ROW(INDIRECT("1:" &amp; K75)) - 1) * P75))</f>
        <v>15210.896051356629</v>
      </c>
      <c r="S75" s="126">
        <f t="shared" ca="1" si="12"/>
        <v>-0.12182090748671077</v>
      </c>
      <c r="T75" s="126">
        <f t="shared" ca="1" si="13"/>
        <v>-7.7043838444504589E-2</v>
      </c>
    </row>
    <row r="76" spans="1:20">
      <c r="A76" s="21">
        <v>530</v>
      </c>
      <c r="B76" s="182">
        <v>21514.71</v>
      </c>
      <c r="C76" s="177">
        <v>10890.87</v>
      </c>
      <c r="D76" s="177">
        <v>6930.5</v>
      </c>
      <c r="E76" s="177">
        <v>2920.84</v>
      </c>
      <c r="F76" s="177">
        <v>246.31870000000001</v>
      </c>
      <c r="G76" s="27">
        <v>0.14672453702951316</v>
      </c>
      <c r="H76" s="27">
        <v>0.10053240739944158</v>
      </c>
      <c r="I76" s="56">
        <f t="shared" si="14"/>
        <v>211.28333333333333</v>
      </c>
      <c r="J76" s="56">
        <f t="shared" si="15"/>
        <v>144.76666666666668</v>
      </c>
      <c r="K76" s="180">
        <v>31</v>
      </c>
      <c r="L76" s="176">
        <v>275.4435387096774</v>
      </c>
      <c r="M76" s="176">
        <v>21268.391299999999</v>
      </c>
      <c r="N76" s="173">
        <v>13567.4013</v>
      </c>
      <c r="O76" s="173">
        <f t="shared" si="10"/>
        <v>7.0427777777777774</v>
      </c>
      <c r="P76" s="173">
        <f t="shared" si="11"/>
        <v>4.8255555555555558</v>
      </c>
      <c r="Q76" s="174" cm="1">
        <f t="array" aca="1" ref="Q76" ca="1">L76 * SUM(EXP((LN(2) / 110) * (ROW(INDIRECT("1:" &amp; K76)) - 1) * O76))</f>
        <v>17955.02922219042</v>
      </c>
      <c r="R76" s="174" cm="1">
        <f t="array" aca="1" ref="R76" ca="1">L76 * SUM(EXP((LN(2) / 110) * (ROW(INDIRECT("1:" &amp; K76)) - 1) * P76))</f>
        <v>13977.384631340956</v>
      </c>
      <c r="S76" s="126">
        <f t="shared" ca="1" si="12"/>
        <v>-0.1557880909314274</v>
      </c>
      <c r="T76" s="126">
        <f t="shared" ca="1" si="13"/>
        <v>3.0218265257692074E-2</v>
      </c>
    </row>
    <row r="77" spans="1:20">
      <c r="A77" s="21">
        <v>531</v>
      </c>
      <c r="B77" s="182">
        <v>17407.32</v>
      </c>
      <c r="C77" s="177">
        <v>12489.15</v>
      </c>
      <c r="D77" s="177">
        <v>7402.4719999999998</v>
      </c>
      <c r="E77" s="177">
        <v>3945.9879999999998</v>
      </c>
      <c r="F77" s="177">
        <v>1067.479</v>
      </c>
      <c r="G77" s="27">
        <v>0.10649305555853061</v>
      </c>
      <c r="H77" s="27">
        <v>0.1004282407448045</v>
      </c>
      <c r="I77" s="56">
        <f t="shared" si="14"/>
        <v>153.35</v>
      </c>
      <c r="J77" s="56">
        <f t="shared" si="15"/>
        <v>144.61666666666667</v>
      </c>
      <c r="K77" s="180">
        <v>32</v>
      </c>
      <c r="L77" s="176">
        <v>268.30312187499993</v>
      </c>
      <c r="M77" s="176">
        <f t="shared" ref="M77:M86" si="16">B77-F77</f>
        <v>16339.841</v>
      </c>
      <c r="N77" s="173">
        <v>15203.841</v>
      </c>
      <c r="O77" s="173">
        <f t="shared" si="10"/>
        <v>4.9467741935483867</v>
      </c>
      <c r="P77" s="173">
        <f t="shared" si="11"/>
        <v>4.6650537634408602</v>
      </c>
      <c r="Q77" s="174" cm="1">
        <f t="array" aca="1" ref="Q77" ca="1">L77 * SUM(EXP((LN(2) / 110) * (ROW(INDIRECT("1:" &amp; K77)) - 1) * O77))</f>
        <v>14502.648234171105</v>
      </c>
      <c r="R77" s="174" cm="1">
        <f t="array" aca="1" ref="R77" ca="1">L77 * SUM(EXP((LN(2) / 110) * (ROW(INDIRECT("1:" &amp; K77)) - 1) * P77))</f>
        <v>14045.508602623446</v>
      </c>
      <c r="S77" s="126">
        <f t="shared" ca="1" si="12"/>
        <v>-0.11243639187363542</v>
      </c>
      <c r="T77" s="126">
        <f t="shared" ca="1" si="13"/>
        <v>-7.6186826564192206E-2</v>
      </c>
    </row>
    <row r="78" spans="1:20">
      <c r="A78" s="21">
        <v>603</v>
      </c>
      <c r="B78" s="182">
        <v>17527.349999999999</v>
      </c>
      <c r="C78" s="177">
        <v>11199.22</v>
      </c>
      <c r="D78" s="177">
        <v>6788.9840000000004</v>
      </c>
      <c r="E78" s="177">
        <v>3393.8939999999998</v>
      </c>
      <c r="F78" s="177">
        <v>428.75619999999998</v>
      </c>
      <c r="G78" s="27">
        <v>0.11747685185400769</v>
      </c>
      <c r="H78" s="27">
        <v>0.10334490740933688</v>
      </c>
      <c r="I78" s="56">
        <f t="shared" si="14"/>
        <v>169.16666666666666</v>
      </c>
      <c r="J78" s="56">
        <f t="shared" si="15"/>
        <v>148.81666666666666</v>
      </c>
      <c r="K78" s="180">
        <v>32</v>
      </c>
      <c r="L78" s="176">
        <v>269.45936250000005</v>
      </c>
      <c r="M78" s="176">
        <f t="shared" si="16"/>
        <v>17098.593799999999</v>
      </c>
      <c r="N78" s="173">
        <v>14754.3838</v>
      </c>
      <c r="O78" s="173">
        <f t="shared" si="10"/>
        <v>5.456989247311828</v>
      </c>
      <c r="P78" s="173">
        <f t="shared" si="11"/>
        <v>4.8005376344086024</v>
      </c>
      <c r="Q78" s="174" cm="1">
        <f t="array" aca="1" ref="Q78" ca="1">L78 * SUM(EXP((LN(2) / 110) * (ROW(INDIRECT("1:" &amp; K78)) - 1) * O78))</f>
        <v>15445.034584542074</v>
      </c>
      <c r="R78" s="174" cm="1">
        <f t="array" aca="1" ref="R78" ca="1">L78 * SUM(EXP((LN(2) / 110) * (ROW(INDIRECT("1:" &amp; K78)) - 1) * P78))</f>
        <v>14324.536710532264</v>
      </c>
      <c r="S78" s="126">
        <f t="shared" ca="1" si="12"/>
        <v>-9.6707321947020267E-2</v>
      </c>
      <c r="T78" s="126">
        <f t="shared" ca="1" si="13"/>
        <v>-2.9133516878402994E-2</v>
      </c>
    </row>
    <row r="79" spans="1:20">
      <c r="A79" s="21">
        <v>604</v>
      </c>
      <c r="B79" s="182">
        <v>17371.650000000001</v>
      </c>
      <c r="C79" s="177">
        <v>12275.57</v>
      </c>
      <c r="D79" s="177">
        <v>6949.1809999999996</v>
      </c>
      <c r="E79" s="177">
        <v>2591.779</v>
      </c>
      <c r="F79" s="177">
        <v>277.27260000000001</v>
      </c>
      <c r="G79" s="27">
        <v>0.14074074074596865</v>
      </c>
      <c r="H79" s="27">
        <v>0.130266203705105</v>
      </c>
      <c r="I79" s="56">
        <f t="shared" si="14"/>
        <v>202.66666666666666</v>
      </c>
      <c r="J79" s="56">
        <f t="shared" si="15"/>
        <v>187.58333333333334</v>
      </c>
      <c r="K79" s="180">
        <v>31</v>
      </c>
      <c r="L79" s="176">
        <v>264.13583548387089</v>
      </c>
      <c r="M79" s="176">
        <f t="shared" si="16"/>
        <v>17094.377400000001</v>
      </c>
      <c r="N79" s="173">
        <v>15160.3974</v>
      </c>
      <c r="O79" s="173">
        <f t="shared" si="10"/>
        <v>6.7555555555555555</v>
      </c>
      <c r="P79" s="173">
        <f t="shared" si="11"/>
        <v>6.2527777777777782</v>
      </c>
      <c r="Q79" s="174" cm="1">
        <f t="array" aca="1" ref="Q79" ca="1">L79 * SUM(EXP((LN(2) / 110) * (ROW(INDIRECT("1:" &amp; K79)) - 1) * O79))</f>
        <v>16654.677690604676</v>
      </c>
      <c r="R79" s="174" cm="1">
        <f t="array" aca="1" ref="R79" ca="1">L79 * SUM(EXP((LN(2) / 110) * (ROW(INDIRECT("1:" &amp; K79)) - 1) * P79))</f>
        <v>15721.835390978673</v>
      </c>
      <c r="S79" s="126">
        <f t="shared" ca="1" si="12"/>
        <v>-2.5721890836183658E-2</v>
      </c>
      <c r="T79" s="126">
        <f t="shared" ca="1" si="13"/>
        <v>3.7033197492479519E-2</v>
      </c>
    </row>
    <row r="80" spans="1:20">
      <c r="A80" s="21">
        <v>605</v>
      </c>
      <c r="B80" s="182">
        <v>15646.93</v>
      </c>
      <c r="C80" s="173">
        <v>11901.26</v>
      </c>
      <c r="D80" s="177">
        <v>5856.0410000000002</v>
      </c>
      <c r="E80" s="177">
        <v>2853.904</v>
      </c>
      <c r="F80" s="177">
        <v>310.1782</v>
      </c>
      <c r="G80" s="27">
        <v>0.12401620370656019</v>
      </c>
      <c r="H80" s="27">
        <v>0.12171296296583023</v>
      </c>
      <c r="I80" s="56">
        <f t="shared" si="14"/>
        <v>178.58333333333334</v>
      </c>
      <c r="J80" s="56">
        <f t="shared" si="15"/>
        <v>175.26666666666668</v>
      </c>
      <c r="K80" s="180">
        <v>31</v>
      </c>
      <c r="L80" s="176">
        <v>251.02506774193546</v>
      </c>
      <c r="M80" s="176">
        <f t="shared" si="16"/>
        <v>15336.7518</v>
      </c>
      <c r="N80" s="173">
        <v>14751.2418</v>
      </c>
      <c r="O80" s="173">
        <f t="shared" si="10"/>
        <v>5.9527777777777784</v>
      </c>
      <c r="P80" s="173">
        <f t="shared" si="11"/>
        <v>5.8422222222222224</v>
      </c>
      <c r="Q80" s="174" cm="1">
        <f t="array" aca="1" ref="Q80" ca="1">L80 * SUM(EXP((LN(2) / 110) * (ROW(INDIRECT("1:" &amp; K80)) - 1) * O80))</f>
        <v>14441.435688863252</v>
      </c>
      <c r="R80" s="174" cm="1">
        <f t="array" aca="1" ref="R80" ca="1">L80 * SUM(EXP((LN(2) / 110) * (ROW(INDIRECT("1:" &amp; K80)) - 1) * P80))</f>
        <v>14262.378272667347</v>
      </c>
      <c r="S80" s="126">
        <f t="shared" ca="1" si="12"/>
        <v>-5.837716635257461E-2</v>
      </c>
      <c r="T80" s="126">
        <f t="shared" ca="1" si="13"/>
        <v>-3.3140499895585242E-2</v>
      </c>
    </row>
    <row r="81" spans="1:20">
      <c r="A81" s="21">
        <v>606</v>
      </c>
      <c r="B81" s="182">
        <v>17269.810000000001</v>
      </c>
      <c r="C81" s="177">
        <v>12488.89</v>
      </c>
      <c r="D81" s="177">
        <v>6955.1779999999999</v>
      </c>
      <c r="E81" s="177">
        <v>2719.866</v>
      </c>
      <c r="F81" s="177">
        <v>220.96709999999999</v>
      </c>
      <c r="G81" s="27">
        <v>0.17637731481954688</v>
      </c>
      <c r="H81" s="27">
        <v>0.16484953703911742</v>
      </c>
      <c r="I81" s="56">
        <f t="shared" si="14"/>
        <v>253.98333333333332</v>
      </c>
      <c r="J81" s="56">
        <f t="shared" si="15"/>
        <v>237.38333333333333</v>
      </c>
      <c r="K81" s="180">
        <v>30</v>
      </c>
      <c r="L81" s="176">
        <v>266.84098333333333</v>
      </c>
      <c r="M81" s="176">
        <f t="shared" si="16"/>
        <v>17048.8429</v>
      </c>
      <c r="N81" s="173">
        <v>15060.7829</v>
      </c>
      <c r="O81" s="173">
        <f t="shared" si="10"/>
        <v>8.7580459770114931</v>
      </c>
      <c r="P81" s="173">
        <f t="shared" si="11"/>
        <v>8.1856321839080461</v>
      </c>
      <c r="Q81" s="174" cm="1">
        <f t="array" aca="1" ref="Q81" ca="1">L81 * SUM(EXP((LN(2) / 110) * (ROW(INDIRECT("1:" &amp; K81)) - 1) * O81))</f>
        <v>19923.431837670556</v>
      </c>
      <c r="R81" s="174" cm="1">
        <f t="array" aca="1" ref="R81" ca="1">L81 * SUM(EXP((LN(2) / 110) * (ROW(INDIRECT("1:" &amp; K81)) - 1) * P81))</f>
        <v>18648.251235361346</v>
      </c>
      <c r="S81" s="126">
        <f t="shared" ca="1" si="12"/>
        <v>0.1686090343216522</v>
      </c>
      <c r="T81" s="126">
        <f t="shared" ca="1" si="13"/>
        <v>0.238199325970056</v>
      </c>
    </row>
    <row r="82" spans="1:20">
      <c r="A82" s="21">
        <v>607</v>
      </c>
      <c r="B82" s="182">
        <v>18335.43</v>
      </c>
      <c r="C82" s="177">
        <v>11458.68</v>
      </c>
      <c r="D82" s="177">
        <v>5491.54</v>
      </c>
      <c r="E82" s="177">
        <v>2522.2289999999998</v>
      </c>
      <c r="F82" s="177">
        <v>314.27719999999999</v>
      </c>
      <c r="G82" s="27">
        <v>0.12290509259037208</v>
      </c>
      <c r="H82" s="27">
        <v>0.10164351852290565</v>
      </c>
      <c r="I82" s="56">
        <f t="shared" si="14"/>
        <v>176.98333333333332</v>
      </c>
      <c r="J82" s="56">
        <f t="shared" si="15"/>
        <v>146.36666666666667</v>
      </c>
      <c r="K82" s="180">
        <v>32</v>
      </c>
      <c r="L82" s="176">
        <v>268.65972812499996</v>
      </c>
      <c r="M82" s="176">
        <f t="shared" si="16"/>
        <v>18021.1528</v>
      </c>
      <c r="N82" s="173">
        <v>14578.1728</v>
      </c>
      <c r="O82" s="173">
        <f t="shared" si="10"/>
        <v>5.7091397849462364</v>
      </c>
      <c r="P82" s="173">
        <f t="shared" si="11"/>
        <v>4.7215053763440862</v>
      </c>
      <c r="Q82" s="174" cm="1">
        <f t="array" aca="1" ref="Q82" ca="1">L82 * SUM(EXP((LN(2) / 110) * (ROW(INDIRECT("1:" &amp; K82)) - 1) * O82))</f>
        <v>15856.99614471685</v>
      </c>
      <c r="R82" s="174" cm="1">
        <f t="array" aca="1" ref="R82" ca="1">L82 * SUM(EXP((LN(2) / 110) * (ROW(INDIRECT("1:" &amp; K82)) - 1) * P82))</f>
        <v>14154.439096774669</v>
      </c>
      <c r="S82" s="126">
        <f t="shared" ca="1" si="12"/>
        <v>-0.12008980109658413</v>
      </c>
      <c r="T82" s="126">
        <f t="shared" ca="1" si="13"/>
        <v>-2.9066310918288114E-2</v>
      </c>
    </row>
    <row r="83" spans="1:20">
      <c r="A83" s="4">
        <v>611</v>
      </c>
      <c r="B83" s="182">
        <v>17728.939999999999</v>
      </c>
      <c r="C83" s="177">
        <v>12902.66</v>
      </c>
      <c r="D83" s="177">
        <v>8853.1869999999999</v>
      </c>
      <c r="E83" s="177">
        <v>5266.9210000000003</v>
      </c>
      <c r="F83" s="177">
        <v>3593.6640000000002</v>
      </c>
      <c r="G83" s="23">
        <v>9.3506944445834961E-2</v>
      </c>
      <c r="H83" s="23">
        <v>7.7777777791197877E-2</v>
      </c>
      <c r="I83" s="56">
        <f t="shared" si="14"/>
        <v>134.65</v>
      </c>
      <c r="J83" s="56">
        <f t="shared" si="15"/>
        <v>112</v>
      </c>
      <c r="K83" s="7">
        <v>22</v>
      </c>
      <c r="L83" s="173">
        <v>260.47999545454547</v>
      </c>
      <c r="M83" s="173">
        <f t="shared" si="16"/>
        <v>14135.275999999998</v>
      </c>
      <c r="N83" s="173">
        <v>11515.215999999999</v>
      </c>
      <c r="O83" s="173">
        <f t="shared" si="10"/>
        <v>6.4119047619047622</v>
      </c>
      <c r="P83" s="173">
        <f t="shared" si="11"/>
        <v>5.333333333333333</v>
      </c>
      <c r="Q83" s="174" cm="1">
        <f t="array" aca="1" ref="Q83" ca="1">L83 * SUM(EXP((LN(2) / 110) * (ROW(INDIRECT("1:" &amp; K83)) - 1) * O83))</f>
        <v>9049.321493239544</v>
      </c>
      <c r="R83" s="174" cm="1">
        <f t="array" aca="1" ref="R83" ca="1">L83 * SUM(EXP((LN(2) / 110) * (ROW(INDIRECT("1:" &amp; K83)) - 1) * P83))</f>
        <v>8342.1024156031508</v>
      </c>
      <c r="S83" s="126">
        <f t="shared" ca="1" si="12"/>
        <v>-0.35980581537710721</v>
      </c>
      <c r="T83" s="126">
        <f t="shared" ca="1" si="13"/>
        <v>-0.27555832078155096</v>
      </c>
    </row>
    <row r="84" spans="1:20">
      <c r="A84" s="21">
        <v>612</v>
      </c>
      <c r="B84" s="182">
        <v>17752.12</v>
      </c>
      <c r="C84" s="177">
        <v>12630.52</v>
      </c>
      <c r="D84" s="177">
        <v>7051.8990000000003</v>
      </c>
      <c r="E84" s="177">
        <v>3218.346</v>
      </c>
      <c r="F84" s="177">
        <v>586.73689999999999</v>
      </c>
      <c r="G84" s="23">
        <v>0.12811342592613073</v>
      </c>
      <c r="H84" s="23">
        <v>0.11754629630013369</v>
      </c>
      <c r="I84" s="56">
        <f t="shared" si="14"/>
        <v>184.48333333333332</v>
      </c>
      <c r="J84" s="56">
        <f t="shared" si="15"/>
        <v>169.26666666666668</v>
      </c>
      <c r="K84" s="25">
        <v>31</v>
      </c>
      <c r="L84" s="173">
        <v>270.71862903225798</v>
      </c>
      <c r="M84" s="173">
        <f t="shared" si="16"/>
        <v>17165.383099999999</v>
      </c>
      <c r="N84" s="173">
        <v>15214.1831</v>
      </c>
      <c r="O84" s="173">
        <f t="shared" si="10"/>
        <v>6.1494444444444438</v>
      </c>
      <c r="P84" s="173">
        <f t="shared" si="11"/>
        <v>5.6422222222222222</v>
      </c>
      <c r="Q84" s="174" cm="1">
        <f t="array" aca="1" ref="Q84" ca="1">L84 * SUM(EXP((LN(2) / 110) * (ROW(INDIRECT("1:" &amp; K84)) - 1) * O84))</f>
        <v>15925.357575777873</v>
      </c>
      <c r="R84" s="174" cm="1">
        <f t="array" aca="1" ref="R84" ca="1">L84 * SUM(EXP((LN(2) / 110) * (ROW(INDIRECT("1:" &amp; K84)) - 1) * P84))</f>
        <v>15039.418585420384</v>
      </c>
      <c r="S84" s="126">
        <f t="shared" ca="1" si="12"/>
        <v>-7.2239897996924207E-2</v>
      </c>
      <c r="T84" s="126">
        <f t="shared" ca="1" si="13"/>
        <v>-1.1486946977758926E-2</v>
      </c>
    </row>
    <row r="85" spans="1:20">
      <c r="A85" s="21">
        <v>613</v>
      </c>
      <c r="B85" s="182">
        <v>17489.759999999998</v>
      </c>
      <c r="C85" s="177">
        <v>13364.39</v>
      </c>
      <c r="D85" s="177">
        <v>6391.8310000000001</v>
      </c>
      <c r="E85" s="177">
        <v>3651.7869999999998</v>
      </c>
      <c r="F85" s="177">
        <v>280.21300000000002</v>
      </c>
      <c r="G85" s="23">
        <v>0.145578703697538</v>
      </c>
      <c r="H85" s="23">
        <v>0.14030092593020527</v>
      </c>
      <c r="I85" s="56">
        <f t="shared" si="14"/>
        <v>209.63333333333333</v>
      </c>
      <c r="J85" s="56">
        <f t="shared" si="15"/>
        <v>202.03333333333333</v>
      </c>
      <c r="K85" s="25">
        <v>31</v>
      </c>
      <c r="L85" s="173">
        <v>269.8618225806452</v>
      </c>
      <c r="M85" s="173">
        <f t="shared" si="16"/>
        <v>17209.546999999999</v>
      </c>
      <c r="N85" s="173">
        <v>16153.517</v>
      </c>
      <c r="O85" s="173">
        <f t="shared" si="10"/>
        <v>6.9877777777777776</v>
      </c>
      <c r="P85" s="173">
        <f t="shared" si="11"/>
        <v>6.7344444444444447</v>
      </c>
      <c r="Q85" s="174" cm="1">
        <f t="array" aca="1" ref="Q85" ca="1">L85 * SUM(EXP((LN(2) / 110) * (ROW(INDIRECT("1:" &amp; K85)) - 1) * O85))</f>
        <v>17479.174883366424</v>
      </c>
      <c r="R85" s="174" cm="1">
        <f t="array" aca="1" ref="R85" ca="1">L85 * SUM(EXP((LN(2) / 110) * (ROW(INDIRECT("1:" &amp; K85)) - 1) * P85))</f>
        <v>16974.335303569238</v>
      </c>
      <c r="S85" s="126">
        <f t="shared" ca="1" si="12"/>
        <v>1.5667343444102599E-2</v>
      </c>
      <c r="T85" s="126">
        <f t="shared" ca="1" si="13"/>
        <v>5.0813597037056277E-2</v>
      </c>
    </row>
    <row r="86" spans="1:20">
      <c r="A86" s="21">
        <v>614</v>
      </c>
      <c r="B86" s="182">
        <v>17562.39</v>
      </c>
      <c r="C86" s="177">
        <v>11997.1</v>
      </c>
      <c r="D86" s="177">
        <v>7463.8540000000003</v>
      </c>
      <c r="E86" s="177">
        <v>4012.877</v>
      </c>
      <c r="F86" s="177">
        <v>1234.8489999999999</v>
      </c>
      <c r="G86" s="23">
        <v>0.10883101852232357</v>
      </c>
      <c r="H86" s="23">
        <v>9.4050925916235428E-2</v>
      </c>
      <c r="I86" s="56">
        <f t="shared" si="14"/>
        <v>156.71666666666667</v>
      </c>
      <c r="J86" s="56">
        <f t="shared" si="15"/>
        <v>135.43333333333334</v>
      </c>
      <c r="K86" s="25">
        <v>32</v>
      </c>
      <c r="L86" s="173">
        <v>253.30935625000001</v>
      </c>
      <c r="M86" s="173">
        <f t="shared" si="16"/>
        <v>16327.540999999999</v>
      </c>
      <c r="N86" s="173">
        <v>13871.110999999999</v>
      </c>
      <c r="O86" s="173">
        <f t="shared" si="10"/>
        <v>5.0553763440860218</v>
      </c>
      <c r="P86" s="173">
        <f t="shared" si="11"/>
        <v>4.3688172043010756</v>
      </c>
      <c r="Q86" s="174" cm="1">
        <f t="array" aca="1" ref="Q86" ca="1">L86 * SUM(EXP((LN(2) / 110) * (ROW(INDIRECT("1:" &amp; K86)) - 1) * O86))</f>
        <v>13863.238948892647</v>
      </c>
      <c r="R86" s="174" cm="1">
        <f t="array" aca="1" ref="R86" ca="1">L86 * SUM(EXP((LN(2) / 110) * (ROW(INDIRECT("1:" &amp; K86)) - 1) * P86))</f>
        <v>12824.985317587443</v>
      </c>
      <c r="S86" s="126">
        <f t="shared" ca="1" si="12"/>
        <v>-0.15092916019058547</v>
      </c>
      <c r="T86" s="126">
        <f t="shared" ca="1" si="13"/>
        <v>-7.5417584244878141E-2</v>
      </c>
    </row>
    <row r="87" spans="1:20">
      <c r="R87" s="7" t="s">
        <v>299</v>
      </c>
      <c r="S87" s="175">
        <f ca="1">AVERAGE(S59:S86)</f>
        <v>-0.10193279381925904</v>
      </c>
      <c r="T87" s="175">
        <f ca="1">AVERAGE(T59:T86)</f>
        <v>-2.6599848920930484E-2</v>
      </c>
    </row>
    <row r="97" spans="1:33">
      <c r="E97" s="254" t="s">
        <v>302</v>
      </c>
      <c r="F97" s="254"/>
      <c r="G97" s="254"/>
      <c r="H97" s="254"/>
      <c r="V97" s="255" t="s">
        <v>303</v>
      </c>
      <c r="W97" s="255"/>
      <c r="X97" s="255"/>
      <c r="Y97" s="255"/>
      <c r="Z97" s="255"/>
    </row>
    <row r="98" spans="1:33">
      <c r="A98" s="128" t="s">
        <v>106</v>
      </c>
      <c r="B98" s="173" t="s">
        <v>107</v>
      </c>
      <c r="C98" s="173" t="s">
        <v>108</v>
      </c>
      <c r="D98" s="173" t="s">
        <v>109</v>
      </c>
      <c r="E98" s="173" t="s">
        <v>110</v>
      </c>
      <c r="F98" s="173" t="s">
        <v>111</v>
      </c>
      <c r="G98" s="173" t="s">
        <v>279</v>
      </c>
      <c r="H98" s="173" t="s">
        <v>287</v>
      </c>
      <c r="I98" s="173" t="s">
        <v>300</v>
      </c>
      <c r="J98" s="173" t="s">
        <v>301</v>
      </c>
      <c r="K98" s="50" t="s">
        <v>24</v>
      </c>
      <c r="L98" s="21" t="s">
        <v>283</v>
      </c>
      <c r="M98" s="124" t="s">
        <v>291</v>
      </c>
      <c r="N98" s="126" t="s">
        <v>295</v>
      </c>
      <c r="P98" s="21" t="s">
        <v>575</v>
      </c>
      <c r="R98" s="21" t="s">
        <v>106</v>
      </c>
      <c r="S98" s="21" t="s">
        <v>107</v>
      </c>
      <c r="T98" s="21" t="s">
        <v>108</v>
      </c>
      <c r="U98" s="21" t="s">
        <v>109</v>
      </c>
      <c r="V98" s="21" t="s">
        <v>110</v>
      </c>
      <c r="W98" s="21" t="s">
        <v>111</v>
      </c>
      <c r="X98" s="23" t="s">
        <v>281</v>
      </c>
      <c r="Y98" s="173" t="s">
        <v>289</v>
      </c>
      <c r="Z98" s="173" t="s">
        <v>300</v>
      </c>
      <c r="AA98" s="173" t="s">
        <v>301</v>
      </c>
      <c r="AB98" s="21" t="s">
        <v>23</v>
      </c>
      <c r="AC98" s="21" t="s">
        <v>285</v>
      </c>
      <c r="AD98" s="21" t="s">
        <v>293</v>
      </c>
      <c r="AE98" s="21" t="s">
        <v>297</v>
      </c>
    </row>
    <row r="99" spans="1:33">
      <c r="A99" s="183">
        <v>508</v>
      </c>
      <c r="B99" s="173">
        <v>17120.939999999999</v>
      </c>
      <c r="C99" s="173">
        <v>10128.59</v>
      </c>
      <c r="D99" s="173">
        <v>5863.8050000000003</v>
      </c>
      <c r="E99" s="173">
        <v>2187.1999999999998</v>
      </c>
      <c r="F99" s="173">
        <v>359.34019999999998</v>
      </c>
      <c r="G99" s="185">
        <v>0.15221064814977581</v>
      </c>
      <c r="H99" s="173">
        <v>219.18333333333334</v>
      </c>
      <c r="I99" s="173">
        <v>26</v>
      </c>
      <c r="J99" s="173">
        <v>266.73</v>
      </c>
      <c r="K99" s="50">
        <v>16761.5998</v>
      </c>
      <c r="L99" s="21">
        <v>8.7673333333333332</v>
      </c>
      <c r="M99" s="124">
        <v>15052.762010952041</v>
      </c>
      <c r="N99" s="238">
        <v>-0.10194956385057939</v>
      </c>
      <c r="O99" s="243">
        <f>ABS(N99)</f>
        <v>0.10194956385057939</v>
      </c>
      <c r="P99" s="245">
        <f>F99/B99</f>
        <v>2.0988345266089361E-2</v>
      </c>
      <c r="R99" s="21">
        <v>508</v>
      </c>
      <c r="S99" s="21">
        <v>17120.939999999999</v>
      </c>
      <c r="T99" s="21">
        <v>10128.59</v>
      </c>
      <c r="U99" s="21">
        <v>5863.8050000000003</v>
      </c>
      <c r="V99" s="21">
        <v>2187.1999999999998</v>
      </c>
      <c r="W99" s="21">
        <v>359.34019999999998</v>
      </c>
      <c r="X99" s="23">
        <v>0.14343750000261934</v>
      </c>
      <c r="Y99" s="173">
        <v>206.55</v>
      </c>
      <c r="Z99" s="173">
        <v>26</v>
      </c>
      <c r="AA99" s="173">
        <v>266.73</v>
      </c>
      <c r="AB99" s="21">
        <v>15189.389799999999</v>
      </c>
      <c r="AC99" s="21">
        <v>8.2620000000000005</v>
      </c>
      <c r="AD99" s="21">
        <v>14331.306601845316</v>
      </c>
      <c r="AE99" s="120">
        <v>-5.6492275822343008E-2</v>
      </c>
      <c r="AF99" s="120">
        <f>ABS(AE99)</f>
        <v>5.6492275822343008E-2</v>
      </c>
      <c r="AG99" s="120"/>
    </row>
    <row r="100" spans="1:33">
      <c r="A100" s="183">
        <v>509</v>
      </c>
      <c r="B100" s="173">
        <v>17613.2</v>
      </c>
      <c r="C100" s="173">
        <v>11611.92</v>
      </c>
      <c r="D100" s="173">
        <v>7143.3339999999998</v>
      </c>
      <c r="E100" s="173">
        <v>3268.9140000000002</v>
      </c>
      <c r="F100" s="173">
        <v>417.4939</v>
      </c>
      <c r="G100" s="185">
        <v>0.13200231481459923</v>
      </c>
      <c r="H100" s="173">
        <v>190.08333333333334</v>
      </c>
      <c r="I100" s="173">
        <v>29</v>
      </c>
      <c r="J100" s="173">
        <v>285.64999999999998</v>
      </c>
      <c r="K100" s="50">
        <v>17195.706099999999</v>
      </c>
      <c r="L100" s="21">
        <v>6.7886904761904763</v>
      </c>
      <c r="M100" s="124">
        <v>16061.781860116091</v>
      </c>
      <c r="N100" s="126">
        <v>-6.5942290086238961E-2</v>
      </c>
      <c r="O100" s="243">
        <f t="shared" ref="O100:O122" si="17">ABS(N100)</f>
        <v>6.5942290086238961E-2</v>
      </c>
      <c r="P100" s="245">
        <f t="shared" ref="P100:P122" si="18">F100/B100</f>
        <v>2.3703466718143211E-2</v>
      </c>
      <c r="R100" s="21">
        <v>509</v>
      </c>
      <c r="S100" s="21">
        <v>17613.2</v>
      </c>
      <c r="T100" s="21">
        <v>11611.92</v>
      </c>
      <c r="U100" s="21">
        <v>7143.3339999999998</v>
      </c>
      <c r="V100" s="21">
        <v>3268.9140000000002</v>
      </c>
      <c r="W100" s="21">
        <v>417.4939</v>
      </c>
      <c r="X100" s="23">
        <v>0.11626157407590654</v>
      </c>
      <c r="Y100" s="173">
        <v>167.41666666666666</v>
      </c>
      <c r="Z100" s="173">
        <v>29</v>
      </c>
      <c r="AA100" s="173">
        <v>285.64999999999998</v>
      </c>
      <c r="AB100" s="21">
        <v>14379.126100000001</v>
      </c>
      <c r="AC100" s="21">
        <v>5.9791666666666661</v>
      </c>
      <c r="AD100" s="21">
        <v>14746.126703452916</v>
      </c>
      <c r="AE100" s="120">
        <v>2.5523150774295955E-2</v>
      </c>
      <c r="AF100" s="120">
        <f t="shared" ref="AF100:AF122" si="19">ABS(AE100)</f>
        <v>2.5523150774295955E-2</v>
      </c>
      <c r="AG100" s="120"/>
    </row>
    <row r="101" spans="1:33">
      <c r="A101" s="183">
        <v>510</v>
      </c>
      <c r="B101" s="173">
        <v>19682.63</v>
      </c>
      <c r="C101" s="173">
        <v>12715.91</v>
      </c>
      <c r="D101" s="173">
        <v>7895.3149999999996</v>
      </c>
      <c r="E101" s="173">
        <v>3126.0050000000001</v>
      </c>
      <c r="F101" s="173">
        <v>661.48810000000003</v>
      </c>
      <c r="G101" s="185">
        <v>0.14045138889196096</v>
      </c>
      <c r="H101" s="173">
        <v>202.25</v>
      </c>
      <c r="I101" s="173">
        <v>32</v>
      </c>
      <c r="J101" s="173">
        <v>262.475759375</v>
      </c>
      <c r="K101" s="50">
        <v>19021.141900000002</v>
      </c>
      <c r="L101" s="21">
        <v>6.524193548387097</v>
      </c>
      <c r="M101" s="124">
        <v>17054.113786893489</v>
      </c>
      <c r="N101" s="126">
        <v>-0.10341272482208404</v>
      </c>
      <c r="O101" s="243">
        <f t="shared" si="17"/>
        <v>0.10341272482208404</v>
      </c>
      <c r="P101" s="245">
        <f t="shared" si="18"/>
        <v>3.360770892914209E-2</v>
      </c>
      <c r="R101" s="21">
        <v>510</v>
      </c>
      <c r="S101" s="21">
        <v>19682.63</v>
      </c>
      <c r="T101" s="21">
        <v>12715.91</v>
      </c>
      <c r="U101" s="21">
        <v>7895.3149999999996</v>
      </c>
      <c r="V101" s="21">
        <v>3126.0050000000001</v>
      </c>
      <c r="W101" s="21">
        <v>661.48810000000003</v>
      </c>
      <c r="X101" s="23">
        <v>0.13333333333139308</v>
      </c>
      <c r="Y101" s="173">
        <v>192</v>
      </c>
      <c r="Z101" s="173">
        <v>32</v>
      </c>
      <c r="AA101" s="173">
        <v>262.475759375</v>
      </c>
      <c r="AB101" s="21">
        <v>17608.03</v>
      </c>
      <c r="AC101" s="21">
        <v>6.193548387096774</v>
      </c>
      <c r="AD101" s="21">
        <v>16398.141349741683</v>
      </c>
      <c r="AE101" s="120">
        <v>-6.8712323312620185E-2</v>
      </c>
      <c r="AF101" s="120">
        <f t="shared" si="19"/>
        <v>6.8712323312620185E-2</v>
      </c>
      <c r="AG101" s="120"/>
    </row>
    <row r="102" spans="1:33">
      <c r="A102" s="183">
        <v>511</v>
      </c>
      <c r="B102" s="173">
        <v>15515.02</v>
      </c>
      <c r="C102" s="173">
        <v>11903.98</v>
      </c>
      <c r="D102" s="173">
        <v>6793.4989999999998</v>
      </c>
      <c r="E102" s="173">
        <v>3331.808</v>
      </c>
      <c r="F102" s="173">
        <v>661.03859999999997</v>
      </c>
      <c r="G102" s="185">
        <v>0.10434027777228039</v>
      </c>
      <c r="H102" s="173">
        <v>150.25</v>
      </c>
      <c r="I102" s="173">
        <v>31</v>
      </c>
      <c r="J102" s="173">
        <v>266.73845483870963</v>
      </c>
      <c r="K102" s="50">
        <v>14853.981400000001</v>
      </c>
      <c r="L102" s="21">
        <v>5.0083333333333337</v>
      </c>
      <c r="M102" s="124">
        <v>13810.297791202926</v>
      </c>
      <c r="N102" s="126">
        <v>-7.0262886474132452E-2</v>
      </c>
      <c r="O102" s="243">
        <f t="shared" si="17"/>
        <v>7.0262886474132452E-2</v>
      </c>
      <c r="P102" s="245">
        <f t="shared" si="18"/>
        <v>4.2606364671138028E-2</v>
      </c>
      <c r="R102" s="21">
        <v>511</v>
      </c>
      <c r="S102" s="21">
        <v>15515.02</v>
      </c>
      <c r="T102" s="21">
        <v>11903.98</v>
      </c>
      <c r="U102" s="21">
        <v>6793.4989999999998</v>
      </c>
      <c r="V102" s="21">
        <v>3331.808</v>
      </c>
      <c r="W102" s="21">
        <v>661.03859999999997</v>
      </c>
      <c r="X102" s="23">
        <v>0.10268518518569181</v>
      </c>
      <c r="Y102" s="173">
        <v>147.86666666666667</v>
      </c>
      <c r="Z102" s="173">
        <v>31</v>
      </c>
      <c r="AA102" s="173">
        <v>266.73845483870963</v>
      </c>
      <c r="AB102" s="21">
        <v>14372.001400000001</v>
      </c>
      <c r="AC102" s="21">
        <v>4.9288888888888893</v>
      </c>
      <c r="AD102" s="21">
        <v>13690.071165933958</v>
      </c>
      <c r="AE102" s="120">
        <v>-4.7448522657814608E-2</v>
      </c>
      <c r="AF102" s="120">
        <f t="shared" si="19"/>
        <v>4.7448522657814608E-2</v>
      </c>
      <c r="AG102" s="120"/>
    </row>
    <row r="103" spans="1:33">
      <c r="A103" s="183">
        <v>513</v>
      </c>
      <c r="B103" s="173">
        <v>19616.150000000001</v>
      </c>
      <c r="C103" s="173">
        <v>11288.58</v>
      </c>
      <c r="D103" s="173">
        <v>6974.01</v>
      </c>
      <c r="E103" s="173">
        <v>3413.4450000000002</v>
      </c>
      <c r="F103" s="173">
        <v>594.05740000000003</v>
      </c>
      <c r="G103" s="185">
        <v>0.10462962962628808</v>
      </c>
      <c r="H103" s="173">
        <v>150.66666666666666</v>
      </c>
      <c r="I103" s="173">
        <v>32</v>
      </c>
      <c r="J103" s="173">
        <v>279.31746562500001</v>
      </c>
      <c r="K103" s="50">
        <v>19022.0926</v>
      </c>
      <c r="L103" s="21">
        <v>4.860215053763441</v>
      </c>
      <c r="M103" s="124">
        <v>14949.752534694411</v>
      </c>
      <c r="N103" s="126">
        <v>-0.21408475665319748</v>
      </c>
      <c r="O103" s="243">
        <f t="shared" si="17"/>
        <v>0.21408475665319748</v>
      </c>
      <c r="P103" s="245">
        <f t="shared" si="18"/>
        <v>3.02840975420763E-2</v>
      </c>
      <c r="R103" s="21">
        <v>513</v>
      </c>
      <c r="S103" s="21">
        <v>19616.150000000001</v>
      </c>
      <c r="T103" s="21">
        <v>11288.58</v>
      </c>
      <c r="U103" s="21">
        <v>6974.01</v>
      </c>
      <c r="V103" s="21">
        <v>3413.4450000000002</v>
      </c>
      <c r="W103" s="21">
        <v>594.05740000000003</v>
      </c>
      <c r="X103" s="23">
        <v>0.12857638888817746</v>
      </c>
      <c r="Y103" s="173">
        <v>185.15</v>
      </c>
      <c r="Z103" s="173">
        <v>32</v>
      </c>
      <c r="AA103" s="173">
        <v>279.31746562500001</v>
      </c>
      <c r="AB103" s="21">
        <v>14819.8226</v>
      </c>
      <c r="AC103" s="21">
        <v>5.9725806451612904</v>
      </c>
      <c r="AD103" s="21">
        <v>17002.09352501477</v>
      </c>
      <c r="AE103" s="120">
        <v>0.14725351199647768</v>
      </c>
      <c r="AF103" s="120">
        <f t="shared" si="19"/>
        <v>0.14725351199647768</v>
      </c>
      <c r="AG103" s="120"/>
    </row>
    <row r="104" spans="1:33">
      <c r="A104" s="183">
        <v>514</v>
      </c>
      <c r="B104" s="173">
        <v>17062.39</v>
      </c>
      <c r="C104" s="173">
        <v>12497.06</v>
      </c>
      <c r="D104" s="173">
        <v>7237.5789999999997</v>
      </c>
      <c r="E104" s="173">
        <v>4219.933</v>
      </c>
      <c r="F104" s="173">
        <v>603.8519</v>
      </c>
      <c r="G104" s="185">
        <v>0.12160879629664123</v>
      </c>
      <c r="H104" s="173">
        <v>175.11666666666667</v>
      </c>
      <c r="I104" s="173">
        <v>31</v>
      </c>
      <c r="J104" s="173">
        <v>287.37479032258068</v>
      </c>
      <c r="K104" s="50">
        <v>16458.538099999998</v>
      </c>
      <c r="L104" s="21">
        <v>5.8372222222222225</v>
      </c>
      <c r="M104" s="124">
        <v>16318.447727746563</v>
      </c>
      <c r="N104" s="126">
        <v>-8.5117141876309733E-3</v>
      </c>
      <c r="O104" s="243">
        <f t="shared" si="17"/>
        <v>8.5117141876309733E-3</v>
      </c>
      <c r="P104" s="245">
        <f t="shared" si="18"/>
        <v>3.5390815706357666E-2</v>
      </c>
      <c r="R104" s="21">
        <v>514</v>
      </c>
      <c r="S104" s="21">
        <v>17062.39</v>
      </c>
      <c r="T104" s="21">
        <v>12497.06</v>
      </c>
      <c r="U104" s="21">
        <v>7237.5789999999997</v>
      </c>
      <c r="V104" s="21">
        <v>4219.933</v>
      </c>
      <c r="W104" s="21">
        <v>603.8519</v>
      </c>
      <c r="X104" s="23">
        <v>0.11668981481489027</v>
      </c>
      <c r="Y104" s="173">
        <v>168.03333333333333</v>
      </c>
      <c r="Z104" s="173">
        <v>31</v>
      </c>
      <c r="AA104" s="173">
        <v>287.37479032258068</v>
      </c>
      <c r="AB104" s="21">
        <v>15417.918100000001</v>
      </c>
      <c r="AC104" s="21">
        <v>5.6011111111111109</v>
      </c>
      <c r="AD104" s="21">
        <v>15891.371572003985</v>
      </c>
      <c r="AE104" s="120">
        <v>3.0708002788261315E-2</v>
      </c>
      <c r="AF104" s="120">
        <f t="shared" si="19"/>
        <v>3.0708002788261315E-2</v>
      </c>
      <c r="AG104" s="120"/>
    </row>
    <row r="105" spans="1:33">
      <c r="A105" s="183">
        <v>515</v>
      </c>
      <c r="B105" s="173">
        <v>18309.75</v>
      </c>
      <c r="C105" s="173">
        <v>13441.51</v>
      </c>
      <c r="D105" s="173">
        <v>7811.44</v>
      </c>
      <c r="E105" s="173">
        <v>4847.857</v>
      </c>
      <c r="F105" s="173">
        <v>1150.68</v>
      </c>
      <c r="G105" s="185">
        <v>0.13004629629722331</v>
      </c>
      <c r="H105" s="173">
        <v>187.26666666666668</v>
      </c>
      <c r="I105" s="173">
        <v>32</v>
      </c>
      <c r="J105" s="173">
        <v>261.53598749999998</v>
      </c>
      <c r="K105" s="50">
        <v>17159.07</v>
      </c>
      <c r="L105" s="21">
        <v>6.0408602150537636</v>
      </c>
      <c r="M105" s="124">
        <v>16047.992615140784</v>
      </c>
      <c r="N105" s="126">
        <v>-6.4751608616272105E-2</v>
      </c>
      <c r="O105" s="243">
        <f t="shared" si="17"/>
        <v>6.4751608616272105E-2</v>
      </c>
      <c r="P105" s="245">
        <f t="shared" si="18"/>
        <v>6.2845205423340031E-2</v>
      </c>
      <c r="R105" s="21">
        <v>515</v>
      </c>
      <c r="S105" s="21">
        <v>18309.75</v>
      </c>
      <c r="T105" s="21">
        <v>13441.51</v>
      </c>
      <c r="U105" s="21">
        <v>7811.44</v>
      </c>
      <c r="V105" s="21">
        <v>4847.857</v>
      </c>
      <c r="W105" s="21">
        <v>1150.68</v>
      </c>
      <c r="X105" s="23">
        <v>0.127789351856336</v>
      </c>
      <c r="Y105" s="173">
        <v>184.01666666666668</v>
      </c>
      <c r="Z105" s="173">
        <v>32</v>
      </c>
      <c r="AA105" s="173">
        <v>261.53598749999998</v>
      </c>
      <c r="AB105" s="21">
        <v>16555.7</v>
      </c>
      <c r="AC105" s="21">
        <v>5.9360215053763445</v>
      </c>
      <c r="AD105" s="21">
        <v>15851.575354992261</v>
      </c>
      <c r="AE105" s="120">
        <v>-4.2530647753205218E-2</v>
      </c>
      <c r="AF105" s="120">
        <f t="shared" si="19"/>
        <v>4.2530647753205218E-2</v>
      </c>
      <c r="AG105" s="120"/>
    </row>
    <row r="106" spans="1:33">
      <c r="A106" s="183">
        <v>517</v>
      </c>
      <c r="B106" s="173">
        <v>17411.88</v>
      </c>
      <c r="C106" s="173">
        <v>12567.71</v>
      </c>
      <c r="D106" s="173">
        <v>7385.4520000000002</v>
      </c>
      <c r="E106" s="173">
        <v>2961.982</v>
      </c>
      <c r="F106" s="173">
        <v>469.27140000000003</v>
      </c>
      <c r="G106" s="185">
        <v>0.11285879629576812</v>
      </c>
      <c r="H106" s="173">
        <v>162.51666666666668</v>
      </c>
      <c r="I106" s="173">
        <v>31</v>
      </c>
      <c r="J106" s="173">
        <v>276.06237419354841</v>
      </c>
      <c r="K106" s="50">
        <v>16942.6086</v>
      </c>
      <c r="L106" s="21">
        <v>5.4172222222222226</v>
      </c>
      <c r="M106" s="124">
        <v>14955.470202613344</v>
      </c>
      <c r="N106" s="126">
        <v>-0.11728644887580393</v>
      </c>
      <c r="O106" s="243">
        <f t="shared" si="17"/>
        <v>0.11728644887580393</v>
      </c>
      <c r="P106" s="245">
        <f t="shared" si="18"/>
        <v>2.6951219512195122E-2</v>
      </c>
      <c r="R106" s="21">
        <v>517</v>
      </c>
      <c r="S106" s="21">
        <v>17411.88</v>
      </c>
      <c r="T106" s="21">
        <v>12567.71</v>
      </c>
      <c r="U106" s="21">
        <v>7385.4520000000002</v>
      </c>
      <c r="V106" s="21">
        <v>2961.982</v>
      </c>
      <c r="W106" s="21">
        <v>469.27140000000003</v>
      </c>
      <c r="X106" s="23">
        <v>0.10315972222451819</v>
      </c>
      <c r="Y106" s="173">
        <v>148.55000000000001</v>
      </c>
      <c r="Z106" s="173">
        <v>31</v>
      </c>
      <c r="AA106" s="173">
        <v>276.06237419354841</v>
      </c>
      <c r="AB106" s="21">
        <v>15079.3886</v>
      </c>
      <c r="AC106" s="21">
        <v>4.9516666666666671</v>
      </c>
      <c r="AD106" s="21">
        <v>14204.148058622173</v>
      </c>
      <c r="AE106" s="120">
        <v>-5.8042176947268737E-2</v>
      </c>
      <c r="AF106" s="120">
        <f t="shared" si="19"/>
        <v>5.8042176947268737E-2</v>
      </c>
      <c r="AG106" s="120"/>
    </row>
    <row r="107" spans="1:33">
      <c r="A107" s="183">
        <v>520</v>
      </c>
      <c r="B107" s="173">
        <v>19309.3</v>
      </c>
      <c r="C107" s="173">
        <v>12577.99</v>
      </c>
      <c r="D107" s="173">
        <v>7173.8339999999998</v>
      </c>
      <c r="E107" s="173">
        <v>3127.2040000000002</v>
      </c>
      <c r="F107" s="173">
        <v>620.875</v>
      </c>
      <c r="G107" s="185">
        <v>0.13328703703155043</v>
      </c>
      <c r="H107" s="173">
        <v>191.93333333333334</v>
      </c>
      <c r="I107" s="173">
        <v>31</v>
      </c>
      <c r="J107" s="173">
        <v>265.20970967741943</v>
      </c>
      <c r="K107" s="50">
        <v>18688.424999999999</v>
      </c>
      <c r="L107" s="21">
        <v>6.3977777777777778</v>
      </c>
      <c r="M107" s="124">
        <v>16049.137638067936</v>
      </c>
      <c r="N107" s="126">
        <v>-0.14122577809162964</v>
      </c>
      <c r="O107" s="243">
        <f t="shared" si="17"/>
        <v>0.14122577809162964</v>
      </c>
      <c r="P107" s="245">
        <f t="shared" si="18"/>
        <v>3.2154195128772149E-2</v>
      </c>
      <c r="R107" s="21">
        <v>520</v>
      </c>
      <c r="S107" s="21">
        <v>19309.3</v>
      </c>
      <c r="T107" s="21">
        <v>12577.99</v>
      </c>
      <c r="U107" s="21">
        <v>7173.8339999999998</v>
      </c>
      <c r="V107" s="21">
        <v>3127.2040000000002</v>
      </c>
      <c r="W107" s="21">
        <v>620.875</v>
      </c>
      <c r="X107" s="23">
        <v>0.11767361110833008</v>
      </c>
      <c r="Y107" s="173">
        <v>169.45</v>
      </c>
      <c r="Z107" s="173">
        <v>31</v>
      </c>
      <c r="AA107" s="173">
        <v>265.20970967741943</v>
      </c>
      <c r="AB107" s="21">
        <v>15865.584999999999</v>
      </c>
      <c r="AC107" s="21">
        <v>5.6483333333333325</v>
      </c>
      <c r="AD107" s="21">
        <v>14743.4743384048</v>
      </c>
      <c r="AE107" s="120">
        <v>-7.0726081742034694E-2</v>
      </c>
      <c r="AF107" s="120">
        <f t="shared" si="19"/>
        <v>7.0726081742034694E-2</v>
      </c>
      <c r="AG107" s="120"/>
    </row>
    <row r="108" spans="1:33">
      <c r="A108" s="183">
        <v>521</v>
      </c>
      <c r="B108" s="173">
        <v>16666.580000000002</v>
      </c>
      <c r="C108" s="173">
        <v>10751.68</v>
      </c>
      <c r="D108" s="173">
        <v>5298.1440000000002</v>
      </c>
      <c r="E108" s="173">
        <v>2644.9969999999998</v>
      </c>
      <c r="F108" s="173">
        <v>468.50389999999999</v>
      </c>
      <c r="G108" s="185">
        <v>0.14089120370044839</v>
      </c>
      <c r="H108" s="173">
        <v>202.88333333333333</v>
      </c>
      <c r="I108" s="173">
        <v>27</v>
      </c>
      <c r="J108" s="173">
        <v>262.25718888888889</v>
      </c>
      <c r="K108" s="50">
        <v>16198.076100000002</v>
      </c>
      <c r="L108" s="21">
        <v>7.8032051282051276</v>
      </c>
      <c r="M108" s="124">
        <v>14424.302836036037</v>
      </c>
      <c r="N108" s="126">
        <v>-0.10950518154214407</v>
      </c>
      <c r="O108" s="243">
        <f t="shared" si="17"/>
        <v>0.10950518154214407</v>
      </c>
      <c r="P108" s="245">
        <f t="shared" si="18"/>
        <v>2.81103801739769E-2</v>
      </c>
      <c r="R108" s="21">
        <v>521</v>
      </c>
      <c r="S108" s="21">
        <v>16666.580000000002</v>
      </c>
      <c r="T108" s="21">
        <v>10751.68</v>
      </c>
      <c r="U108" s="21">
        <v>5298.1440000000002</v>
      </c>
      <c r="V108" s="21">
        <v>2644.9969999999998</v>
      </c>
      <c r="W108" s="21">
        <v>468.50389999999999</v>
      </c>
      <c r="X108" s="23">
        <v>0.11916666666365927</v>
      </c>
      <c r="Y108" s="173">
        <v>171.6</v>
      </c>
      <c r="Z108" s="173">
        <v>27</v>
      </c>
      <c r="AA108" s="173">
        <v>262.25718888888889</v>
      </c>
      <c r="AB108" s="21">
        <v>12925.6561</v>
      </c>
      <c r="AC108" s="21">
        <v>6.6</v>
      </c>
      <c r="AD108" s="21">
        <v>12806.927976193558</v>
      </c>
      <c r="AE108" s="120">
        <v>-9.1854620676812253E-3</v>
      </c>
      <c r="AF108" s="120">
        <f t="shared" si="19"/>
        <v>9.1854620676812253E-3</v>
      </c>
      <c r="AG108" s="120"/>
    </row>
    <row r="109" spans="1:33">
      <c r="A109" s="183">
        <v>523</v>
      </c>
      <c r="B109" s="173">
        <v>17999.95</v>
      </c>
      <c r="C109" s="173">
        <v>10825.44</v>
      </c>
      <c r="D109" s="173">
        <v>6690.1080000000002</v>
      </c>
      <c r="E109" s="173">
        <v>2760.165</v>
      </c>
      <c r="F109" s="173">
        <v>311.32240000000002</v>
      </c>
      <c r="G109" s="185">
        <v>0.14053240740759065</v>
      </c>
      <c r="H109" s="173">
        <v>202.36666666666667</v>
      </c>
      <c r="I109" s="173">
        <v>29</v>
      </c>
      <c r="J109" s="173">
        <v>273.71096896551722</v>
      </c>
      <c r="K109" s="50">
        <v>17688.6276</v>
      </c>
      <c r="L109" s="21">
        <v>7.2273809523809529</v>
      </c>
      <c r="M109" s="124">
        <v>16131.415049290523</v>
      </c>
      <c r="N109" s="126">
        <v>-8.8034673233183841E-2</v>
      </c>
      <c r="O109" s="243">
        <f t="shared" si="17"/>
        <v>8.8034673233183841E-2</v>
      </c>
      <c r="P109" s="245">
        <f t="shared" si="18"/>
        <v>1.7295736932602591E-2</v>
      </c>
      <c r="R109" s="21">
        <v>523</v>
      </c>
      <c r="S109" s="21">
        <v>17999.95</v>
      </c>
      <c r="T109" s="21">
        <v>10825.44</v>
      </c>
      <c r="U109" s="21">
        <v>6690.1080000000002</v>
      </c>
      <c r="V109" s="21">
        <v>2760.165</v>
      </c>
      <c r="W109" s="21">
        <v>311.32240000000002</v>
      </c>
      <c r="X109" s="23">
        <v>0.1132291666654055</v>
      </c>
      <c r="Y109" s="173">
        <v>163.05000000000001</v>
      </c>
      <c r="Z109" s="173">
        <v>29</v>
      </c>
      <c r="AA109" s="173">
        <v>273.71096896551722</v>
      </c>
      <c r="AB109" s="21">
        <v>13406.507600000001</v>
      </c>
      <c r="AC109" s="21">
        <v>5.8232142857142861</v>
      </c>
      <c r="AD109" s="21">
        <v>13901.799294436014</v>
      </c>
      <c r="AE109" s="120">
        <v>3.6944125137855673E-2</v>
      </c>
      <c r="AF109" s="120">
        <f t="shared" si="19"/>
        <v>3.6944125137855673E-2</v>
      </c>
      <c r="AG109" s="120"/>
    </row>
    <row r="110" spans="1:33">
      <c r="A110" s="183">
        <v>524</v>
      </c>
      <c r="B110" s="173">
        <v>15884.84</v>
      </c>
      <c r="C110" s="173">
        <v>10826.79</v>
      </c>
      <c r="D110" s="173">
        <v>6362.8739999999998</v>
      </c>
      <c r="E110" s="173">
        <v>2247.029</v>
      </c>
      <c r="F110" s="173">
        <v>258.14210000000003</v>
      </c>
      <c r="G110" s="185">
        <v>0.12590277777781012</v>
      </c>
      <c r="H110" s="173">
        <v>181.3</v>
      </c>
      <c r="I110" s="173">
        <v>29</v>
      </c>
      <c r="J110" s="173">
        <v>265.63534827586204</v>
      </c>
      <c r="K110" s="50">
        <v>15626.697899999999</v>
      </c>
      <c r="L110" s="21">
        <v>6.4750000000000005</v>
      </c>
      <c r="M110" s="124">
        <v>14446.919446159784</v>
      </c>
      <c r="N110" s="126">
        <v>-7.5497617051918292E-2</v>
      </c>
      <c r="O110" s="243">
        <f t="shared" si="17"/>
        <v>7.5497617051918292E-2</v>
      </c>
      <c r="P110" s="245">
        <f t="shared" si="18"/>
        <v>1.6250846719261889E-2</v>
      </c>
      <c r="R110" s="21">
        <v>524</v>
      </c>
      <c r="S110" s="21">
        <v>15884.84</v>
      </c>
      <c r="T110" s="21">
        <v>10826.79</v>
      </c>
      <c r="U110" s="21">
        <v>6362.8739999999998</v>
      </c>
      <c r="V110" s="21">
        <v>2247.029</v>
      </c>
      <c r="W110" s="21">
        <v>258.14210000000003</v>
      </c>
      <c r="X110" s="23">
        <v>0.11600694444496185</v>
      </c>
      <c r="Y110" s="173">
        <v>167.05</v>
      </c>
      <c r="Z110" s="173">
        <v>29</v>
      </c>
      <c r="AA110" s="173">
        <v>265.63534827586204</v>
      </c>
      <c r="AB110" s="21">
        <v>13938.247899999998</v>
      </c>
      <c r="AC110" s="21">
        <v>5.9660714285714294</v>
      </c>
      <c r="AD110" s="21">
        <v>13694.156782027758</v>
      </c>
      <c r="AE110" s="120">
        <v>-1.75123243411563E-2</v>
      </c>
      <c r="AF110" s="120">
        <f t="shared" si="19"/>
        <v>1.75123243411563E-2</v>
      </c>
      <c r="AG110" s="120"/>
    </row>
    <row r="111" spans="1:33">
      <c r="A111" s="183">
        <v>528</v>
      </c>
      <c r="B111" s="173">
        <v>15413.49</v>
      </c>
      <c r="C111" s="173">
        <v>11774.27</v>
      </c>
      <c r="D111" s="173">
        <v>6798.3850000000002</v>
      </c>
      <c r="E111" s="173">
        <v>2326.0569999999998</v>
      </c>
      <c r="F111" s="173">
        <v>162.14789999999999</v>
      </c>
      <c r="G111" s="185">
        <v>0.13650462964142207</v>
      </c>
      <c r="H111" s="173">
        <v>196.56666666666666</v>
      </c>
      <c r="I111" s="173">
        <v>31</v>
      </c>
      <c r="J111" s="173">
        <v>263.47330967741937</v>
      </c>
      <c r="K111" s="50">
        <v>15251.3421</v>
      </c>
      <c r="L111" s="21">
        <v>8.546376811594202</v>
      </c>
      <c r="M111" s="124">
        <v>16228.668888333214</v>
      </c>
      <c r="N111" s="126">
        <v>6.408136293350955E-2</v>
      </c>
      <c r="O111" s="243">
        <f t="shared" si="17"/>
        <v>6.408136293350955E-2</v>
      </c>
      <c r="P111" s="245">
        <f t="shared" si="18"/>
        <v>1.0519869283335571E-2</v>
      </c>
      <c r="R111" s="21">
        <v>528</v>
      </c>
      <c r="S111" s="21">
        <v>15413.49</v>
      </c>
      <c r="T111" s="21">
        <v>11774.27</v>
      </c>
      <c r="U111" s="21">
        <v>6798.3850000000002</v>
      </c>
      <c r="V111" s="21">
        <v>2326.0569999999998</v>
      </c>
      <c r="W111" s="21">
        <v>162.14789999999999</v>
      </c>
      <c r="X111" s="23">
        <v>0.13356481481605442</v>
      </c>
      <c r="Y111" s="173">
        <v>192.33333333333334</v>
      </c>
      <c r="Z111" s="173">
        <v>31</v>
      </c>
      <c r="AA111" s="173">
        <v>263.47330967741937</v>
      </c>
      <c r="AB111" s="21">
        <v>14555.302100000001</v>
      </c>
      <c r="AC111" s="21">
        <v>8.3623188405797109</v>
      </c>
      <c r="AD111" s="21">
        <v>15968.387899866542</v>
      </c>
      <c r="AE111" s="120">
        <v>9.7083921045276106E-2</v>
      </c>
      <c r="AF111" s="120">
        <f t="shared" si="19"/>
        <v>9.7083921045276106E-2</v>
      </c>
      <c r="AG111" s="120"/>
    </row>
    <row r="112" spans="1:33">
      <c r="A112" s="183">
        <v>529</v>
      </c>
      <c r="B112" s="173">
        <v>18930.689999999999</v>
      </c>
      <c r="C112" s="173">
        <v>13892.15</v>
      </c>
      <c r="D112" s="173">
        <v>6789.723</v>
      </c>
      <c r="E112" s="173">
        <v>3569.3069999999998</v>
      </c>
      <c r="F112" s="173">
        <v>851.68320000000006</v>
      </c>
      <c r="G112" s="185">
        <v>0.12848379629576812</v>
      </c>
      <c r="H112" s="173">
        <v>185.01666666666668</v>
      </c>
      <c r="I112" s="173">
        <v>32</v>
      </c>
      <c r="J112" s="173">
        <v>260.95923125000002</v>
      </c>
      <c r="K112" s="50">
        <v>18079.006799999999</v>
      </c>
      <c r="L112" s="21">
        <v>5.9682795698924735</v>
      </c>
      <c r="M112" s="124">
        <v>15876.605785165584</v>
      </c>
      <c r="N112" s="126">
        <v>-0.12182090748671077</v>
      </c>
      <c r="O112" s="243">
        <f t="shared" si="17"/>
        <v>0.12182090748671077</v>
      </c>
      <c r="P112" s="245">
        <f t="shared" si="18"/>
        <v>4.4989548716924746E-2</v>
      </c>
      <c r="R112" s="21">
        <v>529</v>
      </c>
      <c r="S112" s="21">
        <v>18930.689999999999</v>
      </c>
      <c r="T112" s="21">
        <v>13892.15</v>
      </c>
      <c r="U112" s="21">
        <v>6789.723</v>
      </c>
      <c r="V112" s="21">
        <v>3569.3069999999998</v>
      </c>
      <c r="W112" s="21">
        <v>851.68320000000006</v>
      </c>
      <c r="X112" s="23">
        <v>0.12059027777286246</v>
      </c>
      <c r="Y112" s="173">
        <v>173.65</v>
      </c>
      <c r="Z112" s="173">
        <v>32</v>
      </c>
      <c r="AA112" s="173">
        <v>260.95923125000002</v>
      </c>
      <c r="AB112" s="21">
        <v>16480.626800000002</v>
      </c>
      <c r="AC112" s="21">
        <v>5.6016129032258064</v>
      </c>
      <c r="AD112" s="21">
        <v>15210.896051356629</v>
      </c>
      <c r="AE112" s="120">
        <v>-7.7043838444504589E-2</v>
      </c>
      <c r="AF112" s="120">
        <f t="shared" si="19"/>
        <v>7.7043838444504589E-2</v>
      </c>
      <c r="AG112" s="120"/>
    </row>
    <row r="113" spans="1:33">
      <c r="A113" s="183">
        <v>530</v>
      </c>
      <c r="B113" s="173">
        <v>21514.71</v>
      </c>
      <c r="C113" s="173">
        <v>10890.87</v>
      </c>
      <c r="D113" s="173">
        <v>6930.5</v>
      </c>
      <c r="E113" s="173">
        <v>2920.84</v>
      </c>
      <c r="F113" s="173">
        <v>246.31870000000001</v>
      </c>
      <c r="G113" s="185">
        <v>0.14672453702951316</v>
      </c>
      <c r="H113" s="173">
        <v>211.28333333333333</v>
      </c>
      <c r="I113" s="173">
        <v>31</v>
      </c>
      <c r="J113" s="173">
        <v>275.4435387096774</v>
      </c>
      <c r="K113" s="50">
        <v>21268.391299999999</v>
      </c>
      <c r="L113" s="21">
        <v>7.0427777777777774</v>
      </c>
      <c r="M113" s="124">
        <v>17955.02922219042</v>
      </c>
      <c r="N113" s="126">
        <v>-0.1557880909314274</v>
      </c>
      <c r="O113" s="243">
        <f t="shared" si="17"/>
        <v>0.1557880909314274</v>
      </c>
      <c r="P113" s="245">
        <f t="shared" si="18"/>
        <v>1.1448850577116773E-2</v>
      </c>
      <c r="R113" s="21">
        <v>530</v>
      </c>
      <c r="S113" s="21">
        <v>21514.71</v>
      </c>
      <c r="T113" s="21">
        <v>10890.87</v>
      </c>
      <c r="U113" s="21">
        <v>6930.5</v>
      </c>
      <c r="V113" s="21">
        <v>2920.84</v>
      </c>
      <c r="W113" s="21">
        <v>246.31870000000001</v>
      </c>
      <c r="X113" s="23">
        <v>0.10053240739944158</v>
      </c>
      <c r="Y113" s="173">
        <v>144.76666666666668</v>
      </c>
      <c r="Z113" s="173">
        <v>31</v>
      </c>
      <c r="AA113" s="173">
        <v>275.4435387096774</v>
      </c>
      <c r="AB113" s="21">
        <v>13567.4013</v>
      </c>
      <c r="AC113" s="21">
        <v>4.8255555555555558</v>
      </c>
      <c r="AD113" s="21">
        <v>13977.384631340956</v>
      </c>
      <c r="AE113" s="120">
        <v>3.0218265257692074E-2</v>
      </c>
      <c r="AF113" s="120">
        <f t="shared" si="19"/>
        <v>3.0218265257692074E-2</v>
      </c>
      <c r="AG113" s="120"/>
    </row>
    <row r="114" spans="1:33">
      <c r="A114" s="183">
        <v>531</v>
      </c>
      <c r="B114" s="173">
        <v>17407.32</v>
      </c>
      <c r="C114" s="173">
        <v>12489.15</v>
      </c>
      <c r="D114" s="173">
        <v>7402.4719999999998</v>
      </c>
      <c r="E114" s="173">
        <v>3945.9879999999998</v>
      </c>
      <c r="F114" s="173">
        <v>1067.479</v>
      </c>
      <c r="G114" s="185">
        <v>0.10649305555853061</v>
      </c>
      <c r="H114" s="173">
        <v>153.35</v>
      </c>
      <c r="I114" s="173">
        <v>32</v>
      </c>
      <c r="J114" s="173">
        <v>268.30312187499993</v>
      </c>
      <c r="K114" s="50">
        <v>16339.841</v>
      </c>
      <c r="L114" s="21">
        <v>4.9467741935483867</v>
      </c>
      <c r="M114" s="124">
        <v>14502.648234171105</v>
      </c>
      <c r="N114" s="126">
        <v>-0.11243639187363542</v>
      </c>
      <c r="O114" s="243">
        <f t="shared" si="17"/>
        <v>0.11243639187363542</v>
      </c>
      <c r="P114" s="245">
        <f t="shared" si="18"/>
        <v>6.1323569624732586E-2</v>
      </c>
      <c r="R114" s="21">
        <v>531</v>
      </c>
      <c r="S114" s="21">
        <v>17407.32</v>
      </c>
      <c r="T114" s="21">
        <v>12489.15</v>
      </c>
      <c r="U114" s="21">
        <v>7402.4719999999998</v>
      </c>
      <c r="V114" s="21">
        <v>3945.9879999999998</v>
      </c>
      <c r="W114" s="21">
        <v>1067.479</v>
      </c>
      <c r="X114" s="23">
        <v>0.1004282407448045</v>
      </c>
      <c r="Y114" s="173">
        <v>144.61666666666667</v>
      </c>
      <c r="Z114" s="173">
        <v>32</v>
      </c>
      <c r="AA114" s="173">
        <v>268.30312187499993</v>
      </c>
      <c r="AB114" s="21">
        <v>15203.841</v>
      </c>
      <c r="AC114" s="21">
        <v>4.6650537634408602</v>
      </c>
      <c r="AD114" s="21">
        <v>14045.508602623446</v>
      </c>
      <c r="AE114" s="120">
        <v>-7.6186826564192206E-2</v>
      </c>
      <c r="AF114" s="120">
        <f t="shared" si="19"/>
        <v>7.6186826564192206E-2</v>
      </c>
      <c r="AG114" s="120"/>
    </row>
    <row r="115" spans="1:33">
      <c r="A115" s="183">
        <v>603</v>
      </c>
      <c r="B115" s="173">
        <v>17527.349999999999</v>
      </c>
      <c r="C115" s="173">
        <v>11199.22</v>
      </c>
      <c r="D115" s="173">
        <v>6788.9840000000004</v>
      </c>
      <c r="E115" s="173">
        <v>3393.8939999999998</v>
      </c>
      <c r="F115" s="173">
        <v>428.75619999999998</v>
      </c>
      <c r="G115" s="185">
        <v>0.11747685185400769</v>
      </c>
      <c r="H115" s="173">
        <v>169.16666666666666</v>
      </c>
      <c r="I115" s="173">
        <v>32</v>
      </c>
      <c r="J115" s="173">
        <v>269.45936250000005</v>
      </c>
      <c r="K115" s="50">
        <v>17098.593799999999</v>
      </c>
      <c r="L115" s="21">
        <v>5.456989247311828</v>
      </c>
      <c r="M115" s="124">
        <v>15445.034584542074</v>
      </c>
      <c r="N115" s="126">
        <v>-9.6707321947020267E-2</v>
      </c>
      <c r="O115" s="243">
        <f t="shared" si="17"/>
        <v>9.6707321947020267E-2</v>
      </c>
      <c r="P115" s="245">
        <f t="shared" si="18"/>
        <v>2.446212348130208E-2</v>
      </c>
      <c r="R115" s="21">
        <v>603</v>
      </c>
      <c r="S115" s="21">
        <v>17527.349999999999</v>
      </c>
      <c r="T115" s="21">
        <v>11199.22</v>
      </c>
      <c r="U115" s="21">
        <v>6788.9840000000004</v>
      </c>
      <c r="V115" s="21">
        <v>3393.8939999999998</v>
      </c>
      <c r="W115" s="21">
        <v>428.75619999999998</v>
      </c>
      <c r="X115" s="23">
        <v>0.10334490740933688</v>
      </c>
      <c r="Y115" s="173">
        <v>148.81666666666666</v>
      </c>
      <c r="Z115" s="173">
        <v>32</v>
      </c>
      <c r="AA115" s="173">
        <v>269.45936250000005</v>
      </c>
      <c r="AB115" s="21">
        <v>14754.3838</v>
      </c>
      <c r="AC115" s="21">
        <v>4.8005376344086024</v>
      </c>
      <c r="AD115" s="21">
        <v>14324.536710532264</v>
      </c>
      <c r="AE115" s="120">
        <v>-2.9133516878402994E-2</v>
      </c>
      <c r="AF115" s="120">
        <f t="shared" si="19"/>
        <v>2.9133516878402994E-2</v>
      </c>
      <c r="AG115" s="120"/>
    </row>
    <row r="116" spans="1:33">
      <c r="A116" s="183">
        <v>604</v>
      </c>
      <c r="B116" s="173">
        <v>17371.650000000001</v>
      </c>
      <c r="C116" s="173">
        <v>12275.57</v>
      </c>
      <c r="D116" s="173">
        <v>6949.1809999999996</v>
      </c>
      <c r="E116" s="173">
        <v>2591.779</v>
      </c>
      <c r="F116" s="173">
        <v>277.27260000000001</v>
      </c>
      <c r="G116" s="185">
        <v>0.14074074074596865</v>
      </c>
      <c r="H116" s="173">
        <v>202.66666666666666</v>
      </c>
      <c r="I116" s="173">
        <v>31</v>
      </c>
      <c r="J116" s="173">
        <v>264.13583548387089</v>
      </c>
      <c r="K116" s="50">
        <v>17094.377400000001</v>
      </c>
      <c r="L116" s="21">
        <v>6.7555555555555555</v>
      </c>
      <c r="M116" s="124">
        <v>16654.677690604676</v>
      </c>
      <c r="N116" s="126">
        <v>-2.5721890836183658E-2</v>
      </c>
      <c r="O116" s="243">
        <f t="shared" si="17"/>
        <v>2.5721890836183658E-2</v>
      </c>
      <c r="P116" s="245">
        <f t="shared" si="18"/>
        <v>1.5961212665463555E-2</v>
      </c>
      <c r="R116" s="21">
        <v>604</v>
      </c>
      <c r="S116" s="21">
        <v>17371.650000000001</v>
      </c>
      <c r="T116" s="21">
        <v>12275.57</v>
      </c>
      <c r="U116" s="21">
        <v>6949.1809999999996</v>
      </c>
      <c r="V116" s="21">
        <v>2591.779</v>
      </c>
      <c r="W116" s="21">
        <v>277.27260000000001</v>
      </c>
      <c r="X116" s="23">
        <v>0.130266203705105</v>
      </c>
      <c r="Y116" s="173">
        <v>187.58333333333334</v>
      </c>
      <c r="Z116" s="173">
        <v>31</v>
      </c>
      <c r="AA116" s="173">
        <v>264.13583548387089</v>
      </c>
      <c r="AB116" s="21">
        <v>15160.3974</v>
      </c>
      <c r="AC116" s="21">
        <v>6.2527777777777782</v>
      </c>
      <c r="AD116" s="21">
        <v>15721.835390978673</v>
      </c>
      <c r="AE116" s="120">
        <v>3.7033197492479519E-2</v>
      </c>
      <c r="AF116" s="120">
        <f t="shared" si="19"/>
        <v>3.7033197492479519E-2</v>
      </c>
      <c r="AG116" s="120"/>
    </row>
    <row r="117" spans="1:33">
      <c r="A117" s="183">
        <v>605</v>
      </c>
      <c r="B117" s="173">
        <v>15646.93</v>
      </c>
      <c r="C117" s="173">
        <v>11901.26</v>
      </c>
      <c r="D117" s="173">
        <v>5856.0410000000002</v>
      </c>
      <c r="E117" s="173">
        <v>2853.904</v>
      </c>
      <c r="F117" s="173">
        <v>310.1782</v>
      </c>
      <c r="G117" s="185">
        <v>0.12401620370656019</v>
      </c>
      <c r="H117" s="173">
        <v>178.58333333333334</v>
      </c>
      <c r="I117" s="173">
        <v>31</v>
      </c>
      <c r="J117" s="173">
        <v>251.02506774193546</v>
      </c>
      <c r="K117" s="50">
        <v>15336.7518</v>
      </c>
      <c r="L117" s="21">
        <v>5.9527777777777784</v>
      </c>
      <c r="M117" s="124">
        <v>14441.435688863252</v>
      </c>
      <c r="N117" s="126">
        <v>-5.837716635257461E-2</v>
      </c>
      <c r="O117" s="243">
        <f t="shared" si="17"/>
        <v>5.837716635257461E-2</v>
      </c>
      <c r="P117" s="245">
        <f t="shared" si="18"/>
        <v>1.9823582006182682E-2</v>
      </c>
      <c r="R117" s="21">
        <v>605</v>
      </c>
      <c r="S117" s="21">
        <v>15646.93</v>
      </c>
      <c r="T117" s="21">
        <v>11901.26</v>
      </c>
      <c r="U117" s="21">
        <v>5856.0410000000002</v>
      </c>
      <c r="V117" s="21">
        <v>2853.904</v>
      </c>
      <c r="W117" s="21">
        <v>310.1782</v>
      </c>
      <c r="X117" s="23">
        <v>0.12171296296583023</v>
      </c>
      <c r="Y117" s="173">
        <v>175.26666666666668</v>
      </c>
      <c r="Z117" s="173">
        <v>31</v>
      </c>
      <c r="AA117" s="173">
        <v>251.02506774193546</v>
      </c>
      <c r="AB117" s="21">
        <v>14751.2418</v>
      </c>
      <c r="AC117" s="21">
        <v>5.8422222222222224</v>
      </c>
      <c r="AD117" s="21">
        <v>14262.378272667347</v>
      </c>
      <c r="AE117" s="120">
        <v>-3.3140499895585242E-2</v>
      </c>
      <c r="AF117" s="120">
        <f t="shared" si="19"/>
        <v>3.3140499895585242E-2</v>
      </c>
      <c r="AG117" s="120"/>
    </row>
    <row r="118" spans="1:33">
      <c r="A118" s="183">
        <v>606</v>
      </c>
      <c r="B118" s="173">
        <v>17269.810000000001</v>
      </c>
      <c r="C118" s="173">
        <v>12488.89</v>
      </c>
      <c r="D118" s="173">
        <v>6955.1779999999999</v>
      </c>
      <c r="E118" s="173">
        <v>2719.866</v>
      </c>
      <c r="F118" s="173">
        <v>220.96709999999999</v>
      </c>
      <c r="G118" s="185">
        <v>0.17637731481954688</v>
      </c>
      <c r="H118" s="173">
        <v>253.98333333333332</v>
      </c>
      <c r="I118" s="173">
        <v>30</v>
      </c>
      <c r="J118" s="173">
        <v>266.84098333333333</v>
      </c>
      <c r="K118" s="50">
        <v>17048.8429</v>
      </c>
      <c r="L118" s="21">
        <v>8.7580459770114931</v>
      </c>
      <c r="M118" s="124">
        <v>19923.431837670556</v>
      </c>
      <c r="N118" s="126">
        <v>0.1686090343216522</v>
      </c>
      <c r="O118" s="243">
        <f t="shared" si="17"/>
        <v>0.1686090343216522</v>
      </c>
      <c r="P118" s="245">
        <f t="shared" si="18"/>
        <v>1.2794993112257748E-2</v>
      </c>
      <c r="R118" s="21">
        <v>606</v>
      </c>
      <c r="S118" s="21">
        <v>17269.810000000001</v>
      </c>
      <c r="T118" s="21">
        <v>12488.89</v>
      </c>
      <c r="U118" s="21">
        <v>6955.1779999999999</v>
      </c>
      <c r="V118" s="21">
        <v>2719.866</v>
      </c>
      <c r="W118" s="21">
        <v>220.96709999999999</v>
      </c>
      <c r="X118" s="23">
        <v>0.16484953703911742</v>
      </c>
      <c r="Y118" s="173">
        <v>237.38333333333333</v>
      </c>
      <c r="Z118" s="173">
        <v>30</v>
      </c>
      <c r="AA118" s="173">
        <v>266.84098333333333</v>
      </c>
      <c r="AB118" s="21">
        <v>15060.7829</v>
      </c>
      <c r="AC118" s="21">
        <v>8.1856321839080461</v>
      </c>
      <c r="AD118" s="21">
        <v>18648.251235361346</v>
      </c>
      <c r="AE118" s="120">
        <v>0.238199325970056</v>
      </c>
      <c r="AF118" s="120">
        <f t="shared" si="19"/>
        <v>0.238199325970056</v>
      </c>
      <c r="AG118" s="120"/>
    </row>
    <row r="119" spans="1:33">
      <c r="A119" s="183">
        <v>607</v>
      </c>
      <c r="B119" s="173">
        <v>18335.43</v>
      </c>
      <c r="C119" s="173">
        <v>11458.68</v>
      </c>
      <c r="D119" s="173">
        <v>5491.54</v>
      </c>
      <c r="E119" s="173">
        <v>2522.2289999999998</v>
      </c>
      <c r="F119" s="173">
        <v>314.27719999999999</v>
      </c>
      <c r="G119" s="185">
        <v>0.12290509259037208</v>
      </c>
      <c r="H119" s="173">
        <v>176.98333333333332</v>
      </c>
      <c r="I119" s="173">
        <v>32</v>
      </c>
      <c r="J119" s="173">
        <v>268.65972812499996</v>
      </c>
      <c r="K119" s="50">
        <v>18021.1528</v>
      </c>
      <c r="L119" s="21">
        <v>5.7091397849462364</v>
      </c>
      <c r="M119" s="124">
        <v>15856.99614471685</v>
      </c>
      <c r="N119" s="126">
        <v>-0.12008980109658413</v>
      </c>
      <c r="O119" s="243">
        <f t="shared" si="17"/>
        <v>0.12008980109658413</v>
      </c>
      <c r="P119" s="245">
        <f t="shared" si="18"/>
        <v>1.7140432485084886E-2</v>
      </c>
      <c r="R119" s="21">
        <v>607</v>
      </c>
      <c r="S119" s="21">
        <v>18335.43</v>
      </c>
      <c r="T119" s="21">
        <v>11458.68</v>
      </c>
      <c r="U119" s="21">
        <v>5491.54</v>
      </c>
      <c r="V119" s="21">
        <v>2522.2289999999998</v>
      </c>
      <c r="W119" s="21">
        <v>314.27719999999999</v>
      </c>
      <c r="X119" s="23">
        <v>0.10164351852290565</v>
      </c>
      <c r="Y119" s="173">
        <v>146.36666666666667</v>
      </c>
      <c r="Z119" s="173">
        <v>32</v>
      </c>
      <c r="AA119" s="173">
        <v>268.65972812499996</v>
      </c>
      <c r="AB119" s="21">
        <v>14578.1728</v>
      </c>
      <c r="AC119" s="21">
        <v>4.7215053763440862</v>
      </c>
      <c r="AD119" s="21">
        <v>14154.439096774669</v>
      </c>
      <c r="AE119" s="120">
        <v>-2.9066310918288114E-2</v>
      </c>
      <c r="AF119" s="120">
        <f t="shared" si="19"/>
        <v>2.9066310918288114E-2</v>
      </c>
      <c r="AG119" s="120"/>
    </row>
    <row r="120" spans="1:33">
      <c r="A120" s="183">
        <v>612</v>
      </c>
      <c r="B120" s="173">
        <v>17752.12</v>
      </c>
      <c r="C120" s="173">
        <v>12630.52</v>
      </c>
      <c r="D120" s="173">
        <v>7051.8990000000003</v>
      </c>
      <c r="E120" s="173">
        <v>3218.346</v>
      </c>
      <c r="F120" s="173">
        <v>586.73689999999999</v>
      </c>
      <c r="G120" s="185">
        <v>0.12811342592613073</v>
      </c>
      <c r="H120" s="173">
        <v>184.48333333333332</v>
      </c>
      <c r="I120" s="173">
        <v>31</v>
      </c>
      <c r="J120" s="173">
        <v>270.71862903225798</v>
      </c>
      <c r="K120" s="50">
        <v>17165.383099999999</v>
      </c>
      <c r="L120" s="21">
        <v>6.1494444444444438</v>
      </c>
      <c r="M120" s="124">
        <v>15925.357575777873</v>
      </c>
      <c r="N120" s="126">
        <v>-7.2239897996924207E-2</v>
      </c>
      <c r="O120" s="243">
        <f t="shared" si="17"/>
        <v>7.2239897996924207E-2</v>
      </c>
      <c r="P120" s="245">
        <f t="shared" si="18"/>
        <v>3.3051652422358573E-2</v>
      </c>
      <c r="R120" s="21">
        <v>612</v>
      </c>
      <c r="S120" s="21">
        <v>17752.12</v>
      </c>
      <c r="T120" s="21">
        <v>12630.52</v>
      </c>
      <c r="U120" s="21">
        <v>7051.8990000000003</v>
      </c>
      <c r="V120" s="21">
        <v>3218.346</v>
      </c>
      <c r="W120" s="21">
        <v>586.73689999999999</v>
      </c>
      <c r="X120" s="23">
        <v>0.11754629630013369</v>
      </c>
      <c r="Y120" s="173">
        <v>169.26666666666668</v>
      </c>
      <c r="Z120" s="173">
        <v>31</v>
      </c>
      <c r="AA120" s="173">
        <v>270.71862903225798</v>
      </c>
      <c r="AB120" s="21">
        <v>15214.1831</v>
      </c>
      <c r="AC120" s="21">
        <v>5.6422222222222222</v>
      </c>
      <c r="AD120" s="21">
        <v>15039.418585420384</v>
      </c>
      <c r="AE120" s="120">
        <v>-1.1486946977758926E-2</v>
      </c>
      <c r="AF120" s="120">
        <f t="shared" si="19"/>
        <v>1.1486946977758926E-2</v>
      </c>
      <c r="AG120" s="120"/>
    </row>
    <row r="121" spans="1:33">
      <c r="A121" s="183">
        <v>613</v>
      </c>
      <c r="B121" s="173">
        <v>17489.759999999998</v>
      </c>
      <c r="C121" s="173">
        <v>13364.39</v>
      </c>
      <c r="D121" s="173">
        <v>6391.8310000000001</v>
      </c>
      <c r="E121" s="173">
        <v>3651.7869999999998</v>
      </c>
      <c r="F121" s="173">
        <v>280.21300000000002</v>
      </c>
      <c r="G121" s="185">
        <v>0.145578703697538</v>
      </c>
      <c r="H121" s="173">
        <v>209.63333333333333</v>
      </c>
      <c r="I121" s="173">
        <v>31</v>
      </c>
      <c r="J121" s="173">
        <v>269.8618225806452</v>
      </c>
      <c r="K121" s="50">
        <v>17209.546999999999</v>
      </c>
      <c r="L121" s="21">
        <v>6.9877777777777776</v>
      </c>
      <c r="M121" s="124">
        <v>17479.174883366424</v>
      </c>
      <c r="N121" s="126">
        <v>1.5667343444102599E-2</v>
      </c>
      <c r="O121" s="243">
        <f t="shared" si="17"/>
        <v>1.5667343444102599E-2</v>
      </c>
      <c r="P121" s="245">
        <f t="shared" si="18"/>
        <v>1.6021546321962111E-2</v>
      </c>
      <c r="R121" s="21">
        <v>613</v>
      </c>
      <c r="S121" s="21">
        <v>17489.759999999998</v>
      </c>
      <c r="T121" s="21">
        <v>13364.39</v>
      </c>
      <c r="U121" s="21">
        <v>6391.8310000000001</v>
      </c>
      <c r="V121" s="21">
        <v>3651.7869999999998</v>
      </c>
      <c r="W121" s="21">
        <v>280.21300000000002</v>
      </c>
      <c r="X121" s="23">
        <v>0.14030092593020527</v>
      </c>
      <c r="Y121" s="173">
        <v>202.03333333333333</v>
      </c>
      <c r="Z121" s="173">
        <v>31</v>
      </c>
      <c r="AA121" s="173">
        <v>269.8618225806452</v>
      </c>
      <c r="AB121" s="21">
        <v>16153.517</v>
      </c>
      <c r="AC121" s="21">
        <v>6.7344444444444447</v>
      </c>
      <c r="AD121" s="21">
        <v>16974.335303569238</v>
      </c>
      <c r="AE121" s="120">
        <v>5.0813597037056277E-2</v>
      </c>
      <c r="AF121" s="120">
        <f t="shared" si="19"/>
        <v>5.0813597037056277E-2</v>
      </c>
      <c r="AG121" s="120"/>
    </row>
    <row r="122" spans="1:33">
      <c r="A122" s="183">
        <v>614</v>
      </c>
      <c r="B122" s="173">
        <v>17562.39</v>
      </c>
      <c r="C122" s="173">
        <v>11997.1</v>
      </c>
      <c r="D122" s="173">
        <v>7463.8540000000003</v>
      </c>
      <c r="E122" s="173">
        <v>4012.877</v>
      </c>
      <c r="F122" s="173">
        <v>1234.8489999999999</v>
      </c>
      <c r="G122" s="185">
        <v>0.10883101852232357</v>
      </c>
      <c r="H122" s="173">
        <v>156.71666666666667</v>
      </c>
      <c r="I122" s="173">
        <v>32</v>
      </c>
      <c r="J122" s="173">
        <v>253.30935625000001</v>
      </c>
      <c r="K122" s="50">
        <v>16327.540999999999</v>
      </c>
      <c r="L122" s="21">
        <v>5.0553763440860218</v>
      </c>
      <c r="M122" s="124">
        <v>13863.238948892647</v>
      </c>
      <c r="N122" s="126">
        <v>-0.15092916019058547</v>
      </c>
      <c r="O122" s="243">
        <f t="shared" si="17"/>
        <v>0.15092916019058547</v>
      </c>
      <c r="P122" s="245">
        <f t="shared" si="18"/>
        <v>7.0312127221864446E-2</v>
      </c>
      <c r="R122" s="21">
        <v>614</v>
      </c>
      <c r="S122" s="21">
        <v>17562.39</v>
      </c>
      <c r="T122" s="21">
        <v>11997.1</v>
      </c>
      <c r="U122" s="21">
        <v>7463.8540000000003</v>
      </c>
      <c r="V122" s="21">
        <v>4012.877</v>
      </c>
      <c r="W122" s="21">
        <v>1234.8489999999999</v>
      </c>
      <c r="X122" s="23">
        <v>9.4050925916235428E-2</v>
      </c>
      <c r="Y122" s="173">
        <v>135.43333333333334</v>
      </c>
      <c r="Z122" s="173">
        <v>32</v>
      </c>
      <c r="AA122" s="173">
        <v>253.30935625000001</v>
      </c>
      <c r="AB122" s="21">
        <v>13871.110999999999</v>
      </c>
      <c r="AC122" s="21">
        <v>4.3688172043010756</v>
      </c>
      <c r="AD122" s="21">
        <v>12824.985317587443</v>
      </c>
      <c r="AE122" s="120">
        <v>-7.5417584244878141E-2</v>
      </c>
      <c r="AF122" s="120">
        <f t="shared" si="19"/>
        <v>7.5417584244878141E-2</v>
      </c>
      <c r="AG122" s="120"/>
    </row>
    <row r="123" spans="1:33">
      <c r="B123" s="173">
        <f t="shared" ref="B123:F123" si="20">AVERAGE(B99:B122)</f>
        <v>17683.928333333333</v>
      </c>
      <c r="C123" s="173">
        <f t="shared" si="20"/>
        <v>11979.134583333331</v>
      </c>
      <c r="D123" s="173">
        <f t="shared" si="20"/>
        <v>6812.457583333332</v>
      </c>
      <c r="E123" s="173">
        <f t="shared" si="20"/>
        <v>3160.9755416666667</v>
      </c>
      <c r="F123" s="173">
        <f t="shared" si="20"/>
        <v>523.2059958333333</v>
      </c>
      <c r="G123" s="23">
        <f>AVERAGE(G99:G122)</f>
        <v>0.13004195601873411</v>
      </c>
      <c r="I123" s="174">
        <f>AVERAGE(I99:I122)</f>
        <v>30.666666666666668</v>
      </c>
      <c r="N123" s="175">
        <f>AVERAGE(N99:N122)</f>
        <v>-7.6092422145716529E-2</v>
      </c>
      <c r="O123" s="120">
        <f>AVERAGE(O99:O122)</f>
        <v>9.6788900537321879E-2</v>
      </c>
      <c r="P123" s="120">
        <f>AVERAGE(P99:P122)</f>
        <v>2.9501578776736714E-2</v>
      </c>
      <c r="Z123" s="174">
        <f>SUM(Z99:Z122)</f>
        <v>736</v>
      </c>
      <c r="AE123" s="175">
        <f>AVERAGE(AE99:AE122)</f>
        <v>-3.4784337784514858E-4</v>
      </c>
      <c r="AF123" s="120">
        <f>AVERAGE(AF99:AF122)</f>
        <v>5.8162601502799366E-2</v>
      </c>
      <c r="AG123" s="120"/>
    </row>
    <row r="124" spans="1:33">
      <c r="B124" s="245">
        <v>1</v>
      </c>
      <c r="C124" s="245">
        <f>C123/B123</f>
        <v>0.67740234847894354</v>
      </c>
      <c r="D124" s="245">
        <f>D123/B123</f>
        <v>0.38523440351724259</v>
      </c>
      <c r="E124" s="245">
        <f>E123/B123</f>
        <v>0.1787484930997138</v>
      </c>
      <c r="F124" s="245">
        <f>F123/B123</f>
        <v>2.9586525458097215E-2</v>
      </c>
    </row>
    <row r="125" spans="1:33">
      <c r="C125" s="115">
        <f>B124-C124</f>
        <v>0.32259765152105646</v>
      </c>
      <c r="D125" s="115">
        <f>C124-D124</f>
        <v>0.29216794496170095</v>
      </c>
      <c r="E125" s="115">
        <f>D124-E124</f>
        <v>0.20648591041752878</v>
      </c>
      <c r="F125" s="115">
        <f>E124-F124</f>
        <v>0.1491619676416166</v>
      </c>
      <c r="G125" s="115"/>
      <c r="Z125" s="174"/>
    </row>
  </sheetData>
  <mergeCells count="2">
    <mergeCell ref="E97:H97"/>
    <mergeCell ref="V97:Z97"/>
  </mergeCells>
  <phoneticPr fontId="1" type="noConversion"/>
  <pageMargins left="0.7" right="0.7" top="0.75" bottom="0.75" header="0.3" footer="0.3"/>
  <pageSetup paperSize="9" orientation="portrait" horizontalDpi="0" verticalDpi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6383B-A595-E04B-8008-C5A6456019FF}">
  <sheetPr codeName="Sheet4"/>
  <dimension ref="A1:X210"/>
  <sheetViews>
    <sheetView topLeftCell="A10" zoomScale="90" zoomScaleNormal="85" workbookViewId="0">
      <selection activeCell="I54" sqref="I54:M56"/>
    </sheetView>
  </sheetViews>
  <sheetFormatPr baseColWidth="10" defaultColWidth="11.6640625" defaultRowHeight="14"/>
  <cols>
    <col min="1" max="1" width="21.83203125" style="22" customWidth="1"/>
    <col min="2" max="2" width="12" style="23" bestFit="1" customWidth="1"/>
    <col min="3" max="3" width="11.6640625" style="21" customWidth="1"/>
    <col min="4" max="5" width="11.83203125" style="50" bestFit="1" customWidth="1"/>
    <col min="6" max="6" width="11.6640625" style="27"/>
    <col min="7" max="7" width="11.6640625" style="21"/>
    <col min="8" max="8" width="11.83203125" style="21" bestFit="1" customWidth="1"/>
    <col min="9" max="10" width="13" style="21" bestFit="1" customWidth="1"/>
    <col min="11" max="14" width="12" style="21" bestFit="1" customWidth="1"/>
    <col min="15" max="15" width="12" style="21" customWidth="1"/>
    <col min="16" max="17" width="11.83203125" style="21" bestFit="1" customWidth="1"/>
    <col min="18" max="18" width="13.6640625" style="21" customWidth="1"/>
    <col min="19" max="19" width="22.5" style="21" bestFit="1" customWidth="1"/>
    <col min="20" max="21" width="11.83203125" style="21" bestFit="1" customWidth="1"/>
    <col min="22" max="22" width="12" style="23" bestFit="1" customWidth="1"/>
    <col min="23" max="23" width="11.6640625" style="21"/>
    <col min="24" max="24" width="11.83203125" style="128" bestFit="1" customWidth="1"/>
    <col min="25" max="16384" width="11.6640625" style="21"/>
  </cols>
  <sheetData>
    <row r="1" spans="1:21">
      <c r="A1" s="26" t="s">
        <v>118</v>
      </c>
      <c r="B1" s="27" t="s">
        <v>574</v>
      </c>
      <c r="C1" s="25" t="s">
        <v>100</v>
      </c>
      <c r="D1" s="56" t="s">
        <v>30</v>
      </c>
      <c r="E1" s="56" t="s">
        <v>31</v>
      </c>
    </row>
    <row r="2" spans="1:21">
      <c r="A2" s="170">
        <v>45420.354247685187</v>
      </c>
      <c r="B2" s="18">
        <v>45420.354247685187</v>
      </c>
      <c r="C2" s="171" t="s">
        <v>133</v>
      </c>
      <c r="D2" s="171">
        <v>17120.939999999999</v>
      </c>
      <c r="E2" s="171">
        <v>17.451260000000001</v>
      </c>
      <c r="G2" s="249" t="s">
        <v>48</v>
      </c>
      <c r="H2" s="249"/>
      <c r="I2" s="249"/>
      <c r="J2" s="249"/>
      <c r="K2" s="249"/>
      <c r="L2" s="249"/>
      <c r="M2" s="131"/>
      <c r="N2" s="131"/>
      <c r="O2" s="131"/>
      <c r="P2" s="131"/>
      <c r="Q2" s="131"/>
      <c r="R2" s="131"/>
      <c r="S2" s="26">
        <v>45420.506458333337</v>
      </c>
      <c r="T2" s="132">
        <v>1</v>
      </c>
      <c r="U2" s="56">
        <v>359.34019999999998</v>
      </c>
    </row>
    <row r="3" spans="1:21">
      <c r="A3" s="2">
        <v>45420.391770833332</v>
      </c>
      <c r="B3" s="1">
        <v>45420.391770833332</v>
      </c>
      <c r="C3" t="s">
        <v>134</v>
      </c>
      <c r="D3">
        <v>10828.83</v>
      </c>
      <c r="E3">
        <v>15.530670000000001</v>
      </c>
      <c r="G3" s="133" t="s">
        <v>49</v>
      </c>
      <c r="H3" s="29" t="s">
        <v>10</v>
      </c>
      <c r="I3" s="30" t="s">
        <v>50</v>
      </c>
      <c r="J3" s="30" t="s">
        <v>51</v>
      </c>
      <c r="K3" s="30" t="s">
        <v>52</v>
      </c>
      <c r="L3" s="31" t="s">
        <v>53</v>
      </c>
      <c r="M3" s="131"/>
      <c r="N3" s="131"/>
      <c r="O3" s="131"/>
      <c r="P3" s="131"/>
      <c r="Q3" s="131"/>
      <c r="R3" s="131"/>
      <c r="S3" s="26">
        <v>45421.478831018518</v>
      </c>
      <c r="T3" s="132">
        <v>1</v>
      </c>
      <c r="U3" s="56">
        <v>417.4939</v>
      </c>
    </row>
    <row r="4" spans="1:21">
      <c r="A4" s="2">
        <v>45420.434120370373</v>
      </c>
      <c r="B4" s="1">
        <v>45420.434120370373</v>
      </c>
      <c r="C4" t="s">
        <v>135</v>
      </c>
      <c r="D4">
        <v>5863.8050000000003</v>
      </c>
      <c r="E4">
        <v>12.3628</v>
      </c>
      <c r="G4" s="134" t="s">
        <v>55</v>
      </c>
      <c r="H4" s="34">
        <v>14</v>
      </c>
      <c r="I4" s="35" t="s">
        <v>56</v>
      </c>
      <c r="J4" s="35" t="s">
        <v>57</v>
      </c>
      <c r="K4" s="35" t="s">
        <v>119</v>
      </c>
      <c r="L4" s="37" t="s">
        <v>58</v>
      </c>
      <c r="M4" s="131"/>
      <c r="N4" s="131"/>
      <c r="O4" s="131"/>
      <c r="P4" s="131"/>
      <c r="Q4" s="131"/>
      <c r="R4" s="131"/>
      <c r="S4" s="26">
        <v>45422.499131944445</v>
      </c>
      <c r="T4" s="132">
        <v>1</v>
      </c>
      <c r="U4" s="56">
        <v>661.48810000000003</v>
      </c>
    </row>
    <row r="5" spans="1:21" ht="16.25" customHeight="1">
      <c r="A5" s="2">
        <v>45420.478125000001</v>
      </c>
      <c r="B5" s="1">
        <v>45420.478125000001</v>
      </c>
      <c r="C5" t="s">
        <v>272</v>
      </c>
      <c r="D5">
        <v>2187.1999999999998</v>
      </c>
      <c r="E5">
        <v>6.8801949999999996</v>
      </c>
      <c r="G5" s="135" t="s">
        <v>60</v>
      </c>
      <c r="H5" s="39">
        <v>14</v>
      </c>
      <c r="I5" s="40"/>
      <c r="J5" s="40"/>
      <c r="K5" s="40"/>
      <c r="L5" s="41"/>
      <c r="M5" s="131"/>
      <c r="N5" s="131"/>
      <c r="O5" s="131"/>
      <c r="P5" s="131"/>
      <c r="Q5" s="131"/>
      <c r="R5" s="131"/>
      <c r="S5" s="26">
        <v>45423.459247685183</v>
      </c>
      <c r="T5" s="132">
        <v>1</v>
      </c>
      <c r="U5" s="56">
        <v>661.03859999999997</v>
      </c>
    </row>
    <row r="6" spans="1:21">
      <c r="A6" s="2">
        <v>45420.506458333337</v>
      </c>
      <c r="B6" s="1">
        <v>45420.506458333337</v>
      </c>
      <c r="C6" t="s">
        <v>136</v>
      </c>
      <c r="D6">
        <v>359.34019999999998</v>
      </c>
      <c r="E6">
        <v>1.46279</v>
      </c>
      <c r="S6" s="26">
        <v>45425.471041666664</v>
      </c>
      <c r="T6" s="132">
        <v>1</v>
      </c>
      <c r="U6" s="56">
        <v>594.05740000000003</v>
      </c>
    </row>
    <row r="7" spans="1:21">
      <c r="A7" s="170">
        <v>45421.346828703703</v>
      </c>
      <c r="B7" s="18">
        <v>45421.346828703703</v>
      </c>
      <c r="C7" s="171" t="s">
        <v>137</v>
      </c>
      <c r="D7" s="171">
        <v>17613.2</v>
      </c>
      <c r="E7" s="171">
        <v>14.489100000000001</v>
      </c>
      <c r="S7" s="26">
        <v>45426.476099537038</v>
      </c>
      <c r="T7" s="132">
        <v>1</v>
      </c>
      <c r="U7" s="56">
        <v>603.8519</v>
      </c>
    </row>
    <row r="8" spans="1:21">
      <c r="A8" s="2">
        <v>45421.375578703701</v>
      </c>
      <c r="B8" s="1">
        <v>45421.375578703701</v>
      </c>
      <c r="C8" t="s">
        <v>138</v>
      </c>
      <c r="D8">
        <v>11611.92</v>
      </c>
      <c r="E8">
        <v>12.411049999999999</v>
      </c>
      <c r="S8" s="26">
        <v>45427.484351851854</v>
      </c>
      <c r="T8" s="132">
        <v>1</v>
      </c>
      <c r="U8" s="56">
        <v>1150.68</v>
      </c>
    </row>
    <row r="9" spans="1:21">
      <c r="A9" s="2">
        <v>45421.403749999998</v>
      </c>
      <c r="B9" s="1">
        <v>45421.403749999998</v>
      </c>
      <c r="C9" t="s">
        <v>139</v>
      </c>
      <c r="D9">
        <v>7143.3339999999998</v>
      </c>
      <c r="E9">
        <v>9.865729</v>
      </c>
      <c r="G9" s="249" t="s">
        <v>121</v>
      </c>
      <c r="H9" s="249"/>
      <c r="I9" s="249"/>
      <c r="J9" s="249"/>
      <c r="K9" s="249"/>
      <c r="L9" s="249"/>
      <c r="S9" s="26">
        <v>45428.538958333331</v>
      </c>
      <c r="T9" s="132">
        <v>1</v>
      </c>
      <c r="U9" s="56">
        <v>348.01609999999999</v>
      </c>
    </row>
    <row r="10" spans="1:21">
      <c r="A10" s="2">
        <v>45421.439814814818</v>
      </c>
      <c r="B10" s="1">
        <v>45421.439814814818</v>
      </c>
      <c r="C10" t="s">
        <v>245</v>
      </c>
      <c r="D10">
        <v>3268.9140000000002</v>
      </c>
      <c r="E10">
        <v>6.2667710000000003</v>
      </c>
      <c r="G10" s="133" t="s">
        <v>49</v>
      </c>
      <c r="H10" s="29" t="s">
        <v>10</v>
      </c>
      <c r="I10" s="30" t="s">
        <v>50</v>
      </c>
      <c r="J10" s="30" t="s">
        <v>51</v>
      </c>
      <c r="K10" s="30" t="s">
        <v>52</v>
      </c>
      <c r="L10" s="31" t="s">
        <v>53</v>
      </c>
      <c r="S10" s="26">
        <v>45429.462812500002</v>
      </c>
      <c r="T10" s="132">
        <v>1</v>
      </c>
      <c r="U10" s="56">
        <v>469.27140000000003</v>
      </c>
    </row>
    <row r="11" spans="1:21">
      <c r="A11" s="2">
        <v>45421.478831018518</v>
      </c>
      <c r="B11" s="1">
        <v>45421.478831018518</v>
      </c>
      <c r="C11" t="s">
        <v>140</v>
      </c>
      <c r="D11">
        <v>417.4939</v>
      </c>
      <c r="E11">
        <v>1.1413169999999999</v>
      </c>
      <c r="G11" s="134" t="s">
        <v>107</v>
      </c>
      <c r="H11" s="34">
        <v>14</v>
      </c>
      <c r="I11" s="136">
        <v>15515.02</v>
      </c>
      <c r="J11" s="136">
        <v>21934.03</v>
      </c>
      <c r="K11" s="137">
        <v>17928.689285714285</v>
      </c>
      <c r="L11" s="138">
        <v>1720.8861151317642</v>
      </c>
      <c r="S11" s="26">
        <v>45432.475648148145</v>
      </c>
      <c r="T11" s="132">
        <v>1</v>
      </c>
      <c r="U11" s="56">
        <v>620.875</v>
      </c>
    </row>
    <row r="12" spans="1:21">
      <c r="A12" s="170">
        <v>45422.358680555553</v>
      </c>
      <c r="B12" s="18">
        <v>45422.358680555553</v>
      </c>
      <c r="C12" s="171" t="s">
        <v>141</v>
      </c>
      <c r="D12" s="171">
        <v>19682.63</v>
      </c>
      <c r="E12" s="171">
        <v>14.451169999999999</v>
      </c>
      <c r="G12" s="139" t="s">
        <v>108</v>
      </c>
      <c r="H12" s="140">
        <v>14</v>
      </c>
      <c r="I12" s="141">
        <v>9883.3490000000002</v>
      </c>
      <c r="J12" s="141">
        <v>15143.05</v>
      </c>
      <c r="K12" s="142">
        <v>11519.044928571428</v>
      </c>
      <c r="L12" s="143">
        <v>1485.6530483295351</v>
      </c>
      <c r="S12" s="26">
        <v>45433.497511574074</v>
      </c>
      <c r="T12" s="132">
        <v>1</v>
      </c>
      <c r="U12" s="56">
        <v>468.50389999999999</v>
      </c>
    </row>
    <row r="13" spans="1:21">
      <c r="A13" s="2">
        <v>45422.392465277779</v>
      </c>
      <c r="B13" s="1">
        <v>45422.392465277779</v>
      </c>
      <c r="C13" t="s">
        <v>142</v>
      </c>
      <c r="D13">
        <v>12715.91</v>
      </c>
      <c r="E13">
        <v>12.69861</v>
      </c>
      <c r="G13" s="139" t="s">
        <v>109</v>
      </c>
      <c r="H13" s="140">
        <v>14</v>
      </c>
      <c r="I13" s="141">
        <v>4967.817</v>
      </c>
      <c r="J13" s="141">
        <v>8727.723</v>
      </c>
      <c r="K13" s="142">
        <v>6587.9589285714292</v>
      </c>
      <c r="L13" s="143">
        <v>1098.0021106779816</v>
      </c>
      <c r="S13" s="26">
        <v>45434.457662037035</v>
      </c>
      <c r="T13" s="132">
        <v>1</v>
      </c>
      <c r="U13" s="56">
        <v>2655.2179999999998</v>
      </c>
    </row>
    <row r="14" spans="1:21">
      <c r="A14" s="2">
        <v>45422.420902777776</v>
      </c>
      <c r="B14" s="1">
        <v>45422.420902777776</v>
      </c>
      <c r="C14" t="s">
        <v>143</v>
      </c>
      <c r="D14">
        <v>7895.3149999999996</v>
      </c>
      <c r="E14">
        <v>10.211919999999999</v>
      </c>
      <c r="G14" s="139" t="s">
        <v>110</v>
      </c>
      <c r="H14" s="140">
        <v>14</v>
      </c>
      <c r="I14" s="141">
        <v>2187.1999999999998</v>
      </c>
      <c r="J14" s="141">
        <v>4977.6850000000004</v>
      </c>
      <c r="K14" s="142">
        <v>3198.8578571428575</v>
      </c>
      <c r="L14" s="143">
        <v>860.8210127726328</v>
      </c>
      <c r="S14" s="26">
        <v>45435.482268518521</v>
      </c>
      <c r="T14" s="132">
        <v>1</v>
      </c>
      <c r="U14" s="56">
        <v>311.32240000000002</v>
      </c>
    </row>
    <row r="15" spans="1:21">
      <c r="A15" s="2">
        <v>45422.47078703704</v>
      </c>
      <c r="B15" s="1">
        <v>45422.47078703704</v>
      </c>
      <c r="C15" t="s">
        <v>246</v>
      </c>
      <c r="D15">
        <v>3126.0050000000001</v>
      </c>
      <c r="E15">
        <v>6.3646289999999999</v>
      </c>
      <c r="G15" s="139" t="s">
        <v>111</v>
      </c>
      <c r="H15" s="140">
        <v>14</v>
      </c>
      <c r="I15" s="141">
        <v>258.14210000000003</v>
      </c>
      <c r="J15" s="141">
        <v>2655.2179999999998</v>
      </c>
      <c r="K15" s="142">
        <v>684.23564285714281</v>
      </c>
      <c r="L15" s="143">
        <v>609.23199877847173</v>
      </c>
      <c r="S15" s="26">
        <v>45436.47556712963</v>
      </c>
      <c r="T15" s="132">
        <v>1</v>
      </c>
      <c r="U15" s="56">
        <v>258.14210000000003</v>
      </c>
    </row>
    <row r="16" spans="1:21" ht="26">
      <c r="A16" s="2">
        <v>45422.499131944445</v>
      </c>
      <c r="B16" s="1">
        <v>45422.499131944445</v>
      </c>
      <c r="C16" t="s">
        <v>144</v>
      </c>
      <c r="D16">
        <v>661.48810000000003</v>
      </c>
      <c r="E16">
        <v>1.7428870000000001</v>
      </c>
      <c r="G16" s="135" t="s">
        <v>60</v>
      </c>
      <c r="H16" s="39">
        <v>14</v>
      </c>
      <c r="I16" s="40"/>
      <c r="J16" s="40"/>
      <c r="K16" s="40"/>
      <c r="L16" s="41"/>
    </row>
    <row r="17" spans="1:24">
      <c r="A17" s="170">
        <v>45423.354907407411</v>
      </c>
      <c r="B17" s="18">
        <v>45423.354907407411</v>
      </c>
      <c r="C17" s="171" t="s">
        <v>145</v>
      </c>
      <c r="D17" s="171">
        <v>15515.02</v>
      </c>
      <c r="E17" s="171">
        <v>14.48908</v>
      </c>
    </row>
    <row r="18" spans="1:24">
      <c r="A18" s="2">
        <v>45423.369479166664</v>
      </c>
      <c r="B18" s="1">
        <v>45423.369479166664</v>
      </c>
      <c r="C18" t="s">
        <v>146</v>
      </c>
      <c r="D18">
        <v>11903.98</v>
      </c>
      <c r="E18">
        <v>12.69763</v>
      </c>
    </row>
    <row r="19" spans="1:24">
      <c r="A19" s="2">
        <v>45423.40283564815</v>
      </c>
      <c r="B19" s="1">
        <v>45423.40283564815</v>
      </c>
      <c r="C19" t="s">
        <v>147</v>
      </c>
      <c r="D19">
        <v>6793.4989999999998</v>
      </c>
      <c r="E19">
        <v>9.8148529999999994</v>
      </c>
    </row>
    <row r="20" spans="1:24">
      <c r="A20" s="2">
        <v>45423.431759259256</v>
      </c>
      <c r="B20" s="1">
        <v>45423.431759259256</v>
      </c>
      <c r="C20" t="s">
        <v>247</v>
      </c>
      <c r="D20">
        <v>3331.808</v>
      </c>
      <c r="E20">
        <v>6.2620990000000001</v>
      </c>
    </row>
    <row r="21" spans="1:24">
      <c r="A21" s="2">
        <v>45423.459247685183</v>
      </c>
      <c r="B21" s="1">
        <v>45423.459247685183</v>
      </c>
      <c r="C21" t="s">
        <v>148</v>
      </c>
      <c r="D21">
        <v>661.03859999999997</v>
      </c>
      <c r="E21">
        <v>1.5953189999999999</v>
      </c>
    </row>
    <row r="22" spans="1:24">
      <c r="A22" s="170">
        <v>45425.342465277776</v>
      </c>
      <c r="B22" s="18">
        <v>45425.342465277776</v>
      </c>
      <c r="C22" s="171" t="s">
        <v>149</v>
      </c>
      <c r="D22" s="171">
        <v>19616.150000000001</v>
      </c>
      <c r="E22" s="171">
        <v>14.526960000000001</v>
      </c>
    </row>
    <row r="23" spans="1:24">
      <c r="A23" s="2">
        <v>45425.384398148148</v>
      </c>
      <c r="B23" s="1">
        <v>45425.384398148148</v>
      </c>
      <c r="C23" t="s">
        <v>150</v>
      </c>
      <c r="D23">
        <v>11288.58</v>
      </c>
      <c r="E23">
        <v>12.246729999999999</v>
      </c>
    </row>
    <row r="24" spans="1:24">
      <c r="A24" s="2">
        <v>45425.409594907411</v>
      </c>
      <c r="B24" s="1">
        <v>45425.409594907411</v>
      </c>
      <c r="C24" t="s">
        <v>151</v>
      </c>
      <c r="D24">
        <v>6974.01</v>
      </c>
      <c r="E24">
        <v>9.5136249999999993</v>
      </c>
    </row>
    <row r="25" spans="1:24">
      <c r="A25" s="2">
        <v>45425.434189814812</v>
      </c>
      <c r="B25" s="1">
        <v>45425.434189814812</v>
      </c>
      <c r="C25" t="s">
        <v>248</v>
      </c>
      <c r="D25">
        <v>3413.4450000000002</v>
      </c>
      <c r="E25">
        <v>5.824427</v>
      </c>
      <c r="H25" s="21" t="s">
        <v>106</v>
      </c>
      <c r="I25" s="21" t="s">
        <v>107</v>
      </c>
      <c r="J25" s="21" t="s">
        <v>108</v>
      </c>
      <c r="K25" s="21" t="s">
        <v>109</v>
      </c>
      <c r="L25" s="21" t="s">
        <v>110</v>
      </c>
      <c r="M25" s="21" t="s">
        <v>111</v>
      </c>
      <c r="N25" s="21" t="s">
        <v>280</v>
      </c>
      <c r="O25" s="21" t="s">
        <v>282</v>
      </c>
      <c r="P25" s="21" t="s">
        <v>113</v>
      </c>
      <c r="Q25" s="21" t="s">
        <v>114</v>
      </c>
      <c r="R25" s="21" t="s">
        <v>20</v>
      </c>
      <c r="S25" s="21" t="s">
        <v>18</v>
      </c>
      <c r="T25" s="21" t="s">
        <v>117</v>
      </c>
      <c r="X25" s="23" t="s">
        <v>120</v>
      </c>
    </row>
    <row r="26" spans="1:24">
      <c r="A26" s="2">
        <v>45425.471041666664</v>
      </c>
      <c r="B26" s="1">
        <v>45425.471041666664</v>
      </c>
      <c r="C26" t="s">
        <v>152</v>
      </c>
      <c r="D26">
        <v>594.05740000000003</v>
      </c>
      <c r="E26">
        <v>1.417279</v>
      </c>
      <c r="H26" s="21">
        <v>508</v>
      </c>
      <c r="I26" s="4">
        <v>17120.939999999999</v>
      </c>
      <c r="J26" s="21">
        <v>10128.59</v>
      </c>
      <c r="K26" s="21">
        <v>5863.8050000000003</v>
      </c>
      <c r="L26" s="21">
        <v>2187.1999999999998</v>
      </c>
      <c r="M26" s="21">
        <v>359.34019999999998</v>
      </c>
      <c r="N26" s="27">
        <v>0.15221064814977581</v>
      </c>
      <c r="O26" s="27">
        <v>0.14343750000261934</v>
      </c>
      <c r="P26" s="25">
        <v>26</v>
      </c>
      <c r="Q26" s="176">
        <v>266.73</v>
      </c>
      <c r="R26" s="173">
        <f t="shared" ref="R26:R39" si="0">I26-M26</f>
        <v>16761.5998</v>
      </c>
      <c r="S26" s="177">
        <v>15189.389799999999</v>
      </c>
      <c r="T26" s="21">
        <v>14089.57</v>
      </c>
      <c r="U26" s="23"/>
      <c r="V26" s="27">
        <v>3.1876929008268192E-3</v>
      </c>
      <c r="X26" s="128">
        <f t="shared" ref="X26:X39" si="1">HOUR(V26) * 60 + MINUTE(V26) + SECOND(V26) / 60</f>
        <v>4.583333333333333</v>
      </c>
    </row>
    <row r="27" spans="1:24">
      <c r="A27" s="170">
        <v>45426.354490740741</v>
      </c>
      <c r="B27" s="18">
        <v>45426.354490740741</v>
      </c>
      <c r="C27" s="171" t="s">
        <v>153</v>
      </c>
      <c r="D27" s="171">
        <v>17062.39</v>
      </c>
      <c r="E27" s="171">
        <v>17.451250000000002</v>
      </c>
      <c r="H27" s="21">
        <v>509</v>
      </c>
      <c r="I27" s="171">
        <v>17613.2</v>
      </c>
      <c r="J27">
        <v>11611.92</v>
      </c>
      <c r="K27">
        <v>7143.3339999999998</v>
      </c>
      <c r="L27">
        <v>3268.9140000000002</v>
      </c>
      <c r="M27">
        <v>417.4939</v>
      </c>
      <c r="N27" s="27">
        <v>0.13200231481459923</v>
      </c>
      <c r="O27" s="27">
        <v>0.11626157407590654</v>
      </c>
      <c r="P27" s="25">
        <v>29</v>
      </c>
      <c r="Q27" s="176">
        <v>285.64999999999998</v>
      </c>
      <c r="R27" s="173">
        <f t="shared" si="0"/>
        <v>17195.706099999999</v>
      </c>
      <c r="S27" s="173">
        <v>14379.126100000001</v>
      </c>
      <c r="V27" s="27">
        <v>2.5648726851795799E-3</v>
      </c>
      <c r="X27" s="128">
        <f t="shared" si="1"/>
        <v>3.7</v>
      </c>
    </row>
    <row r="28" spans="1:24">
      <c r="A28" s="2">
        <v>45426.372627314813</v>
      </c>
      <c r="B28" s="1">
        <v>45426.372627314813</v>
      </c>
      <c r="C28" t="s">
        <v>154</v>
      </c>
      <c r="D28">
        <v>12497.06</v>
      </c>
      <c r="E28">
        <v>15.080579999999999</v>
      </c>
      <c r="H28" s="21">
        <v>510</v>
      </c>
      <c r="I28" s="171">
        <v>19682.63</v>
      </c>
      <c r="J28">
        <v>12715.91</v>
      </c>
      <c r="K28">
        <v>7895.3149999999996</v>
      </c>
      <c r="L28">
        <v>3126.0050000000001</v>
      </c>
      <c r="M28">
        <v>661.48810000000003</v>
      </c>
      <c r="N28" s="27">
        <v>0.14045138889196096</v>
      </c>
      <c r="O28" s="27">
        <v>0.13333333333139308</v>
      </c>
      <c r="P28" s="25">
        <v>32</v>
      </c>
      <c r="Q28" s="176">
        <v>262.475759375</v>
      </c>
      <c r="R28" s="173">
        <f t="shared" si="0"/>
        <v>19021.141900000002</v>
      </c>
      <c r="S28" s="178">
        <v>17608.03</v>
      </c>
      <c r="V28" s="27">
        <v>2.5143711420848071E-3</v>
      </c>
      <c r="X28" s="128">
        <f t="shared" si="1"/>
        <v>3.6166666666666667</v>
      </c>
    </row>
    <row r="29" spans="1:24">
      <c r="A29" s="2">
        <v>45426.40766203704</v>
      </c>
      <c r="B29" s="1">
        <v>45426.40766203704</v>
      </c>
      <c r="C29" t="s">
        <v>155</v>
      </c>
      <c r="D29">
        <v>7237.5789999999997</v>
      </c>
      <c r="E29">
        <v>12.01136</v>
      </c>
      <c r="H29" s="21">
        <v>511</v>
      </c>
      <c r="I29" s="171">
        <v>15515.02</v>
      </c>
      <c r="J29">
        <v>11903.98</v>
      </c>
      <c r="K29">
        <v>6793.4989999999998</v>
      </c>
      <c r="L29">
        <v>3331.808</v>
      </c>
      <c r="M29">
        <v>661.03859999999997</v>
      </c>
      <c r="N29" s="27">
        <v>0.10434027777228039</v>
      </c>
      <c r="O29" s="27">
        <v>0.10268518518569181</v>
      </c>
      <c r="P29" s="25">
        <v>31</v>
      </c>
      <c r="Q29" s="173">
        <v>266.73845483870963</v>
      </c>
      <c r="R29" s="173">
        <f t="shared" si="0"/>
        <v>14853.981400000001</v>
      </c>
      <c r="S29" s="173">
        <v>14372.001400000001</v>
      </c>
      <c r="V29" s="27">
        <v>2.0430893133379867E-3</v>
      </c>
      <c r="X29" s="128">
        <f t="shared" si="1"/>
        <v>2.95</v>
      </c>
    </row>
    <row r="30" spans="1:24">
      <c r="A30" s="2">
        <v>45426.423437500001</v>
      </c>
      <c r="B30" s="1">
        <v>45426.423437500001</v>
      </c>
      <c r="C30" t="s">
        <v>249</v>
      </c>
      <c r="D30">
        <v>4219.933</v>
      </c>
      <c r="E30">
        <v>8.0838529999999995</v>
      </c>
      <c r="H30" s="21">
        <v>513</v>
      </c>
      <c r="I30" s="171">
        <v>19616.150000000001</v>
      </c>
      <c r="J30">
        <v>11288.58</v>
      </c>
      <c r="K30">
        <v>6974.01</v>
      </c>
      <c r="L30">
        <v>3413.4450000000002</v>
      </c>
      <c r="M30">
        <v>594.05740000000003</v>
      </c>
      <c r="N30" s="27">
        <v>0.10462962962628808</v>
      </c>
      <c r="O30" s="1">
        <v>0.12857638888817746</v>
      </c>
      <c r="P30" s="25">
        <v>32</v>
      </c>
      <c r="Q30" s="177">
        <v>279.31746562500001</v>
      </c>
      <c r="R30" s="173">
        <f t="shared" si="0"/>
        <v>19022.0926</v>
      </c>
      <c r="S30" s="173">
        <v>14819.8226</v>
      </c>
      <c r="V30" s="27">
        <v>2.5071878670508067E-3</v>
      </c>
      <c r="X30" s="128">
        <f t="shared" si="1"/>
        <v>3.6166666666666667</v>
      </c>
    </row>
    <row r="31" spans="1:24">
      <c r="A31" s="2">
        <v>45426.476099537038</v>
      </c>
      <c r="B31" s="1">
        <v>45426.476099537038</v>
      </c>
      <c r="C31" t="s">
        <v>156</v>
      </c>
      <c r="D31">
        <v>603.8519</v>
      </c>
      <c r="E31">
        <v>1.867699</v>
      </c>
      <c r="H31" s="21">
        <v>514</v>
      </c>
      <c r="I31" s="171">
        <v>17062.39</v>
      </c>
      <c r="J31">
        <v>12497.06</v>
      </c>
      <c r="K31">
        <v>7237.5789999999997</v>
      </c>
      <c r="L31">
        <v>4219.933</v>
      </c>
      <c r="M31">
        <v>603.8519</v>
      </c>
      <c r="N31" s="27">
        <v>0.12160879629664123</v>
      </c>
      <c r="O31" s="27">
        <v>0.11668981481489027</v>
      </c>
      <c r="P31" s="25">
        <v>31</v>
      </c>
      <c r="Q31" s="176">
        <v>287.37479032258068</v>
      </c>
      <c r="R31" s="173">
        <f t="shared" si="0"/>
        <v>16458.538099999998</v>
      </c>
      <c r="S31" s="173">
        <v>15417.918100000001</v>
      </c>
      <c r="V31" s="27">
        <v>2.1766332303943476E-3</v>
      </c>
      <c r="X31" s="128">
        <f t="shared" si="1"/>
        <v>3.1333333333333333</v>
      </c>
    </row>
    <row r="32" spans="1:24">
      <c r="A32" s="170">
        <v>45427.354305555556</v>
      </c>
      <c r="B32" s="18">
        <v>45427.354305555556</v>
      </c>
      <c r="C32" s="171" t="s">
        <v>157</v>
      </c>
      <c r="D32" s="171">
        <v>18309.75</v>
      </c>
      <c r="E32" s="171">
        <v>17.45121</v>
      </c>
      <c r="H32" s="21">
        <v>515</v>
      </c>
      <c r="I32" s="171">
        <v>18309.75</v>
      </c>
      <c r="J32">
        <v>13441.51</v>
      </c>
      <c r="K32">
        <v>7811.44</v>
      </c>
      <c r="L32">
        <v>4847.857</v>
      </c>
      <c r="M32">
        <v>1150.68</v>
      </c>
      <c r="N32" s="27">
        <v>0.13004629629722331</v>
      </c>
      <c r="O32" s="27">
        <v>0.127789351856336</v>
      </c>
      <c r="P32" s="25">
        <v>32</v>
      </c>
      <c r="Q32" s="176">
        <v>261.53598749999998</v>
      </c>
      <c r="R32" s="173">
        <f t="shared" si="0"/>
        <v>17159.07</v>
      </c>
      <c r="S32" s="173">
        <v>16555.7</v>
      </c>
      <c r="V32" s="27">
        <v>2.1766332303943476E-3</v>
      </c>
      <c r="X32" s="128">
        <f t="shared" si="1"/>
        <v>3.1333333333333333</v>
      </c>
    </row>
    <row r="33" spans="1:24">
      <c r="A33" s="2">
        <v>45427.373055555552</v>
      </c>
      <c r="B33" s="1">
        <v>45427.373055555552</v>
      </c>
      <c r="C33" t="s">
        <v>158</v>
      </c>
      <c r="D33">
        <v>13441.51</v>
      </c>
      <c r="E33">
        <v>15.199780000000001</v>
      </c>
      <c r="H33" s="21">
        <v>516</v>
      </c>
      <c r="I33" s="171">
        <v>16874.990000000002</v>
      </c>
      <c r="J33">
        <v>10104.44</v>
      </c>
      <c r="K33">
        <v>6040.3</v>
      </c>
      <c r="L33">
        <v>3277.873</v>
      </c>
      <c r="M33">
        <v>348.01609999999999</v>
      </c>
      <c r="N33" s="27">
        <v>0.19282407407445135</v>
      </c>
      <c r="O33" s="27">
        <v>0.18063657407037681</v>
      </c>
      <c r="P33" s="7">
        <v>20</v>
      </c>
      <c r="Q33" s="176">
        <v>278.40720500000003</v>
      </c>
      <c r="R33" s="173">
        <f t="shared" si="0"/>
        <v>16526.973900000001</v>
      </c>
      <c r="S33" s="173">
        <v>14526.733899999999</v>
      </c>
      <c r="V33" s="27">
        <v>2.7150848767632857E-3</v>
      </c>
      <c r="X33" s="128">
        <f t="shared" si="1"/>
        <v>3.9166666666666665</v>
      </c>
    </row>
    <row r="34" spans="1:24">
      <c r="A34" s="2">
        <v>45427.409780092596</v>
      </c>
      <c r="B34" s="1">
        <v>45427.409780092596</v>
      </c>
      <c r="C34" t="s">
        <v>159</v>
      </c>
      <c r="D34">
        <v>7811.44</v>
      </c>
      <c r="E34">
        <v>12.33628</v>
      </c>
      <c r="H34" s="21">
        <v>517</v>
      </c>
      <c r="I34" s="171">
        <v>17411.88</v>
      </c>
      <c r="J34">
        <v>12567.71</v>
      </c>
      <c r="K34">
        <v>7385.4520000000002</v>
      </c>
      <c r="L34">
        <v>2961.982</v>
      </c>
      <c r="M34">
        <v>469.27140000000003</v>
      </c>
      <c r="N34" s="27">
        <v>0.11285879629576812</v>
      </c>
      <c r="O34" s="27">
        <v>0.10315972222451819</v>
      </c>
      <c r="P34" s="25">
        <v>31</v>
      </c>
      <c r="Q34" s="176">
        <v>276.06237419354841</v>
      </c>
      <c r="R34" s="173">
        <f t="shared" si="0"/>
        <v>16942.6086</v>
      </c>
      <c r="S34" s="173">
        <v>15079.3886</v>
      </c>
      <c r="V34" s="27">
        <v>1.9011794533331081E-3</v>
      </c>
      <c r="X34" s="128">
        <f t="shared" si="1"/>
        <v>2.7333333333333334</v>
      </c>
    </row>
    <row r="35" spans="1:24">
      <c r="A35" s="2">
        <v>45427.426087962966</v>
      </c>
      <c r="B35" s="1">
        <v>45427.426087962966</v>
      </c>
      <c r="C35" t="s">
        <v>250</v>
      </c>
      <c r="D35">
        <v>4847.857</v>
      </c>
      <c r="E35">
        <v>8.8810760000000002</v>
      </c>
      <c r="H35" s="21">
        <v>520</v>
      </c>
      <c r="I35" s="171">
        <v>19309.3</v>
      </c>
      <c r="J35">
        <v>12577.99</v>
      </c>
      <c r="K35">
        <v>7173.8339999999998</v>
      </c>
      <c r="L35">
        <v>3127.2040000000002</v>
      </c>
      <c r="M35">
        <v>620.875</v>
      </c>
      <c r="N35" s="27">
        <v>0.13328703703155043</v>
      </c>
      <c r="O35" s="27">
        <v>0.11767361110833008</v>
      </c>
      <c r="P35" s="25">
        <v>31</v>
      </c>
      <c r="Q35" s="176">
        <v>265.20970967741943</v>
      </c>
      <c r="R35" s="173">
        <f t="shared" si="0"/>
        <v>18688.424999999999</v>
      </c>
      <c r="S35" s="173">
        <v>15865.584999999999</v>
      </c>
      <c r="V35" s="27">
        <v>2.7104662068144205E-3</v>
      </c>
      <c r="X35" s="128">
        <f t="shared" si="1"/>
        <v>3.9</v>
      </c>
    </row>
    <row r="36" spans="1:24">
      <c r="A36" s="2">
        <v>45427.484351851854</v>
      </c>
      <c r="B36" s="1">
        <v>45427.484351851854</v>
      </c>
      <c r="C36" t="s">
        <v>160</v>
      </c>
      <c r="D36">
        <v>1150.68</v>
      </c>
      <c r="E36">
        <v>3.5810940000000002</v>
      </c>
      <c r="H36" s="21">
        <v>521</v>
      </c>
      <c r="I36" s="171">
        <v>16666.580000000002</v>
      </c>
      <c r="J36">
        <v>10751.68</v>
      </c>
      <c r="K36">
        <v>5298.1440000000002</v>
      </c>
      <c r="L36">
        <v>2644.9969999999998</v>
      </c>
      <c r="M36">
        <v>468.50389999999999</v>
      </c>
      <c r="N36" s="27">
        <v>0.14089120370044839</v>
      </c>
      <c r="O36" s="27">
        <v>0.11916666666365927</v>
      </c>
      <c r="P36" s="25">
        <v>27</v>
      </c>
      <c r="Q36" s="176">
        <v>262.25718888888889</v>
      </c>
      <c r="R36" s="173">
        <f t="shared" si="0"/>
        <v>16198.076100000002</v>
      </c>
      <c r="S36" s="173">
        <v>12925.6561</v>
      </c>
      <c r="V36" s="27">
        <v>2.1266589507389915E-3</v>
      </c>
      <c r="X36" s="128">
        <f t="shared" si="1"/>
        <v>3.0666666666666669</v>
      </c>
    </row>
    <row r="37" spans="1:24">
      <c r="A37" s="170">
        <v>45428.346134259256</v>
      </c>
      <c r="B37" s="18">
        <v>45428.346134259256</v>
      </c>
      <c r="C37" s="171" t="s">
        <v>161</v>
      </c>
      <c r="D37" s="171">
        <v>16874.990000000002</v>
      </c>
      <c r="E37" s="171">
        <v>14.451280000000001</v>
      </c>
      <c r="H37" s="21">
        <v>522</v>
      </c>
      <c r="I37" s="171">
        <v>21934.03</v>
      </c>
      <c r="J37">
        <v>15739.24</v>
      </c>
      <c r="K37">
        <v>9149.4549999999999</v>
      </c>
      <c r="L37">
        <v>5375.5889999999999</v>
      </c>
      <c r="M37">
        <v>2655.2179999999998</v>
      </c>
      <c r="N37" s="27">
        <v>0.11287037036527181</v>
      </c>
      <c r="O37" s="27">
        <v>9.9699074075033423E-2</v>
      </c>
      <c r="P37" s="7">
        <v>27</v>
      </c>
      <c r="Q37" s="176">
        <v>287.99601851851855</v>
      </c>
      <c r="R37" s="173">
        <f t="shared" si="0"/>
        <v>19278.811999999998</v>
      </c>
      <c r="S37" s="173">
        <v>16287.031999999999</v>
      </c>
      <c r="V37" s="27">
        <v>2.5491346996637902E-3</v>
      </c>
      <c r="X37" s="128">
        <f t="shared" si="1"/>
        <v>3.6666666666666665</v>
      </c>
    </row>
    <row r="38" spans="1:24">
      <c r="A38" s="2">
        <v>45428.392256944448</v>
      </c>
      <c r="B38" s="1">
        <v>45428.392256944448</v>
      </c>
      <c r="C38" t="s">
        <v>162</v>
      </c>
      <c r="D38">
        <v>10104.44</v>
      </c>
      <c r="E38">
        <v>13.168760000000001</v>
      </c>
      <c r="H38" s="21">
        <v>523</v>
      </c>
      <c r="I38" s="171">
        <v>17999.95</v>
      </c>
      <c r="J38">
        <v>10825.44</v>
      </c>
      <c r="K38">
        <v>6690.1080000000002</v>
      </c>
      <c r="L38">
        <v>2760.165</v>
      </c>
      <c r="M38">
        <v>311.32240000000002</v>
      </c>
      <c r="N38" s="27">
        <v>0.14053240740759065</v>
      </c>
      <c r="O38" s="27">
        <v>0.1132291666654055</v>
      </c>
      <c r="P38" s="25">
        <v>29</v>
      </c>
      <c r="Q38" s="176">
        <v>273.71096896551722</v>
      </c>
      <c r="R38" s="173">
        <f t="shared" si="0"/>
        <v>17688.6276</v>
      </c>
      <c r="S38" s="173">
        <v>13406.507600000001</v>
      </c>
      <c r="V38" s="27">
        <v>3.0959132497693125E-3</v>
      </c>
      <c r="X38" s="128">
        <f t="shared" si="1"/>
        <v>4.45</v>
      </c>
    </row>
    <row r="39" spans="1:24">
      <c r="A39" s="2">
        <v>45428.4296412037</v>
      </c>
      <c r="B39" s="1">
        <v>45428.4296412037</v>
      </c>
      <c r="C39" t="s">
        <v>163</v>
      </c>
      <c r="D39">
        <v>6040.3</v>
      </c>
      <c r="E39">
        <v>11.06015</v>
      </c>
      <c r="H39" s="21">
        <v>524</v>
      </c>
      <c r="I39" s="171">
        <v>15884.84</v>
      </c>
      <c r="J39">
        <v>10826.79</v>
      </c>
      <c r="K39">
        <v>6362.8739999999998</v>
      </c>
      <c r="L39">
        <v>2247.029</v>
      </c>
      <c r="M39">
        <v>258.14210000000003</v>
      </c>
      <c r="N39" s="27">
        <v>0.12590277777781012</v>
      </c>
      <c r="O39" s="27">
        <v>0.11600694444496185</v>
      </c>
      <c r="P39" s="25">
        <v>29</v>
      </c>
      <c r="Q39" s="176">
        <v>265.63534827586204</v>
      </c>
      <c r="R39" s="173">
        <f t="shared" si="0"/>
        <v>15626.697899999999</v>
      </c>
      <c r="S39" s="173">
        <v>13938.247899999998</v>
      </c>
      <c r="V39" s="27">
        <v>3.1588748344412517E-3</v>
      </c>
      <c r="X39" s="128">
        <f t="shared" si="1"/>
        <v>4.55</v>
      </c>
    </row>
    <row r="40" spans="1:24">
      <c r="A40" s="2">
        <v>45428.46371527778</v>
      </c>
      <c r="B40" s="1">
        <v>45428.46371527778</v>
      </c>
      <c r="C40" t="s">
        <v>251</v>
      </c>
      <c r="D40">
        <v>3277.873</v>
      </c>
      <c r="E40">
        <v>8.1825510000000001</v>
      </c>
      <c r="H40" s="21">
        <v>527</v>
      </c>
      <c r="I40" s="171">
        <v>16975.28</v>
      </c>
      <c r="J40">
        <v>12158.77</v>
      </c>
      <c r="K40">
        <v>8352.2720000000008</v>
      </c>
      <c r="L40">
        <v>4762.1660000000002</v>
      </c>
      <c r="M40">
        <v>2444.0329999999999</v>
      </c>
      <c r="N40" s="23">
        <v>9.899305556609761E-2</v>
      </c>
      <c r="O40" s="23">
        <v>8.4201388890505768E-2</v>
      </c>
      <c r="P40" s="7">
        <v>24</v>
      </c>
      <c r="Q40" s="173">
        <v>260.76600833333333</v>
      </c>
      <c r="R40" s="173">
        <v>14531.246999999999</v>
      </c>
      <c r="S40" s="173">
        <v>12082.587000000001</v>
      </c>
    </row>
    <row r="41" spans="1:24">
      <c r="A41" s="2">
        <v>45428.538958333331</v>
      </c>
      <c r="B41" s="1">
        <v>45428.538958333331</v>
      </c>
      <c r="C41" t="s">
        <v>164</v>
      </c>
      <c r="D41">
        <v>348.01609999999999</v>
      </c>
      <c r="E41">
        <v>1.7223040000000001</v>
      </c>
      <c r="H41" s="21">
        <v>528</v>
      </c>
      <c r="I41" s="171">
        <v>15413.49</v>
      </c>
      <c r="J41">
        <v>11774.27</v>
      </c>
      <c r="K41">
        <v>6798.3850000000002</v>
      </c>
      <c r="L41">
        <v>2326.0569999999998</v>
      </c>
      <c r="M41">
        <v>162.14789999999999</v>
      </c>
      <c r="N41" s="23">
        <v>0.13650462964142207</v>
      </c>
      <c r="O41" s="23">
        <v>0.13356481481605442</v>
      </c>
      <c r="P41" s="25">
        <v>24</v>
      </c>
      <c r="Q41" s="173">
        <v>263.47330967741937</v>
      </c>
      <c r="R41" s="173">
        <v>15251.3421</v>
      </c>
      <c r="S41" s="173">
        <v>14555.302100000001</v>
      </c>
    </row>
    <row r="42" spans="1:24">
      <c r="A42" s="170">
        <v>45429.349953703706</v>
      </c>
      <c r="B42" s="18">
        <v>45429.349953703706</v>
      </c>
      <c r="C42" s="171" t="s">
        <v>165</v>
      </c>
      <c r="D42" s="171">
        <v>17411.88</v>
      </c>
      <c r="E42" s="171">
        <v>14.451219999999999</v>
      </c>
      <c r="H42" s="21">
        <v>529</v>
      </c>
      <c r="I42" s="171">
        <v>18930.689999999999</v>
      </c>
      <c r="J42">
        <v>13892.15</v>
      </c>
      <c r="K42">
        <v>6789.723</v>
      </c>
      <c r="L42">
        <v>3569.3069999999998</v>
      </c>
      <c r="M42">
        <v>851.68320000000006</v>
      </c>
      <c r="N42" s="244">
        <v>0.12848379629576812</v>
      </c>
      <c r="O42" s="244">
        <v>0.12059027777286246</v>
      </c>
      <c r="P42" s="25">
        <v>32</v>
      </c>
      <c r="Q42" s="176">
        <v>260.95923125000002</v>
      </c>
      <c r="R42" s="176">
        <v>18079.006799999999</v>
      </c>
      <c r="S42" s="173">
        <v>16480.626800000002</v>
      </c>
    </row>
    <row r="43" spans="1:24">
      <c r="A43" s="2">
        <v>45429.371689814812</v>
      </c>
      <c r="B43" s="1">
        <v>45429.371689814812</v>
      </c>
      <c r="C43" t="s">
        <v>166</v>
      </c>
      <c r="D43">
        <v>12567.71</v>
      </c>
      <c r="E43">
        <v>12.71752</v>
      </c>
      <c r="H43" s="21">
        <v>530</v>
      </c>
      <c r="I43" s="171">
        <v>21514.71</v>
      </c>
      <c r="J43">
        <v>10890.87</v>
      </c>
      <c r="K43">
        <v>6930.5</v>
      </c>
      <c r="L43">
        <v>2920.84</v>
      </c>
      <c r="M43">
        <v>246.31870000000001</v>
      </c>
      <c r="N43" s="244">
        <v>0.14672453702951316</v>
      </c>
      <c r="O43" s="244">
        <v>0.10053240739944158</v>
      </c>
      <c r="P43" s="172">
        <v>31</v>
      </c>
      <c r="Q43" s="176">
        <v>275.4435387096774</v>
      </c>
      <c r="R43" s="176">
        <v>21268.391299999999</v>
      </c>
      <c r="S43" s="173">
        <v>13567.4013</v>
      </c>
    </row>
    <row r="44" spans="1:24">
      <c r="A44" s="2">
        <v>45429.403113425928</v>
      </c>
      <c r="B44" s="1">
        <v>45429.403113425928</v>
      </c>
      <c r="C44" t="s">
        <v>167</v>
      </c>
      <c r="D44">
        <v>7385.4520000000002</v>
      </c>
      <c r="E44">
        <v>9.9470399999999994</v>
      </c>
      <c r="H44" s="21">
        <v>531</v>
      </c>
      <c r="I44" s="171">
        <v>17407.32</v>
      </c>
      <c r="J44">
        <v>12489.15</v>
      </c>
      <c r="K44">
        <v>7402.4719999999998</v>
      </c>
      <c r="L44">
        <v>3945.9879999999998</v>
      </c>
      <c r="M44">
        <v>1067.479</v>
      </c>
      <c r="N44" s="244">
        <v>0.10649305555853061</v>
      </c>
      <c r="O44" s="244">
        <v>0.1004282407448045</v>
      </c>
      <c r="P44" s="25">
        <v>32</v>
      </c>
      <c r="Q44" s="176">
        <v>268.30312187499993</v>
      </c>
      <c r="R44" s="176">
        <f>I44-M44</f>
        <v>16339.841</v>
      </c>
      <c r="S44" s="173">
        <v>15203.841</v>
      </c>
    </row>
    <row r="45" spans="1:24">
      <c r="A45" s="2">
        <v>45429.445196759261</v>
      </c>
      <c r="B45" s="1">
        <v>45429.445196759261</v>
      </c>
      <c r="C45" t="s">
        <v>252</v>
      </c>
      <c r="D45">
        <v>2961.982</v>
      </c>
      <c r="E45">
        <v>5.8490419999999999</v>
      </c>
      <c r="H45" s="21">
        <v>603</v>
      </c>
      <c r="I45" s="171">
        <v>17527.349999999999</v>
      </c>
      <c r="J45">
        <v>11199.22</v>
      </c>
      <c r="K45">
        <v>6788.9840000000004</v>
      </c>
      <c r="L45">
        <v>3393.8939999999998</v>
      </c>
      <c r="M45">
        <v>428.75619999999998</v>
      </c>
      <c r="N45" s="244">
        <v>0.11747685185400769</v>
      </c>
      <c r="O45" s="244">
        <v>0.10334490740933688</v>
      </c>
      <c r="P45" s="25">
        <v>32</v>
      </c>
      <c r="Q45" s="176">
        <v>269.45936250000005</v>
      </c>
      <c r="R45" s="176">
        <f t="shared" ref="R45:R53" si="2">I45-M45</f>
        <v>17098.593799999999</v>
      </c>
      <c r="S45" s="173">
        <v>14754.3838</v>
      </c>
    </row>
    <row r="46" spans="1:24">
      <c r="A46" s="2">
        <v>45429.462812500002</v>
      </c>
      <c r="B46" s="1">
        <v>45429.462812500002</v>
      </c>
      <c r="C46" t="s">
        <v>168</v>
      </c>
      <c r="D46">
        <v>469.27140000000003</v>
      </c>
      <c r="E46">
        <v>1.087701</v>
      </c>
      <c r="H46" s="21">
        <v>604</v>
      </c>
      <c r="I46" s="171">
        <v>17371.650000000001</v>
      </c>
      <c r="J46">
        <v>12275.57</v>
      </c>
      <c r="K46">
        <v>6949.1809999999996</v>
      </c>
      <c r="L46">
        <v>2591.779</v>
      </c>
      <c r="M46">
        <v>277.27260000000001</v>
      </c>
      <c r="N46" s="244">
        <v>0.14074074074596865</v>
      </c>
      <c r="O46" s="244">
        <v>0.130266203705105</v>
      </c>
      <c r="P46" s="25">
        <v>31</v>
      </c>
      <c r="Q46" s="176">
        <v>264.13583548387089</v>
      </c>
      <c r="R46" s="176">
        <f t="shared" si="2"/>
        <v>17094.377400000001</v>
      </c>
      <c r="S46" s="173">
        <v>15160.3974</v>
      </c>
    </row>
    <row r="47" spans="1:24">
      <c r="A47" s="170">
        <v>45432.342361111114</v>
      </c>
      <c r="B47" s="18">
        <v>45432.342361111114</v>
      </c>
      <c r="C47" s="171" t="s">
        <v>169</v>
      </c>
      <c r="D47" s="171">
        <v>19309.3</v>
      </c>
      <c r="E47" s="171">
        <v>14.52698</v>
      </c>
      <c r="H47" s="21">
        <v>605</v>
      </c>
      <c r="I47" s="171">
        <v>15646.93</v>
      </c>
      <c r="J47" s="21">
        <v>11901.26</v>
      </c>
      <c r="K47">
        <v>5856.0410000000002</v>
      </c>
      <c r="L47">
        <v>2853.904</v>
      </c>
      <c r="M47">
        <v>310.1782</v>
      </c>
      <c r="N47" s="244">
        <v>0.12401620370656019</v>
      </c>
      <c r="O47" s="244">
        <v>0.12171296296583023</v>
      </c>
      <c r="P47" s="25">
        <v>31</v>
      </c>
      <c r="Q47" s="176">
        <v>251.02506774193546</v>
      </c>
      <c r="R47" s="176">
        <f t="shared" si="2"/>
        <v>15336.7518</v>
      </c>
      <c r="S47" s="173">
        <v>14751.2418</v>
      </c>
    </row>
    <row r="48" spans="1:24">
      <c r="A48" s="2">
        <v>45432.375092592592</v>
      </c>
      <c r="B48" s="1">
        <v>45432.375092592592</v>
      </c>
      <c r="C48" t="s">
        <v>170</v>
      </c>
      <c r="D48">
        <v>12577.99</v>
      </c>
      <c r="E48">
        <v>12.74817</v>
      </c>
      <c r="H48" s="21">
        <v>606</v>
      </c>
      <c r="I48" s="171">
        <v>17269.810000000001</v>
      </c>
      <c r="J48">
        <v>12488.89</v>
      </c>
      <c r="K48">
        <v>6955.1779999999999</v>
      </c>
      <c r="L48">
        <v>2719.866</v>
      </c>
      <c r="M48">
        <v>220.96709999999999</v>
      </c>
      <c r="N48" s="244">
        <v>0.17637731481954688</v>
      </c>
      <c r="O48" s="244">
        <v>0.16484953703911742</v>
      </c>
      <c r="P48" s="25">
        <v>30</v>
      </c>
      <c r="Q48" s="176">
        <v>266.84098333333333</v>
      </c>
      <c r="R48" s="176">
        <f t="shared" si="2"/>
        <v>17048.8429</v>
      </c>
      <c r="S48" s="173">
        <v>15060.7829</v>
      </c>
    </row>
    <row r="49" spans="1:19">
      <c r="A49" s="2">
        <v>45432.412291666667</v>
      </c>
      <c r="B49" s="1">
        <v>45432.412291666667</v>
      </c>
      <c r="C49" t="s">
        <v>171</v>
      </c>
      <c r="D49">
        <v>7173.8339999999998</v>
      </c>
      <c r="E49">
        <v>10.198270000000001</v>
      </c>
      <c r="H49" s="21">
        <v>607</v>
      </c>
      <c r="I49" s="171">
        <v>18335.43</v>
      </c>
      <c r="J49">
        <v>11458.68</v>
      </c>
      <c r="K49">
        <v>5491.54</v>
      </c>
      <c r="L49">
        <v>2522.2289999999998</v>
      </c>
      <c r="M49">
        <v>314.27719999999999</v>
      </c>
      <c r="N49" s="244">
        <v>0.12290509259037208</v>
      </c>
      <c r="O49" s="244">
        <v>0.10164351852290565</v>
      </c>
      <c r="P49" s="25">
        <v>32</v>
      </c>
      <c r="Q49" s="176">
        <v>268.65972812499996</v>
      </c>
      <c r="R49" s="176">
        <f t="shared" si="2"/>
        <v>18021.1528</v>
      </c>
      <c r="S49" s="173">
        <v>14578.1728</v>
      </c>
    </row>
    <row r="50" spans="1:19">
      <c r="A50" s="2">
        <v>45432.457488425927</v>
      </c>
      <c r="B50" s="1">
        <v>45432.457488425927</v>
      </c>
      <c r="C50" t="s">
        <v>253</v>
      </c>
      <c r="D50">
        <v>3127.2040000000002</v>
      </c>
      <c r="E50">
        <v>6.7066619999999997</v>
      </c>
      <c r="H50" s="21">
        <v>611</v>
      </c>
      <c r="I50" s="171">
        <v>17728.939999999999</v>
      </c>
      <c r="J50">
        <v>12902.66</v>
      </c>
      <c r="K50">
        <v>8853.1869999999999</v>
      </c>
      <c r="L50">
        <v>5266.9210000000003</v>
      </c>
      <c r="M50">
        <v>3593.6640000000002</v>
      </c>
      <c r="N50" s="23">
        <v>9.3506944445834961E-2</v>
      </c>
      <c r="O50" s="23">
        <v>7.7777777791197877E-2</v>
      </c>
      <c r="P50" s="25">
        <v>22</v>
      </c>
      <c r="Q50" s="176">
        <v>260.47999545454547</v>
      </c>
      <c r="R50" s="176">
        <f t="shared" si="2"/>
        <v>14135.275999999998</v>
      </c>
      <c r="S50" s="173">
        <v>11515.215999999999</v>
      </c>
    </row>
    <row r="51" spans="1:19">
      <c r="A51" s="2">
        <v>45432.475648148145</v>
      </c>
      <c r="B51" s="1">
        <v>45432.475648148145</v>
      </c>
      <c r="C51" t="s">
        <v>172</v>
      </c>
      <c r="D51">
        <v>620.875</v>
      </c>
      <c r="E51">
        <v>1.5705089999999999</v>
      </c>
      <c r="H51" s="21">
        <v>612</v>
      </c>
      <c r="I51" s="171">
        <v>17752.12</v>
      </c>
      <c r="J51">
        <v>12630.52</v>
      </c>
      <c r="K51">
        <v>7051.8990000000003</v>
      </c>
      <c r="L51">
        <v>3218.346</v>
      </c>
      <c r="M51">
        <v>586.73689999999999</v>
      </c>
      <c r="N51" s="23">
        <v>0.12811342592613073</v>
      </c>
      <c r="O51" s="23">
        <v>0.11754629630013369</v>
      </c>
      <c r="P51" s="25">
        <v>31</v>
      </c>
      <c r="Q51" s="176">
        <v>270.71862903225798</v>
      </c>
      <c r="R51" s="176">
        <f t="shared" si="2"/>
        <v>17165.383099999999</v>
      </c>
      <c r="S51" s="173">
        <v>15214.1831</v>
      </c>
    </row>
    <row r="52" spans="1:19">
      <c r="A52" s="170">
        <v>45433.356620370374</v>
      </c>
      <c r="B52" s="18">
        <v>45433.356620370374</v>
      </c>
      <c r="C52" s="171" t="s">
        <v>173</v>
      </c>
      <c r="D52" s="171">
        <v>16666.580000000002</v>
      </c>
      <c r="E52" s="171">
        <v>17.451170000000001</v>
      </c>
      <c r="H52" s="21">
        <v>613</v>
      </c>
      <c r="I52" s="171">
        <v>17489.759999999998</v>
      </c>
      <c r="J52">
        <v>13364.39</v>
      </c>
      <c r="K52">
        <v>6391.8310000000001</v>
      </c>
      <c r="L52">
        <v>3651.7869999999998</v>
      </c>
      <c r="M52">
        <v>280.21300000000002</v>
      </c>
      <c r="N52" s="23">
        <v>0.145578703697538</v>
      </c>
      <c r="O52" s="23">
        <v>0.14030092593020527</v>
      </c>
      <c r="P52" s="25">
        <v>31</v>
      </c>
      <c r="Q52" s="176">
        <v>269.8618225806452</v>
      </c>
      <c r="R52" s="176">
        <f t="shared" si="2"/>
        <v>17209.546999999999</v>
      </c>
      <c r="S52" s="173">
        <v>16153.517</v>
      </c>
    </row>
    <row r="53" spans="1:19">
      <c r="A53" s="2">
        <v>45433.389548611114</v>
      </c>
      <c r="B53" s="1">
        <v>45433.389548611114</v>
      </c>
      <c r="C53" t="s">
        <v>174</v>
      </c>
      <c r="D53">
        <v>10751.68</v>
      </c>
      <c r="E53">
        <v>15.198359999999999</v>
      </c>
      <c r="H53" s="21">
        <v>614</v>
      </c>
      <c r="I53" s="171">
        <v>17562.39</v>
      </c>
      <c r="J53">
        <v>11997.1</v>
      </c>
      <c r="K53">
        <v>7463.8540000000003</v>
      </c>
      <c r="L53">
        <v>4012.877</v>
      </c>
      <c r="M53">
        <v>1234.8489999999999</v>
      </c>
      <c r="N53" s="23">
        <v>0.10883101852232357</v>
      </c>
      <c r="O53" s="23">
        <v>9.4050925916235428E-2</v>
      </c>
      <c r="P53" s="25">
        <v>32</v>
      </c>
      <c r="Q53" s="176">
        <v>253.30935625000001</v>
      </c>
      <c r="R53" s="176">
        <f t="shared" si="2"/>
        <v>16327.540999999999</v>
      </c>
      <c r="S53" s="173">
        <v>13871.110999999999</v>
      </c>
    </row>
    <row r="54" spans="1:19">
      <c r="A54" s="2">
        <v>45433.440798611111</v>
      </c>
      <c r="B54" s="1">
        <v>45433.440798611111</v>
      </c>
      <c r="C54" t="s">
        <v>175</v>
      </c>
      <c r="D54">
        <v>5298.1440000000002</v>
      </c>
      <c r="E54">
        <v>11.935449999999999</v>
      </c>
      <c r="I54" s="173">
        <f>AVERAGE(I26:I53)</f>
        <v>17783.125714285718</v>
      </c>
      <c r="J54" s="173">
        <f t="shared" ref="J54:M54" si="3">AVERAGE(J26:J53)</f>
        <v>12085.869285714285</v>
      </c>
      <c r="K54" s="173">
        <f t="shared" si="3"/>
        <v>6996.2212857142868</v>
      </c>
      <c r="L54" s="173">
        <f t="shared" si="3"/>
        <v>3376.6414999999993</v>
      </c>
      <c r="M54" s="173">
        <f t="shared" si="3"/>
        <v>771.35267857142844</v>
      </c>
      <c r="Q54" s="25"/>
      <c r="R54" s="25"/>
    </row>
    <row r="55" spans="1:19">
      <c r="A55" s="2">
        <v>45433.464826388888</v>
      </c>
      <c r="B55" s="1">
        <v>45433.464826388888</v>
      </c>
      <c r="C55" t="s">
        <v>254</v>
      </c>
      <c r="D55">
        <v>2644.9969999999998</v>
      </c>
      <c r="E55">
        <v>7.4147550000000004</v>
      </c>
      <c r="I55" s="245">
        <v>1</v>
      </c>
      <c r="J55" s="245">
        <f>J54/I54</f>
        <v>0.67962570134705536</v>
      </c>
      <c r="K55" s="245">
        <f>K54/I54</f>
        <v>0.3934190984262127</v>
      </c>
      <c r="L55" s="245">
        <f>L54/I54</f>
        <v>0.18987896471357912</v>
      </c>
      <c r="M55" s="245">
        <f>M54/I54</f>
        <v>4.3375539877771756E-2</v>
      </c>
    </row>
    <row r="56" spans="1:19">
      <c r="A56" s="2">
        <v>45433.497511574074</v>
      </c>
      <c r="B56" s="1">
        <v>45433.497511574074</v>
      </c>
      <c r="C56" t="s">
        <v>176</v>
      </c>
      <c r="D56">
        <v>468.50389999999999</v>
      </c>
      <c r="E56">
        <v>1.7680439999999999</v>
      </c>
      <c r="J56" s="115">
        <f>I55-J55</f>
        <v>0.32037429865294464</v>
      </c>
      <c r="K56" s="115">
        <f>J55-K55</f>
        <v>0.28620660292084266</v>
      </c>
      <c r="L56" s="115">
        <f>K55-L55</f>
        <v>0.20354013371263358</v>
      </c>
      <c r="M56" s="115">
        <f>L55-M55</f>
        <v>0.14650342483580736</v>
      </c>
    </row>
    <row r="57" spans="1:19">
      <c r="A57" s="170">
        <v>45434.34479166667</v>
      </c>
      <c r="B57" s="18">
        <v>45434.34479166667</v>
      </c>
      <c r="C57" s="171" t="s">
        <v>177</v>
      </c>
      <c r="D57" s="171">
        <v>21934.03</v>
      </c>
      <c r="E57" s="171">
        <v>17.489059999999998</v>
      </c>
    </row>
    <row r="58" spans="1:19">
      <c r="A58" s="2">
        <v>45434.368923611109</v>
      </c>
      <c r="B58" s="1">
        <v>45434.368923611109</v>
      </c>
      <c r="C58" t="s">
        <v>178</v>
      </c>
      <c r="D58">
        <v>15739.24</v>
      </c>
      <c r="E58">
        <v>15.63805</v>
      </c>
    </row>
    <row r="59" spans="1:19">
      <c r="A59" s="2">
        <v>45434.411585648151</v>
      </c>
      <c r="B59" s="1">
        <v>45434.411585648151</v>
      </c>
      <c r="C59" t="s">
        <v>179</v>
      </c>
      <c r="D59">
        <v>9149.4549999999999</v>
      </c>
      <c r="E59">
        <v>13.4002</v>
      </c>
    </row>
    <row r="60" spans="1:19">
      <c r="A60" s="2">
        <v>45434.435960648145</v>
      </c>
      <c r="B60" s="1">
        <v>45434.435960648145</v>
      </c>
      <c r="C60" t="s">
        <v>255</v>
      </c>
      <c r="D60">
        <v>5375.5889999999999</v>
      </c>
      <c r="E60">
        <v>9.8270859999999995</v>
      </c>
    </row>
    <row r="61" spans="1:19">
      <c r="A61" s="2">
        <v>45434.457662037035</v>
      </c>
      <c r="B61" s="1">
        <v>45434.457662037035</v>
      </c>
      <c r="C61" t="s">
        <v>180</v>
      </c>
      <c r="D61">
        <v>2655.2179999999998</v>
      </c>
      <c r="E61">
        <v>5.9131710000000002</v>
      </c>
    </row>
    <row r="62" spans="1:19">
      <c r="A62" s="170">
        <v>45435.341736111113</v>
      </c>
      <c r="B62" s="18">
        <v>45435.341736111113</v>
      </c>
      <c r="C62" s="171" t="s">
        <v>181</v>
      </c>
      <c r="D62" s="171">
        <v>17999.95</v>
      </c>
      <c r="E62" s="171">
        <v>17.451219999999999</v>
      </c>
    </row>
    <row r="63" spans="1:19">
      <c r="A63" s="2">
        <v>45435.381944444445</v>
      </c>
      <c r="B63" s="1">
        <v>45435.381944444445</v>
      </c>
      <c r="C63" t="s">
        <v>182</v>
      </c>
      <c r="D63">
        <v>10825.44</v>
      </c>
      <c r="E63">
        <v>15.14066</v>
      </c>
    </row>
    <row r="64" spans="1:19">
      <c r="A64" s="2">
        <v>45435.407187500001</v>
      </c>
      <c r="B64" s="1">
        <v>45435.407187500001</v>
      </c>
      <c r="C64" t="s">
        <v>183</v>
      </c>
      <c r="D64">
        <v>6690.1080000000002</v>
      </c>
      <c r="E64">
        <v>11.77059</v>
      </c>
    </row>
    <row r="65" spans="1:5">
      <c r="A65" s="2">
        <v>45435.442986111113</v>
      </c>
      <c r="B65" s="1">
        <v>45435.442986111113</v>
      </c>
      <c r="C65" t="s">
        <v>256</v>
      </c>
      <c r="D65">
        <v>2760.165</v>
      </c>
      <c r="E65">
        <v>6.7252169999999998</v>
      </c>
    </row>
    <row r="66" spans="1:5">
      <c r="A66" s="2">
        <v>45435.482268518521</v>
      </c>
      <c r="B66" s="1">
        <v>45435.482268518521</v>
      </c>
      <c r="C66" t="s">
        <v>184</v>
      </c>
      <c r="D66">
        <v>311.32240000000002</v>
      </c>
      <c r="E66">
        <v>1.0842989999999999</v>
      </c>
    </row>
    <row r="67" spans="1:5">
      <c r="A67" s="170">
        <v>45436.349664351852</v>
      </c>
      <c r="B67" s="18">
        <v>45436.349664351852</v>
      </c>
      <c r="C67" s="171" t="s">
        <v>185</v>
      </c>
      <c r="D67" s="171">
        <v>15884.84</v>
      </c>
      <c r="E67" s="171">
        <v>17.489049999999999</v>
      </c>
    </row>
    <row r="68" spans="1:5">
      <c r="A68" s="2">
        <v>45436.375081018516</v>
      </c>
      <c r="B68" s="1">
        <v>45436.375081018516</v>
      </c>
      <c r="C68" t="s">
        <v>186</v>
      </c>
      <c r="D68">
        <v>10826.79</v>
      </c>
      <c r="E68">
        <v>15.02984</v>
      </c>
    </row>
    <row r="69" spans="1:5">
      <c r="A69" s="2">
        <v>45436.407268518517</v>
      </c>
      <c r="B69" s="1">
        <v>45436.407268518517</v>
      </c>
      <c r="C69" t="s">
        <v>187</v>
      </c>
      <c r="D69">
        <v>6362.8739999999998</v>
      </c>
      <c r="E69">
        <v>11.83724</v>
      </c>
    </row>
    <row r="70" spans="1:5">
      <c r="A70" s="2">
        <v>45436.458240740743</v>
      </c>
      <c r="B70" s="1">
        <v>45436.458240740743</v>
      </c>
      <c r="C70" t="s">
        <v>257</v>
      </c>
      <c r="D70">
        <v>2247.029</v>
      </c>
      <c r="E70">
        <v>6.6465230000000002</v>
      </c>
    </row>
    <row r="71" spans="1:5">
      <c r="A71" s="2">
        <v>45436.47556712963</v>
      </c>
      <c r="B71" s="1">
        <v>45436.47556712963</v>
      </c>
      <c r="C71" t="s">
        <v>188</v>
      </c>
      <c r="D71">
        <v>258.14210000000003</v>
      </c>
      <c r="E71">
        <v>0.89379690000000001</v>
      </c>
    </row>
    <row r="72" spans="1:5">
      <c r="A72" s="170">
        <v>45439.359351851846</v>
      </c>
      <c r="B72" s="18">
        <v>45439.359351851846</v>
      </c>
      <c r="C72" s="171" t="s">
        <v>189</v>
      </c>
      <c r="D72" s="171">
        <v>16975.28</v>
      </c>
      <c r="E72" s="171">
        <v>14.53214</v>
      </c>
    </row>
    <row r="73" spans="1:5">
      <c r="A73" s="2">
        <v>45439.383414351847</v>
      </c>
      <c r="B73" s="1">
        <v>45439.383414351847</v>
      </c>
      <c r="C73" t="s">
        <v>190</v>
      </c>
      <c r="D73">
        <v>12158.77</v>
      </c>
      <c r="E73">
        <v>12.959479999999999</v>
      </c>
    </row>
    <row r="74" spans="1:5">
      <c r="A74" s="2">
        <v>45439.408553240741</v>
      </c>
      <c r="B74" s="1">
        <v>45439.408553240741</v>
      </c>
      <c r="C74" t="s">
        <v>191</v>
      </c>
      <c r="D74">
        <v>8352.2720000000008</v>
      </c>
      <c r="E74">
        <v>11.190469999999999</v>
      </c>
    </row>
    <row r="75" spans="1:5">
      <c r="A75" s="2">
        <v>45439.441851851851</v>
      </c>
      <c r="B75" s="1">
        <v>45439.441851851851</v>
      </c>
      <c r="C75" t="s">
        <v>258</v>
      </c>
      <c r="D75">
        <v>4762.1660000000002</v>
      </c>
      <c r="E75">
        <v>8.6373250000000006</v>
      </c>
    </row>
    <row r="76" spans="1:5">
      <c r="A76" s="2">
        <v>45439.458344907413</v>
      </c>
      <c r="B76" s="1">
        <v>45439.458344907413</v>
      </c>
      <c r="C76" t="s">
        <v>192</v>
      </c>
      <c r="D76">
        <v>2444.0329999999999</v>
      </c>
      <c r="E76">
        <v>5.1497320000000002</v>
      </c>
    </row>
    <row r="77" spans="1:5">
      <c r="A77" s="170">
        <v>45440.357523148137</v>
      </c>
      <c r="B77" s="18">
        <v>45440.357523148137</v>
      </c>
      <c r="C77" s="171" t="s">
        <v>193</v>
      </c>
      <c r="D77" s="171">
        <v>15413.49</v>
      </c>
      <c r="E77" s="171">
        <v>17.488880000000002</v>
      </c>
    </row>
    <row r="78" spans="1:5">
      <c r="A78" s="2">
        <v>45440.371712962973</v>
      </c>
      <c r="B78" s="1">
        <v>45440.371712962973</v>
      </c>
      <c r="C78" t="s">
        <v>194</v>
      </c>
      <c r="D78">
        <v>11774.27</v>
      </c>
      <c r="E78">
        <v>15.208069999999999</v>
      </c>
    </row>
    <row r="79" spans="1:5">
      <c r="A79" s="2">
        <v>45440.402256944442</v>
      </c>
      <c r="B79" s="1">
        <v>45440.402256944442</v>
      </c>
      <c r="C79" t="s">
        <v>195</v>
      </c>
      <c r="D79">
        <v>6798.3850000000002</v>
      </c>
      <c r="E79">
        <v>11.59179</v>
      </c>
    </row>
    <row r="80" spans="1:5">
      <c r="A80" s="2">
        <v>45440.459363425929</v>
      </c>
      <c r="B80" s="1">
        <v>45440.459363425929</v>
      </c>
      <c r="C80" t="s">
        <v>259</v>
      </c>
      <c r="D80">
        <v>2326.0569999999998</v>
      </c>
      <c r="E80">
        <v>6.6678269999999999</v>
      </c>
    </row>
    <row r="81" spans="1:5">
      <c r="A81" s="2">
        <v>45440.494027777779</v>
      </c>
      <c r="B81" s="1">
        <v>45440.494027777779</v>
      </c>
      <c r="C81" t="s">
        <v>196</v>
      </c>
      <c r="D81">
        <v>162.14789999999999</v>
      </c>
      <c r="E81">
        <v>0.63709070000000001</v>
      </c>
    </row>
    <row r="82" spans="1:5">
      <c r="A82" s="170">
        <v>45441.348379629628</v>
      </c>
      <c r="B82" s="18">
        <v>45441.348379629628</v>
      </c>
      <c r="C82" s="171" t="s">
        <v>197</v>
      </c>
      <c r="D82" s="171">
        <v>18930.689999999999</v>
      </c>
      <c r="E82" s="171">
        <v>17.451149999999998</v>
      </c>
    </row>
    <row r="83" spans="1:5">
      <c r="A83" s="2">
        <v>45441.368969907409</v>
      </c>
      <c r="B83" s="1">
        <v>45441.368969907409</v>
      </c>
      <c r="C83" t="s">
        <v>198</v>
      </c>
      <c r="D83">
        <v>13892.15</v>
      </c>
      <c r="E83">
        <v>15.452120000000001</v>
      </c>
    </row>
    <row r="84" spans="1:5">
      <c r="A84" s="2">
        <v>45441.419710648152</v>
      </c>
      <c r="B84" s="1">
        <v>45441.419710648152</v>
      </c>
      <c r="C84" t="s">
        <v>199</v>
      </c>
      <c r="D84">
        <v>6789.723</v>
      </c>
      <c r="E84">
        <v>11.981170000000001</v>
      </c>
    </row>
    <row r="85" spans="1:5">
      <c r="A85" s="2">
        <v>45441.448229166657</v>
      </c>
      <c r="B85" s="1">
        <v>45441.448229166657</v>
      </c>
      <c r="C85" t="s">
        <v>260</v>
      </c>
      <c r="D85">
        <v>3569.3069999999998</v>
      </c>
      <c r="E85">
        <v>8.1635840000000002</v>
      </c>
    </row>
    <row r="86" spans="1:5">
      <c r="A86" s="2">
        <v>45441.476863425924</v>
      </c>
      <c r="B86" s="1">
        <v>45441.476863425924</v>
      </c>
      <c r="C86" t="s">
        <v>200</v>
      </c>
      <c r="D86">
        <v>851.68320000000006</v>
      </c>
      <c r="E86">
        <v>2.5277120000000002</v>
      </c>
    </row>
    <row r="87" spans="1:5">
      <c r="A87" s="170">
        <v>45442.333113425928</v>
      </c>
      <c r="B87" s="18">
        <v>45442.333113425928</v>
      </c>
      <c r="C87" s="171" t="s">
        <v>201</v>
      </c>
      <c r="D87" s="171">
        <v>21514.71</v>
      </c>
      <c r="E87" s="171">
        <v>17.526959999999999</v>
      </c>
    </row>
    <row r="88" spans="1:5">
      <c r="A88" s="2">
        <v>45442.390370370369</v>
      </c>
      <c r="B88" s="1">
        <v>45442.390370370369</v>
      </c>
      <c r="C88" t="s">
        <v>202</v>
      </c>
      <c r="D88">
        <v>10890.87</v>
      </c>
      <c r="E88">
        <v>14.942729999999999</v>
      </c>
    </row>
    <row r="89" spans="1:5">
      <c r="A89" s="2">
        <v>45442.413229166668</v>
      </c>
      <c r="B89" s="1">
        <v>45442.413229166668</v>
      </c>
      <c r="C89" t="s">
        <v>203</v>
      </c>
      <c r="D89">
        <v>6930.5</v>
      </c>
      <c r="E89">
        <v>11.70646</v>
      </c>
    </row>
    <row r="90" spans="1:5">
      <c r="A90" s="2">
        <v>45442.448136574072</v>
      </c>
      <c r="B90" s="1">
        <v>45442.448136574072</v>
      </c>
      <c r="C90" t="s">
        <v>261</v>
      </c>
      <c r="D90">
        <v>2920.84</v>
      </c>
      <c r="E90">
        <v>6.7772690000000004</v>
      </c>
    </row>
    <row r="91" spans="1:5">
      <c r="A91" s="2">
        <v>45442.479837962957</v>
      </c>
      <c r="B91" s="1">
        <v>45442.479837962957</v>
      </c>
      <c r="C91" t="s">
        <v>204</v>
      </c>
      <c r="D91">
        <v>246.31870000000001</v>
      </c>
      <c r="E91">
        <v>0.76254650000000002</v>
      </c>
    </row>
    <row r="92" spans="1:5">
      <c r="A92" s="170">
        <v>45443.350925925923</v>
      </c>
      <c r="B92" s="18">
        <v>45443.350925925923</v>
      </c>
      <c r="C92" s="171" t="s">
        <v>205</v>
      </c>
      <c r="D92" s="171">
        <v>17407.32</v>
      </c>
      <c r="E92" s="171">
        <v>17.489059999999998</v>
      </c>
    </row>
    <row r="93" spans="1:5">
      <c r="A93" s="2">
        <v>45443.372337962966</v>
      </c>
      <c r="B93" s="1">
        <v>45443.372337962966</v>
      </c>
      <c r="C93" t="s">
        <v>206</v>
      </c>
      <c r="D93">
        <v>12489.15</v>
      </c>
      <c r="E93">
        <v>15.25529</v>
      </c>
    </row>
    <row r="94" spans="1:5">
      <c r="A94" s="2">
        <v>45443.405613425923</v>
      </c>
      <c r="B94" s="1">
        <v>45443.405613425923</v>
      </c>
      <c r="C94" t="s">
        <v>207</v>
      </c>
      <c r="D94">
        <v>7402.4719999999998</v>
      </c>
      <c r="E94">
        <v>12.237819999999999</v>
      </c>
    </row>
    <row r="95" spans="1:5">
      <c r="A95" s="2">
        <v>45443.426793981482</v>
      </c>
      <c r="B95" s="1">
        <v>45443.426793981482</v>
      </c>
      <c r="C95" t="s">
        <v>262</v>
      </c>
      <c r="D95">
        <v>3945.9879999999998</v>
      </c>
      <c r="E95">
        <v>7.9103029999999999</v>
      </c>
    </row>
    <row r="96" spans="1:5">
      <c r="A96" s="2">
        <v>45443.457418981481</v>
      </c>
      <c r="B96" s="1">
        <v>45443.457418981481</v>
      </c>
      <c r="C96" t="s">
        <v>208</v>
      </c>
      <c r="D96">
        <v>1067.479</v>
      </c>
      <c r="E96">
        <v>2.826972</v>
      </c>
    </row>
    <row r="97" spans="1:5">
      <c r="A97" s="170">
        <v>45446.345104166663</v>
      </c>
      <c r="B97" s="18">
        <v>45446.345104166663</v>
      </c>
      <c r="C97" s="171" t="s">
        <v>209</v>
      </c>
      <c r="D97" s="171">
        <v>17527.349999999999</v>
      </c>
      <c r="E97" s="171">
        <v>17.4511</v>
      </c>
    </row>
    <row r="98" spans="1:5">
      <c r="A98" s="2">
        <v>45446.376030092593</v>
      </c>
      <c r="B98" s="1">
        <v>45446.376030092593</v>
      </c>
      <c r="C98" t="s">
        <v>210</v>
      </c>
      <c r="D98">
        <v>11199.22</v>
      </c>
      <c r="E98">
        <v>14.777150000000001</v>
      </c>
    </row>
    <row r="99" spans="1:5">
      <c r="A99" s="2">
        <v>45446.406180555547</v>
      </c>
      <c r="B99" s="1">
        <v>45446.406180555547</v>
      </c>
      <c r="C99" t="s">
        <v>211</v>
      </c>
      <c r="D99">
        <v>6788.9840000000004</v>
      </c>
      <c r="E99">
        <v>11.783049999999999</v>
      </c>
    </row>
    <row r="100" spans="1:5">
      <c r="A100" s="2">
        <v>45446.432291666657</v>
      </c>
      <c r="B100" s="1">
        <v>45446.432291666657</v>
      </c>
      <c r="C100" t="s">
        <v>263</v>
      </c>
      <c r="D100">
        <v>3393.8939999999998</v>
      </c>
      <c r="E100">
        <v>7.4694989999999999</v>
      </c>
    </row>
    <row r="101" spans="1:5">
      <c r="A101" s="2">
        <v>45446.462581018517</v>
      </c>
      <c r="B101" s="1">
        <v>45446.462581018517</v>
      </c>
      <c r="C101" t="s">
        <v>212</v>
      </c>
      <c r="D101">
        <v>428.75619999999998</v>
      </c>
      <c r="E101">
        <v>1.2430650000000001</v>
      </c>
    </row>
    <row r="102" spans="1:5">
      <c r="A102" s="170">
        <v>45447.341435185182</v>
      </c>
      <c r="B102" s="18">
        <v>45447.341435185182</v>
      </c>
      <c r="C102" s="171" t="s">
        <v>213</v>
      </c>
      <c r="D102" s="171">
        <v>17371.650000000001</v>
      </c>
      <c r="E102" s="171">
        <v>14.45125</v>
      </c>
    </row>
    <row r="103" spans="1:5">
      <c r="A103" s="2">
        <v>45447.365011574067</v>
      </c>
      <c r="B103" s="1">
        <v>45447.365011574067</v>
      </c>
      <c r="C103" t="s">
        <v>214</v>
      </c>
      <c r="D103">
        <v>12275.57</v>
      </c>
      <c r="E103">
        <v>12.6595</v>
      </c>
    </row>
    <row r="104" spans="1:5">
      <c r="A104" s="2">
        <v>45447.399722222217</v>
      </c>
      <c r="B104" s="1">
        <v>45447.399722222217</v>
      </c>
      <c r="C104" t="s">
        <v>215</v>
      </c>
      <c r="D104">
        <v>6949.1809999999996</v>
      </c>
      <c r="E104">
        <v>9.8279549999999993</v>
      </c>
    </row>
    <row r="105" spans="1:5">
      <c r="A105" s="2">
        <v>45447.451238425929</v>
      </c>
      <c r="B105" s="1">
        <v>45447.451238425929</v>
      </c>
      <c r="C105" t="s">
        <v>264</v>
      </c>
      <c r="D105">
        <v>2591.779</v>
      </c>
      <c r="E105">
        <v>5.8562430000000001</v>
      </c>
    </row>
    <row r="106" spans="1:5">
      <c r="A106" s="2">
        <v>45447.482175925928</v>
      </c>
      <c r="B106" s="1">
        <v>45447.482175925928</v>
      </c>
      <c r="C106" t="s">
        <v>216</v>
      </c>
      <c r="D106">
        <v>277.27260000000001</v>
      </c>
      <c r="E106">
        <v>0.83001709999999995</v>
      </c>
    </row>
    <row r="107" spans="1:5">
      <c r="A107" s="170">
        <v>45448.357349537036</v>
      </c>
      <c r="B107" s="18">
        <v>45448.357349537036</v>
      </c>
      <c r="C107" s="171" t="s">
        <v>217</v>
      </c>
      <c r="D107" s="171">
        <v>15646.93</v>
      </c>
      <c r="E107" s="171">
        <v>17.451229999999999</v>
      </c>
    </row>
    <row r="108" spans="1:5">
      <c r="A108" s="21">
        <v>45448.37158564815</v>
      </c>
      <c r="B108" s="23">
        <v>45448.37158564815</v>
      </c>
      <c r="C108" s="21" t="s">
        <v>218</v>
      </c>
      <c r="D108" s="21">
        <v>11901.26</v>
      </c>
      <c r="E108" s="21">
        <v>15.113340000000001</v>
      </c>
    </row>
    <row r="109" spans="1:5">
      <c r="A109" s="2">
        <v>45448.424953703703</v>
      </c>
      <c r="B109" s="1">
        <v>45448.424953703703</v>
      </c>
      <c r="C109" t="s">
        <v>219</v>
      </c>
      <c r="D109">
        <v>5856.0410000000002</v>
      </c>
      <c r="E109">
        <v>12.08309</v>
      </c>
    </row>
    <row r="110" spans="1:5">
      <c r="A110" s="2">
        <v>45448.450613425928</v>
      </c>
      <c r="B110" s="1">
        <v>45448.450613425928</v>
      </c>
      <c r="C110" t="s">
        <v>265</v>
      </c>
      <c r="D110">
        <v>2853.904</v>
      </c>
      <c r="E110">
        <v>7.436534</v>
      </c>
    </row>
    <row r="111" spans="1:5">
      <c r="A111" s="2">
        <v>45448.481365740743</v>
      </c>
      <c r="B111" s="1">
        <v>45448.481365740743</v>
      </c>
      <c r="C111" t="s">
        <v>220</v>
      </c>
      <c r="D111">
        <v>310.1782</v>
      </c>
      <c r="E111">
        <v>1.069094</v>
      </c>
    </row>
    <row r="112" spans="1:5">
      <c r="A112" s="170">
        <v>45449.344641203701</v>
      </c>
      <c r="B112" s="18">
        <v>45449.344641203701</v>
      </c>
      <c r="C112" s="171" t="s">
        <v>221</v>
      </c>
      <c r="D112" s="171">
        <v>17269.810000000001</v>
      </c>
      <c r="E112" s="171">
        <v>17.45121</v>
      </c>
    </row>
    <row r="113" spans="1:5">
      <c r="A113" s="2">
        <v>45449.366435185177</v>
      </c>
      <c r="B113" s="1">
        <v>45449.366435185177</v>
      </c>
      <c r="C113" t="s">
        <v>222</v>
      </c>
      <c r="D113">
        <v>12488.89</v>
      </c>
      <c r="E113">
        <v>15.39331</v>
      </c>
    </row>
    <row r="114" spans="1:5">
      <c r="A114" s="2">
        <v>45449.401990740742</v>
      </c>
      <c r="B114" s="1">
        <v>45449.401990740742</v>
      </c>
      <c r="C114" t="s">
        <v>223</v>
      </c>
      <c r="D114">
        <v>6955.1779999999999</v>
      </c>
      <c r="E114">
        <v>11.847</v>
      </c>
    </row>
    <row r="115" spans="1:5">
      <c r="A115" s="2">
        <v>45449.454699074071</v>
      </c>
      <c r="B115" s="1">
        <v>45449.454699074071</v>
      </c>
      <c r="C115" t="s">
        <v>266</v>
      </c>
      <c r="D115">
        <v>2719.866</v>
      </c>
      <c r="E115">
        <v>7.4817359999999997</v>
      </c>
    </row>
    <row r="116" spans="1:5">
      <c r="A116" s="2">
        <v>45449.521018518521</v>
      </c>
      <c r="B116" s="1">
        <v>45449.521018518521</v>
      </c>
      <c r="C116" t="s">
        <v>224</v>
      </c>
      <c r="D116">
        <v>220.96709999999999</v>
      </c>
      <c r="E116">
        <v>1.111086</v>
      </c>
    </row>
    <row r="117" spans="1:5">
      <c r="A117" s="170">
        <v>45450.341134259259</v>
      </c>
      <c r="B117" s="18">
        <v>45450.341134259259</v>
      </c>
      <c r="C117" s="171" t="s">
        <v>225</v>
      </c>
      <c r="D117" s="171">
        <v>18335.43</v>
      </c>
      <c r="E117" s="171">
        <v>17.451280000000001</v>
      </c>
    </row>
    <row r="118" spans="1:5">
      <c r="A118" s="2">
        <v>45450.375011574077</v>
      </c>
      <c r="B118" s="1">
        <v>45450.375011574077</v>
      </c>
      <c r="C118" t="s">
        <v>226</v>
      </c>
      <c r="D118">
        <v>11458.68</v>
      </c>
      <c r="E118">
        <v>14.848100000000001</v>
      </c>
    </row>
    <row r="119" spans="1:5">
      <c r="A119" s="2">
        <v>45450.4218287037</v>
      </c>
      <c r="B119" s="1">
        <v>45450.4218287037</v>
      </c>
      <c r="C119" t="s">
        <v>227</v>
      </c>
      <c r="D119">
        <v>5491.54</v>
      </c>
      <c r="E119">
        <v>10.893319999999999</v>
      </c>
    </row>
    <row r="120" spans="1:5">
      <c r="A120" s="2">
        <v>45450.451203703713</v>
      </c>
      <c r="B120" s="1">
        <v>45450.451203703713</v>
      </c>
      <c r="C120" t="s">
        <v>267</v>
      </c>
      <c r="D120">
        <v>2522.2289999999998</v>
      </c>
      <c r="E120">
        <v>6.5348839999999999</v>
      </c>
    </row>
    <row r="121" spans="1:5">
      <c r="A121" s="2">
        <v>45450.464039351849</v>
      </c>
      <c r="B121" s="1">
        <v>45450.464039351849</v>
      </c>
      <c r="C121" t="s">
        <v>228</v>
      </c>
      <c r="D121">
        <v>314.27719999999999</v>
      </c>
      <c r="E121">
        <v>0.91509819999999997</v>
      </c>
    </row>
    <row r="122" spans="1:5">
      <c r="A122" s="170">
        <v>45454.345937500002</v>
      </c>
      <c r="B122" s="18">
        <v>45454.345937500002</v>
      </c>
      <c r="C122" s="171" t="s">
        <v>229</v>
      </c>
      <c r="D122" s="171">
        <v>17728.939999999999</v>
      </c>
      <c r="E122" s="171">
        <v>17.526910000000001</v>
      </c>
    </row>
    <row r="123" spans="1:5">
      <c r="A123" s="2">
        <v>45454.371087962973</v>
      </c>
      <c r="B123" s="1">
        <v>45454.371087962973</v>
      </c>
      <c r="C123" t="s">
        <v>230</v>
      </c>
      <c r="D123">
        <v>12902.66</v>
      </c>
      <c r="E123">
        <v>16.039269999999998</v>
      </c>
    </row>
    <row r="124" spans="1:5">
      <c r="A124" s="2">
        <v>45454.394849537042</v>
      </c>
      <c r="B124" s="1">
        <v>45454.394849537042</v>
      </c>
      <c r="C124" t="s">
        <v>231</v>
      </c>
      <c r="D124">
        <v>8853.1869999999999</v>
      </c>
      <c r="E124">
        <v>13.66042</v>
      </c>
    </row>
    <row r="125" spans="1:5">
      <c r="A125" s="2">
        <v>45454.426527777781</v>
      </c>
      <c r="B125" s="1">
        <v>45454.426527777781</v>
      </c>
      <c r="C125" t="s">
        <v>268</v>
      </c>
      <c r="D125">
        <v>5266.9210000000003</v>
      </c>
      <c r="E125">
        <v>10.957599999999999</v>
      </c>
    </row>
    <row r="126" spans="1:5">
      <c r="A126" s="2">
        <v>45454.439444444448</v>
      </c>
      <c r="B126" s="1">
        <v>45454.439444444448</v>
      </c>
      <c r="C126" t="s">
        <v>232</v>
      </c>
      <c r="D126">
        <v>3593.6640000000002</v>
      </c>
      <c r="E126">
        <v>8.3195510000000006</v>
      </c>
    </row>
    <row r="127" spans="1:5">
      <c r="A127" s="170">
        <v>45455.342962962961</v>
      </c>
      <c r="B127" s="18">
        <v>45455.342962962961</v>
      </c>
      <c r="C127" s="171" t="s">
        <v>233</v>
      </c>
      <c r="D127" s="171">
        <v>17752.12</v>
      </c>
      <c r="E127" s="171">
        <v>17.52693</v>
      </c>
    </row>
    <row r="128" spans="1:5">
      <c r="A128" s="2">
        <v>45455.366064814807</v>
      </c>
      <c r="B128" s="1">
        <v>45455.366064814807</v>
      </c>
      <c r="C128" t="s">
        <v>234</v>
      </c>
      <c r="D128">
        <v>12630.52</v>
      </c>
      <c r="E128">
        <v>15.39264</v>
      </c>
    </row>
    <row r="129" spans="1:5">
      <c r="A129" s="2">
        <v>45455.402974537043</v>
      </c>
      <c r="B129" s="1">
        <v>45455.402974537043</v>
      </c>
      <c r="C129" t="s">
        <v>235</v>
      </c>
      <c r="D129">
        <v>7051.8990000000003</v>
      </c>
      <c r="E129">
        <v>12.021190000000001</v>
      </c>
    </row>
    <row r="130" spans="1:5">
      <c r="A130" s="2">
        <v>45455.436053240737</v>
      </c>
      <c r="B130" s="1">
        <v>45455.436053240737</v>
      </c>
      <c r="C130" t="s">
        <v>269</v>
      </c>
      <c r="D130">
        <v>3218.346</v>
      </c>
      <c r="E130">
        <v>7.4120239999999997</v>
      </c>
    </row>
    <row r="131" spans="1:5">
      <c r="A131" s="2">
        <v>45455.471076388887</v>
      </c>
      <c r="B131" s="1">
        <v>45455.471076388887</v>
      </c>
      <c r="C131" t="s">
        <v>236</v>
      </c>
      <c r="D131">
        <v>586.73689999999999</v>
      </c>
      <c r="E131">
        <v>1.8581920000000001</v>
      </c>
    </row>
    <row r="132" spans="1:5">
      <c r="A132" s="170">
        <v>45456.352060185192</v>
      </c>
      <c r="B132" s="18">
        <v>45456.352060185192</v>
      </c>
      <c r="C132" s="171" t="s">
        <v>237</v>
      </c>
      <c r="D132" s="171">
        <v>17489.759999999998</v>
      </c>
      <c r="E132" s="171">
        <v>17.451070000000001</v>
      </c>
    </row>
    <row r="133" spans="1:5">
      <c r="A133" s="2">
        <v>45456.368935185194</v>
      </c>
      <c r="B133" s="1">
        <v>45456.368935185194</v>
      </c>
      <c r="C133" t="s">
        <v>238</v>
      </c>
      <c r="D133">
        <v>13364.39</v>
      </c>
      <c r="E133">
        <v>15.553470000000001</v>
      </c>
    </row>
    <row r="134" spans="1:5">
      <c r="A134" s="2">
        <v>45456.424305555563</v>
      </c>
      <c r="B134" s="1">
        <v>45456.424305555563</v>
      </c>
      <c r="C134" t="s">
        <v>239</v>
      </c>
      <c r="D134">
        <v>6391.8310000000001</v>
      </c>
      <c r="E134">
        <v>12.3089</v>
      </c>
    </row>
    <row r="135" spans="1:5">
      <c r="A135" s="2">
        <v>45456.438298611109</v>
      </c>
      <c r="B135" s="1">
        <v>45456.438298611109</v>
      </c>
      <c r="C135" t="s">
        <v>270</v>
      </c>
      <c r="D135">
        <v>3651.7869999999998</v>
      </c>
      <c r="E135">
        <v>7.9876389999999997</v>
      </c>
    </row>
    <row r="136" spans="1:5">
      <c r="A136" s="2">
        <v>45456.49763888889</v>
      </c>
      <c r="B136" s="1">
        <v>45456.49763888889</v>
      </c>
      <c r="C136" t="s">
        <v>240</v>
      </c>
      <c r="D136">
        <v>280.21300000000002</v>
      </c>
      <c r="E136">
        <v>1.051474</v>
      </c>
    </row>
    <row r="137" spans="1:5">
      <c r="A137" s="170">
        <v>45457.347812499997</v>
      </c>
      <c r="B137" s="18">
        <v>45457.347812499997</v>
      </c>
      <c r="C137" s="171" t="s">
        <v>241</v>
      </c>
      <c r="D137" s="171">
        <v>17562.39</v>
      </c>
      <c r="E137" s="171">
        <v>17.52693</v>
      </c>
    </row>
    <row r="138" spans="1:5">
      <c r="A138" s="2">
        <v>45457.374050925922</v>
      </c>
      <c r="B138" s="1">
        <v>45457.374050925922</v>
      </c>
      <c r="C138" t="s">
        <v>242</v>
      </c>
      <c r="D138">
        <v>11997.1</v>
      </c>
      <c r="E138">
        <v>15.209530000000001</v>
      </c>
    </row>
    <row r="139" spans="1:5">
      <c r="A139" s="2">
        <v>45457.401666666658</v>
      </c>
      <c r="B139" s="1">
        <v>45457.401666666658</v>
      </c>
      <c r="C139" t="s">
        <v>243</v>
      </c>
      <c r="D139">
        <v>7463.8540000000003</v>
      </c>
      <c r="E139">
        <v>12.163</v>
      </c>
    </row>
    <row r="140" spans="1:5">
      <c r="A140" s="2">
        <v>45457.424976851849</v>
      </c>
      <c r="B140" s="1">
        <v>45457.424976851849</v>
      </c>
      <c r="C140" t="s">
        <v>271</v>
      </c>
      <c r="D140">
        <v>4012.877</v>
      </c>
      <c r="E140">
        <v>8.0836939999999995</v>
      </c>
    </row>
    <row r="141" spans="1:5">
      <c r="A141" s="2">
        <v>45457.456643518519</v>
      </c>
      <c r="B141" s="1">
        <v>45457.456643518519</v>
      </c>
      <c r="C141" t="s">
        <v>244</v>
      </c>
      <c r="D141">
        <v>1234.8489999999999</v>
      </c>
      <c r="E141">
        <v>3.3181690000000001</v>
      </c>
    </row>
    <row r="142" spans="1:5">
      <c r="A142" s="2"/>
      <c r="B142" s="1"/>
      <c r="C142"/>
      <c r="D142"/>
      <c r="E142"/>
    </row>
    <row r="143" spans="1:5">
      <c r="A143" s="2"/>
      <c r="B143" s="1"/>
      <c r="C143"/>
      <c r="D143"/>
      <c r="E143"/>
    </row>
    <row r="144" spans="1:5">
      <c r="A144" s="2"/>
      <c r="B144" s="1"/>
      <c r="C144"/>
      <c r="D144"/>
      <c r="E144"/>
    </row>
    <row r="145" spans="1:5">
      <c r="A145" s="2"/>
      <c r="B145" s="1"/>
      <c r="C145"/>
      <c r="D145"/>
      <c r="E145"/>
    </row>
    <row r="146" spans="1:5">
      <c r="A146" s="2"/>
      <c r="B146" s="1"/>
      <c r="C146"/>
      <c r="D146"/>
      <c r="E146"/>
    </row>
    <row r="147" spans="1:5">
      <c r="A147" s="2"/>
      <c r="B147" s="1"/>
      <c r="C147"/>
      <c r="D147"/>
      <c r="E147"/>
    </row>
    <row r="148" spans="1:5">
      <c r="A148" s="2"/>
      <c r="B148" s="1"/>
      <c r="C148"/>
      <c r="D148"/>
      <c r="E148"/>
    </row>
    <row r="149" spans="1:5">
      <c r="A149" s="2"/>
      <c r="B149" s="1"/>
      <c r="C149"/>
      <c r="D149"/>
      <c r="E149"/>
    </row>
    <row r="150" spans="1:5">
      <c r="A150" s="2"/>
      <c r="B150" s="1"/>
      <c r="C150"/>
      <c r="D150"/>
      <c r="E150"/>
    </row>
    <row r="151" spans="1:5">
      <c r="A151" s="2"/>
      <c r="B151" s="1"/>
      <c r="C151"/>
      <c r="D151"/>
      <c r="E151"/>
    </row>
    <row r="152" spans="1:5">
      <c r="A152" s="2"/>
      <c r="B152" s="1"/>
      <c r="C152"/>
      <c r="D152"/>
      <c r="E152"/>
    </row>
    <row r="153" spans="1:5">
      <c r="A153" s="2"/>
      <c r="B153" s="1"/>
      <c r="C153"/>
      <c r="D153"/>
      <c r="E153"/>
    </row>
    <row r="154" spans="1:5">
      <c r="A154" s="2"/>
      <c r="B154" s="1"/>
      <c r="C154"/>
      <c r="D154"/>
      <c r="E154"/>
    </row>
    <row r="155" spans="1:5">
      <c r="A155" s="2"/>
      <c r="B155" s="1"/>
      <c r="C155"/>
      <c r="D155"/>
      <c r="E155"/>
    </row>
    <row r="156" spans="1:5">
      <c r="A156" s="2"/>
      <c r="B156" s="1"/>
      <c r="C156"/>
      <c r="D156"/>
      <c r="E156"/>
    </row>
    <row r="157" spans="1:5">
      <c r="A157" s="2"/>
      <c r="B157" s="1"/>
      <c r="C157"/>
      <c r="D157"/>
      <c r="E157"/>
    </row>
    <row r="158" spans="1:5">
      <c r="A158" s="2"/>
      <c r="B158" s="1"/>
      <c r="C158"/>
      <c r="D158"/>
      <c r="E158"/>
    </row>
    <row r="159" spans="1:5">
      <c r="A159" s="2"/>
      <c r="B159" s="1"/>
      <c r="C159"/>
      <c r="D159"/>
      <c r="E159"/>
    </row>
    <row r="160" spans="1:5">
      <c r="A160" s="2"/>
      <c r="B160" s="1"/>
      <c r="C160"/>
      <c r="D160"/>
      <c r="E160"/>
    </row>
    <row r="161" spans="1:5">
      <c r="A161" s="2"/>
      <c r="B161" s="1"/>
      <c r="C161"/>
      <c r="D161"/>
      <c r="E161"/>
    </row>
    <row r="162" spans="1:5">
      <c r="A162" s="2"/>
      <c r="B162" s="1"/>
      <c r="C162"/>
      <c r="D162"/>
      <c r="E162"/>
    </row>
    <row r="163" spans="1:5">
      <c r="A163" s="2"/>
      <c r="B163" s="1"/>
      <c r="C163"/>
      <c r="D163"/>
      <c r="E163"/>
    </row>
    <row r="164" spans="1:5">
      <c r="A164" s="2"/>
      <c r="B164" s="1"/>
      <c r="C164"/>
      <c r="D164"/>
      <c r="E164"/>
    </row>
    <row r="165" spans="1:5">
      <c r="A165" s="2"/>
      <c r="B165" s="1"/>
      <c r="C165"/>
      <c r="D165"/>
      <c r="E165"/>
    </row>
    <row r="166" spans="1:5">
      <c r="A166" s="2"/>
      <c r="B166" s="1"/>
      <c r="C166"/>
      <c r="D166"/>
      <c r="E166"/>
    </row>
    <row r="167" spans="1:5">
      <c r="A167" s="2"/>
      <c r="B167" s="1"/>
      <c r="C167"/>
      <c r="D167"/>
      <c r="E167"/>
    </row>
    <row r="168" spans="1:5">
      <c r="A168" s="2"/>
      <c r="B168" s="1"/>
      <c r="C168"/>
      <c r="D168"/>
      <c r="E168"/>
    </row>
    <row r="169" spans="1:5">
      <c r="A169" s="2"/>
      <c r="B169" s="1"/>
      <c r="C169"/>
      <c r="D169"/>
      <c r="E169"/>
    </row>
    <row r="170" spans="1:5">
      <c r="A170" s="2"/>
      <c r="B170" s="1"/>
      <c r="C170"/>
      <c r="D170"/>
      <c r="E170"/>
    </row>
    <row r="171" spans="1:5">
      <c r="A171" s="2"/>
      <c r="B171" s="1"/>
      <c r="C171"/>
      <c r="D171"/>
      <c r="E171"/>
    </row>
    <row r="172" spans="1:5">
      <c r="A172" s="2"/>
      <c r="B172" s="1"/>
      <c r="C172"/>
      <c r="D172"/>
      <c r="E172"/>
    </row>
    <row r="173" spans="1:5">
      <c r="A173" s="2"/>
      <c r="B173" s="1"/>
      <c r="C173"/>
      <c r="D173"/>
      <c r="E173"/>
    </row>
    <row r="174" spans="1:5">
      <c r="A174" s="2"/>
      <c r="B174" s="1"/>
      <c r="C174"/>
      <c r="D174"/>
      <c r="E174"/>
    </row>
    <row r="175" spans="1:5">
      <c r="A175" s="2"/>
      <c r="B175" s="1"/>
      <c r="C175"/>
      <c r="D175"/>
      <c r="E175"/>
    </row>
    <row r="176" spans="1:5">
      <c r="A176" s="2"/>
      <c r="B176" s="1"/>
      <c r="C176"/>
      <c r="D176"/>
      <c r="E176"/>
    </row>
    <row r="177" spans="1:5">
      <c r="A177" s="2"/>
      <c r="B177" s="1"/>
      <c r="C177"/>
      <c r="D177"/>
      <c r="E177"/>
    </row>
    <row r="178" spans="1:5">
      <c r="A178" s="2"/>
      <c r="B178" s="1"/>
      <c r="C178"/>
      <c r="D178"/>
      <c r="E178"/>
    </row>
    <row r="179" spans="1:5">
      <c r="A179" s="2"/>
      <c r="B179" s="1"/>
      <c r="C179"/>
      <c r="D179"/>
      <c r="E179"/>
    </row>
    <row r="180" spans="1:5">
      <c r="A180" s="2"/>
      <c r="B180" s="1"/>
      <c r="C180"/>
      <c r="D180"/>
      <c r="E180"/>
    </row>
    <row r="181" spans="1:5">
      <c r="A181" s="2"/>
      <c r="B181" s="1"/>
      <c r="C181"/>
      <c r="D181"/>
      <c r="E181"/>
    </row>
    <row r="182" spans="1:5">
      <c r="A182" s="2"/>
      <c r="B182" s="1"/>
      <c r="C182"/>
      <c r="D182"/>
      <c r="E182"/>
    </row>
    <row r="183" spans="1:5">
      <c r="A183" s="2"/>
      <c r="B183" s="1"/>
      <c r="C183"/>
      <c r="D183"/>
      <c r="E183"/>
    </row>
    <row r="184" spans="1:5">
      <c r="A184" s="2"/>
      <c r="B184" s="1"/>
      <c r="C184"/>
      <c r="D184"/>
      <c r="E184"/>
    </row>
    <row r="185" spans="1:5">
      <c r="A185" s="2"/>
      <c r="B185" s="1"/>
      <c r="C185"/>
      <c r="D185"/>
      <c r="E185"/>
    </row>
    <row r="186" spans="1:5">
      <c r="A186" s="2"/>
      <c r="B186" s="1"/>
      <c r="C186"/>
      <c r="D186"/>
      <c r="E186"/>
    </row>
    <row r="187" spans="1:5">
      <c r="A187" s="2"/>
      <c r="B187" s="1"/>
      <c r="C187"/>
      <c r="D187"/>
      <c r="E187"/>
    </row>
    <row r="188" spans="1:5">
      <c r="A188" s="2"/>
      <c r="B188" s="1"/>
      <c r="C188"/>
      <c r="D188"/>
      <c r="E188"/>
    </row>
    <row r="189" spans="1:5">
      <c r="A189" s="2"/>
      <c r="B189" s="1"/>
      <c r="C189"/>
      <c r="D189"/>
      <c r="E189"/>
    </row>
    <row r="190" spans="1:5">
      <c r="A190" s="2"/>
      <c r="B190" s="1"/>
      <c r="C190"/>
      <c r="D190"/>
      <c r="E190"/>
    </row>
    <row r="191" spans="1:5">
      <c r="A191" s="2"/>
      <c r="B191" s="1"/>
      <c r="C191"/>
      <c r="D191"/>
      <c r="E191"/>
    </row>
    <row r="192" spans="1:5">
      <c r="A192" s="2"/>
      <c r="B192" s="1"/>
      <c r="C192"/>
      <c r="D192"/>
      <c r="E192"/>
    </row>
    <row r="193" spans="1:5">
      <c r="A193" s="2"/>
      <c r="B193" s="1"/>
      <c r="C193"/>
      <c r="D193"/>
      <c r="E193"/>
    </row>
    <row r="194" spans="1:5">
      <c r="A194" s="2"/>
      <c r="B194" s="1"/>
      <c r="C194"/>
      <c r="D194"/>
      <c r="E194"/>
    </row>
    <row r="195" spans="1:5">
      <c r="A195" s="2"/>
      <c r="B195" s="1"/>
      <c r="C195"/>
      <c r="D195"/>
      <c r="E195"/>
    </row>
    <row r="196" spans="1:5">
      <c r="A196" s="2"/>
      <c r="B196" s="1"/>
      <c r="C196"/>
      <c r="D196"/>
      <c r="E196"/>
    </row>
    <row r="197" spans="1:5">
      <c r="A197" s="2"/>
      <c r="B197" s="1"/>
      <c r="C197"/>
      <c r="D197"/>
      <c r="E197"/>
    </row>
    <row r="198" spans="1:5">
      <c r="A198" s="2"/>
      <c r="B198" s="1"/>
      <c r="C198"/>
      <c r="D198"/>
      <c r="E198"/>
    </row>
    <row r="199" spans="1:5">
      <c r="A199" s="2"/>
      <c r="B199" s="1"/>
      <c r="C199"/>
      <c r="D199"/>
      <c r="E199"/>
    </row>
    <row r="200" spans="1:5">
      <c r="A200" s="2"/>
      <c r="B200" s="1"/>
      <c r="C200"/>
      <c r="D200"/>
      <c r="E200"/>
    </row>
    <row r="201" spans="1:5">
      <c r="A201" s="2"/>
      <c r="B201" s="1"/>
      <c r="C201"/>
      <c r="D201"/>
      <c r="E201"/>
    </row>
    <row r="202" spans="1:5">
      <c r="A202" s="2"/>
      <c r="B202" s="1"/>
      <c r="C202"/>
      <c r="D202"/>
      <c r="E202"/>
    </row>
    <row r="203" spans="1:5">
      <c r="A203" s="2"/>
      <c r="B203" s="1"/>
      <c r="C203"/>
      <c r="D203"/>
      <c r="E203"/>
    </row>
    <row r="204" spans="1:5">
      <c r="A204" s="2"/>
      <c r="B204" s="1"/>
      <c r="C204"/>
      <c r="D204"/>
      <c r="E204"/>
    </row>
    <row r="205" spans="1:5">
      <c r="A205" s="2"/>
      <c r="B205" s="1"/>
      <c r="C205"/>
      <c r="D205"/>
      <c r="E205"/>
    </row>
    <row r="206" spans="1:5">
      <c r="A206" s="2"/>
      <c r="B206" s="1"/>
      <c r="C206"/>
      <c r="D206"/>
      <c r="E206"/>
    </row>
    <row r="207" spans="1:5">
      <c r="A207" s="2"/>
      <c r="B207" s="1"/>
      <c r="C207"/>
      <c r="D207"/>
      <c r="E207"/>
    </row>
    <row r="208" spans="1:5">
      <c r="A208" s="2"/>
      <c r="B208" s="1"/>
      <c r="C208"/>
      <c r="D208"/>
      <c r="E208"/>
    </row>
    <row r="209" spans="1:5">
      <c r="A209" s="2"/>
      <c r="B209" s="1"/>
      <c r="C209"/>
      <c r="D209"/>
      <c r="E209"/>
    </row>
    <row r="210" spans="1:5">
      <c r="A210" s="2"/>
      <c r="B210" s="1"/>
      <c r="C210"/>
      <c r="D210"/>
      <c r="E210"/>
    </row>
  </sheetData>
  <mergeCells count="2">
    <mergeCell ref="G2:L2"/>
    <mergeCell ref="G9:L9"/>
  </mergeCells>
  <phoneticPr fontId="1" type="noConversion"/>
  <conditionalFormatting sqref="A1:E1 A142:E1048576">
    <cfRule type="duplicateValues" dxfId="74" priority="1"/>
  </conditionalFormatting>
  <conditionalFormatting sqref="A1:E1">
    <cfRule type="containsText" dxfId="73" priority="4" operator="containsText" text="Prime">
      <formula>NOT(ISERROR(SEARCH("Prime",A1)))</formula>
    </cfRule>
  </conditionalFormatting>
  <conditionalFormatting sqref="G62">
    <cfRule type="duplicateValues" dxfId="72" priority="2"/>
  </conditionalFormatting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372E3-ADFA-4BAD-8374-50AB9CFD9FA4}">
  <sheetPr codeName="Sheet37"/>
  <dimension ref="A1:U145"/>
  <sheetViews>
    <sheetView zoomScale="70" zoomScaleNormal="70" workbookViewId="0">
      <selection activeCell="C54" sqref="C54"/>
    </sheetView>
  </sheetViews>
  <sheetFormatPr baseColWidth="10" defaultColWidth="8.83203125" defaultRowHeight="14"/>
  <cols>
    <col min="1" max="1" width="15" style="2" bestFit="1" customWidth="1"/>
  </cols>
  <sheetData>
    <row r="1" spans="1:21">
      <c r="F1" t="s">
        <v>133</v>
      </c>
      <c r="G1" t="s">
        <v>7</v>
      </c>
      <c r="H1">
        <v>45420.354247685187</v>
      </c>
      <c r="I1">
        <v>45420.354247685187</v>
      </c>
      <c r="J1">
        <v>2024050801</v>
      </c>
      <c r="K1" t="s">
        <v>16</v>
      </c>
      <c r="L1">
        <v>17120.939999999999</v>
      </c>
      <c r="M1">
        <v>17.451260000000001</v>
      </c>
    </row>
    <row r="2" spans="1:21">
      <c r="F2" t="s">
        <v>134</v>
      </c>
      <c r="G2" t="s">
        <v>8</v>
      </c>
      <c r="H2">
        <v>45420.391770833332</v>
      </c>
      <c r="I2">
        <v>45420.391770833332</v>
      </c>
      <c r="J2">
        <v>2024050801</v>
      </c>
      <c r="K2" t="s">
        <v>16</v>
      </c>
      <c r="L2">
        <v>10828.83</v>
      </c>
      <c r="M2">
        <v>15.530670000000001</v>
      </c>
      <c r="N2">
        <v>207.57</v>
      </c>
      <c r="O2">
        <v>202.62389999999999</v>
      </c>
      <c r="P2" t="s">
        <v>9</v>
      </c>
      <c r="Q2">
        <v>38.001100000000001</v>
      </c>
      <c r="R2">
        <v>0.28903420000000002</v>
      </c>
      <c r="S2">
        <v>51</v>
      </c>
      <c r="T2" t="s">
        <v>10</v>
      </c>
      <c r="U2">
        <v>1</v>
      </c>
    </row>
    <row r="3" spans="1:21">
      <c r="F3" t="s">
        <v>135</v>
      </c>
      <c r="G3" t="s">
        <v>8</v>
      </c>
      <c r="H3">
        <v>45420.434120370373</v>
      </c>
      <c r="I3">
        <v>45420.434120370373</v>
      </c>
      <c r="J3">
        <v>2024050801</v>
      </c>
      <c r="K3" t="s">
        <v>16</v>
      </c>
      <c r="L3">
        <v>5863.8050000000003</v>
      </c>
      <c r="M3">
        <v>12.3628</v>
      </c>
      <c r="N3">
        <v>288.97000000000003</v>
      </c>
      <c r="O3">
        <v>287.71089999999998</v>
      </c>
      <c r="P3" t="s">
        <v>9</v>
      </c>
      <c r="Q3">
        <v>38.001260000000002</v>
      </c>
      <c r="R3">
        <v>0.60471569999999997</v>
      </c>
      <c r="S3">
        <v>71</v>
      </c>
      <c r="T3" t="s">
        <v>10</v>
      </c>
      <c r="U3">
        <v>1</v>
      </c>
    </row>
    <row r="4" spans="1:21">
      <c r="F4" t="s">
        <v>272</v>
      </c>
      <c r="G4" t="s">
        <v>8</v>
      </c>
      <c r="H4">
        <v>45420.478125000001</v>
      </c>
      <c r="I4">
        <v>45420.478125000001</v>
      </c>
      <c r="J4">
        <v>2024050801</v>
      </c>
      <c r="K4" t="s">
        <v>16</v>
      </c>
      <c r="L4">
        <v>2187.1999999999998</v>
      </c>
      <c r="M4">
        <v>6.8801949999999996</v>
      </c>
      <c r="N4">
        <v>317.45999999999998</v>
      </c>
      <c r="O4">
        <v>318.32839999999999</v>
      </c>
      <c r="P4" t="s">
        <v>9</v>
      </c>
      <c r="Q4">
        <v>38.000489999999999</v>
      </c>
      <c r="R4">
        <v>0.99879169999999995</v>
      </c>
      <c r="S4">
        <v>78</v>
      </c>
      <c r="T4" t="s">
        <v>10</v>
      </c>
      <c r="U4">
        <v>1</v>
      </c>
    </row>
    <row r="5" spans="1:21">
      <c r="F5" t="s">
        <v>136</v>
      </c>
      <c r="G5" t="s">
        <v>8</v>
      </c>
      <c r="H5">
        <v>45420.506458333337</v>
      </c>
      <c r="I5">
        <v>45420.506458333337</v>
      </c>
      <c r="J5">
        <v>2024050801</v>
      </c>
      <c r="K5" t="s">
        <v>16</v>
      </c>
      <c r="L5">
        <v>359.34019999999998</v>
      </c>
      <c r="M5">
        <v>1.46279</v>
      </c>
      <c r="N5">
        <v>276.75990000000002</v>
      </c>
      <c r="O5">
        <v>277.77100000000002</v>
      </c>
      <c r="P5" t="s">
        <v>9</v>
      </c>
      <c r="Q5">
        <v>38.0002</v>
      </c>
      <c r="R5">
        <v>1.127759</v>
      </c>
      <c r="S5">
        <v>68</v>
      </c>
      <c r="T5" t="s">
        <v>10</v>
      </c>
      <c r="U5">
        <v>1</v>
      </c>
    </row>
    <row r="6" spans="1:21">
      <c r="A6" s="2">
        <v>45421.346828703703</v>
      </c>
      <c r="B6" t="s">
        <v>137</v>
      </c>
      <c r="C6">
        <v>17613.2</v>
      </c>
      <c r="D6">
        <v>14.489100000000001</v>
      </c>
      <c r="F6" t="s">
        <v>137</v>
      </c>
      <c r="G6" t="s">
        <v>7</v>
      </c>
      <c r="H6">
        <v>45421.346828703703</v>
      </c>
      <c r="I6">
        <v>45421.346828703703</v>
      </c>
      <c r="J6" t="s">
        <v>21</v>
      </c>
      <c r="K6" t="s">
        <v>16</v>
      </c>
      <c r="L6">
        <v>17613.2</v>
      </c>
      <c r="M6">
        <v>14.489100000000001</v>
      </c>
    </row>
    <row r="7" spans="1:21">
      <c r="A7" s="2">
        <v>45421.375578703701</v>
      </c>
      <c r="B7" t="s">
        <v>138</v>
      </c>
      <c r="C7">
        <v>11611.92</v>
      </c>
      <c r="D7">
        <v>12.411049999999999</v>
      </c>
      <c r="F7" t="s">
        <v>138</v>
      </c>
      <c r="G7" t="s">
        <v>8</v>
      </c>
      <c r="H7">
        <v>45421.375578703701</v>
      </c>
      <c r="I7">
        <v>45421.375578703701</v>
      </c>
      <c r="J7" t="s">
        <v>21</v>
      </c>
      <c r="K7" t="s">
        <v>16</v>
      </c>
      <c r="L7">
        <v>11611.92</v>
      </c>
      <c r="M7">
        <v>12.411049999999999</v>
      </c>
      <c r="N7">
        <v>244.2</v>
      </c>
      <c r="O7">
        <v>236.22210000000001</v>
      </c>
      <c r="P7" t="s">
        <v>9</v>
      </c>
      <c r="Q7">
        <v>38.00121</v>
      </c>
      <c r="R7">
        <v>0.25112950000000001</v>
      </c>
      <c r="S7">
        <v>60</v>
      </c>
      <c r="T7" t="s">
        <v>10</v>
      </c>
      <c r="U7">
        <v>1</v>
      </c>
    </row>
    <row r="8" spans="1:21">
      <c r="A8" s="2">
        <v>45421.403749999998</v>
      </c>
      <c r="B8" t="s">
        <v>139</v>
      </c>
      <c r="C8">
        <v>7143.3339999999998</v>
      </c>
      <c r="D8">
        <v>9.865729</v>
      </c>
      <c r="F8" t="s">
        <v>139</v>
      </c>
      <c r="G8" t="s">
        <v>8</v>
      </c>
      <c r="H8">
        <v>45421.403749999998</v>
      </c>
      <c r="I8">
        <v>45421.403749999998</v>
      </c>
      <c r="J8" t="s">
        <v>21</v>
      </c>
      <c r="K8" t="s">
        <v>16</v>
      </c>
      <c r="L8">
        <v>7143.3339999999998</v>
      </c>
      <c r="M8">
        <v>9.865729</v>
      </c>
      <c r="N8">
        <v>284.89999999999998</v>
      </c>
      <c r="O8">
        <v>279.78469999999999</v>
      </c>
      <c r="P8" t="s">
        <v>9</v>
      </c>
      <c r="Q8">
        <v>38.000480000000003</v>
      </c>
      <c r="R8">
        <v>0.38449460000000002</v>
      </c>
      <c r="S8">
        <v>70</v>
      </c>
      <c r="T8" t="s">
        <v>10</v>
      </c>
      <c r="U8">
        <v>1</v>
      </c>
    </row>
    <row r="9" spans="1:21">
      <c r="A9" s="2">
        <v>45421.439814814818</v>
      </c>
      <c r="B9" t="s">
        <v>245</v>
      </c>
      <c r="C9">
        <v>3268.9140000000002</v>
      </c>
      <c r="D9">
        <v>6.2667710000000003</v>
      </c>
      <c r="F9" t="s">
        <v>245</v>
      </c>
      <c r="G9" t="s">
        <v>8</v>
      </c>
      <c r="H9">
        <v>45421.439814814818</v>
      </c>
      <c r="I9">
        <v>45421.439814814818</v>
      </c>
      <c r="J9" t="s">
        <v>21</v>
      </c>
      <c r="K9" t="s">
        <v>16</v>
      </c>
      <c r="L9">
        <v>3268.9140000000002</v>
      </c>
      <c r="M9">
        <v>6.2667710000000003</v>
      </c>
      <c r="N9">
        <v>231.99</v>
      </c>
      <c r="O9">
        <v>234.12960000000001</v>
      </c>
      <c r="P9" t="s">
        <v>9</v>
      </c>
      <c r="Q9">
        <v>38.001049999999999</v>
      </c>
      <c r="R9">
        <v>0.44665709999999997</v>
      </c>
      <c r="S9">
        <v>57</v>
      </c>
      <c r="T9" t="s">
        <v>10</v>
      </c>
      <c r="U9">
        <v>1</v>
      </c>
    </row>
    <row r="10" spans="1:21">
      <c r="A10" s="2">
        <v>45421.478831018518</v>
      </c>
      <c r="B10" t="s">
        <v>140</v>
      </c>
      <c r="C10">
        <v>417.4939</v>
      </c>
      <c r="D10">
        <v>1.1413169999999999</v>
      </c>
      <c r="F10" t="s">
        <v>140</v>
      </c>
      <c r="G10" t="s">
        <v>8</v>
      </c>
      <c r="H10">
        <v>45421.478831018518</v>
      </c>
      <c r="I10">
        <v>45421.478831018518</v>
      </c>
      <c r="J10" t="s">
        <v>21</v>
      </c>
      <c r="K10" t="s">
        <v>16</v>
      </c>
      <c r="L10">
        <v>417.4939</v>
      </c>
      <c r="M10">
        <v>1.1413169999999999</v>
      </c>
      <c r="N10">
        <v>337.81</v>
      </c>
      <c r="O10">
        <v>337.74889999999999</v>
      </c>
      <c r="P10" t="s">
        <v>9</v>
      </c>
      <c r="Q10">
        <v>38.000349999999997</v>
      </c>
      <c r="R10">
        <v>0.92078280000000001</v>
      </c>
      <c r="S10">
        <v>83</v>
      </c>
      <c r="T10" t="s">
        <v>10</v>
      </c>
      <c r="U10">
        <v>1</v>
      </c>
    </row>
    <row r="11" spans="1:21">
      <c r="A11" s="2">
        <v>45422.358680555553</v>
      </c>
      <c r="B11" t="s">
        <v>141</v>
      </c>
      <c r="C11">
        <v>19682.63</v>
      </c>
      <c r="D11">
        <v>14.451169999999999</v>
      </c>
      <c r="F11" t="s">
        <v>141</v>
      </c>
      <c r="G11" t="s">
        <v>7</v>
      </c>
      <c r="H11">
        <v>45422.358680555553</v>
      </c>
      <c r="I11">
        <v>45422.358680555553</v>
      </c>
      <c r="J11" t="s">
        <v>22</v>
      </c>
      <c r="K11" t="s">
        <v>16</v>
      </c>
      <c r="L11">
        <v>19682.63</v>
      </c>
      <c r="M11">
        <v>14.451169999999999</v>
      </c>
    </row>
    <row r="12" spans="1:21">
      <c r="A12" s="2">
        <v>45422.392465277779</v>
      </c>
      <c r="B12" t="s">
        <v>142</v>
      </c>
      <c r="C12">
        <v>12715.91</v>
      </c>
      <c r="D12">
        <v>12.69861</v>
      </c>
      <c r="F12" t="s">
        <v>142</v>
      </c>
      <c r="G12" t="s">
        <v>8</v>
      </c>
      <c r="H12">
        <v>45422.392465277779</v>
      </c>
      <c r="I12">
        <v>45422.392465277779</v>
      </c>
      <c r="J12" t="s">
        <v>22</v>
      </c>
      <c r="K12" t="s">
        <v>16</v>
      </c>
      <c r="L12">
        <v>12715.91</v>
      </c>
      <c r="M12">
        <v>12.69861</v>
      </c>
      <c r="N12">
        <v>260.48</v>
      </c>
      <c r="O12">
        <v>265.56799999999998</v>
      </c>
      <c r="P12" t="s">
        <v>9</v>
      </c>
      <c r="Q12">
        <v>38.000230000000002</v>
      </c>
      <c r="R12">
        <v>0.26364189999999998</v>
      </c>
      <c r="S12">
        <v>64</v>
      </c>
      <c r="T12" t="s">
        <v>10</v>
      </c>
      <c r="U12">
        <v>1</v>
      </c>
    </row>
    <row r="13" spans="1:21">
      <c r="A13" s="2">
        <v>45422.420902777776</v>
      </c>
      <c r="B13" t="s">
        <v>143</v>
      </c>
      <c r="C13">
        <v>7895.3149999999996</v>
      </c>
      <c r="D13">
        <v>10.211919999999999</v>
      </c>
      <c r="F13" t="s">
        <v>143</v>
      </c>
      <c r="G13" t="s">
        <v>8</v>
      </c>
      <c r="H13">
        <v>45422.420902777776</v>
      </c>
      <c r="I13">
        <v>45422.420902777776</v>
      </c>
      <c r="J13" t="s">
        <v>22</v>
      </c>
      <c r="K13" t="s">
        <v>16</v>
      </c>
      <c r="L13">
        <v>7895.3149999999996</v>
      </c>
      <c r="M13">
        <v>10.211919999999999</v>
      </c>
      <c r="N13">
        <v>313.39</v>
      </c>
      <c r="O13">
        <v>306.04899999999998</v>
      </c>
      <c r="P13" t="s">
        <v>9</v>
      </c>
      <c r="Q13">
        <v>38.001330000000003</v>
      </c>
      <c r="R13">
        <v>0.39382539999999999</v>
      </c>
      <c r="S13">
        <v>77</v>
      </c>
      <c r="T13" t="s">
        <v>10</v>
      </c>
      <c r="U13">
        <v>1</v>
      </c>
    </row>
    <row r="14" spans="1:21">
      <c r="A14" s="2">
        <v>45422.47078703704</v>
      </c>
      <c r="B14" t="s">
        <v>246</v>
      </c>
      <c r="C14">
        <v>3126.0050000000001</v>
      </c>
      <c r="D14">
        <v>6.3646289999999999</v>
      </c>
      <c r="F14" t="s">
        <v>246</v>
      </c>
      <c r="G14" t="s">
        <v>8</v>
      </c>
      <c r="H14">
        <v>45422.47078703704</v>
      </c>
      <c r="I14">
        <v>45422.47078703704</v>
      </c>
      <c r="J14" t="s">
        <v>22</v>
      </c>
      <c r="K14" t="s">
        <v>16</v>
      </c>
      <c r="L14">
        <v>3126.0050000000001</v>
      </c>
      <c r="M14">
        <v>6.3646289999999999</v>
      </c>
      <c r="N14">
        <v>313.39</v>
      </c>
      <c r="O14">
        <v>316.04570000000001</v>
      </c>
      <c r="P14" t="s">
        <v>9</v>
      </c>
      <c r="Q14">
        <v>38.001280000000001</v>
      </c>
      <c r="R14">
        <v>0.64162719999999995</v>
      </c>
      <c r="S14">
        <v>77</v>
      </c>
      <c r="T14" t="s">
        <v>10</v>
      </c>
      <c r="U14">
        <v>1</v>
      </c>
    </row>
    <row r="15" spans="1:21">
      <c r="A15" s="2">
        <v>45422.499131944445</v>
      </c>
      <c r="B15" t="s">
        <v>144</v>
      </c>
      <c r="C15">
        <v>661.48810000000003</v>
      </c>
      <c r="D15">
        <v>1.7428870000000001</v>
      </c>
      <c r="F15" t="s">
        <v>144</v>
      </c>
      <c r="G15" t="s">
        <v>8</v>
      </c>
      <c r="H15">
        <v>45422.499131944445</v>
      </c>
      <c r="I15">
        <v>45422.499131944445</v>
      </c>
      <c r="J15" t="s">
        <v>22</v>
      </c>
      <c r="K15" t="s">
        <v>16</v>
      </c>
      <c r="L15">
        <v>661.48810000000003</v>
      </c>
      <c r="M15">
        <v>1.7428870000000001</v>
      </c>
      <c r="N15">
        <v>284.89999999999998</v>
      </c>
      <c r="O15">
        <v>283.4273</v>
      </c>
      <c r="P15" t="s">
        <v>9</v>
      </c>
      <c r="Q15">
        <v>61.0047</v>
      </c>
      <c r="R15">
        <v>0.74449220000000005</v>
      </c>
      <c r="S15">
        <v>70</v>
      </c>
      <c r="T15" t="s">
        <v>11</v>
      </c>
      <c r="U15">
        <v>1</v>
      </c>
    </row>
    <row r="16" spans="1:21">
      <c r="A16" s="2">
        <v>45423.354907407411</v>
      </c>
      <c r="B16" t="s">
        <v>145</v>
      </c>
      <c r="C16">
        <v>15515.02</v>
      </c>
      <c r="D16">
        <v>14.48908</v>
      </c>
      <c r="F16" t="s">
        <v>145</v>
      </c>
      <c r="G16" t="s">
        <v>7</v>
      </c>
      <c r="H16">
        <v>45423.354907407411</v>
      </c>
      <c r="I16">
        <v>45423.354907407411</v>
      </c>
      <c r="J16" t="s">
        <v>25</v>
      </c>
      <c r="K16" t="s">
        <v>16</v>
      </c>
      <c r="L16">
        <v>15515.02</v>
      </c>
      <c r="M16">
        <v>14.48908</v>
      </c>
    </row>
    <row r="17" spans="1:21">
      <c r="A17" s="2">
        <v>45423.369479166664</v>
      </c>
      <c r="B17" t="s">
        <v>146</v>
      </c>
      <c r="C17">
        <v>11903.98</v>
      </c>
      <c r="D17">
        <v>12.69763</v>
      </c>
      <c r="F17" t="s">
        <v>146</v>
      </c>
      <c r="G17" t="s">
        <v>8</v>
      </c>
      <c r="H17">
        <v>45423.369479166664</v>
      </c>
      <c r="I17">
        <v>45423.369479166664</v>
      </c>
      <c r="J17" t="s">
        <v>25</v>
      </c>
      <c r="K17" t="s">
        <v>16</v>
      </c>
      <c r="L17">
        <v>11903.98</v>
      </c>
      <c r="M17">
        <v>12.69763</v>
      </c>
      <c r="N17">
        <v>268.62</v>
      </c>
      <c r="O17">
        <v>269.93700000000001</v>
      </c>
      <c r="P17" t="s">
        <v>9</v>
      </c>
      <c r="Q17">
        <v>38.000030000000002</v>
      </c>
      <c r="R17">
        <v>0.28645320000000002</v>
      </c>
      <c r="S17">
        <v>66</v>
      </c>
      <c r="T17" t="s">
        <v>10</v>
      </c>
      <c r="U17">
        <v>1</v>
      </c>
    </row>
    <row r="18" spans="1:21">
      <c r="A18" s="2">
        <v>45423.40283564815</v>
      </c>
      <c r="B18" t="s">
        <v>147</v>
      </c>
      <c r="C18">
        <v>6793.4989999999998</v>
      </c>
      <c r="D18">
        <v>9.8148529999999994</v>
      </c>
      <c r="F18" t="s">
        <v>147</v>
      </c>
      <c r="G18" t="s">
        <v>8</v>
      </c>
      <c r="H18">
        <v>45423.40283564815</v>
      </c>
      <c r="I18">
        <v>45423.40283564815</v>
      </c>
      <c r="J18" t="s">
        <v>25</v>
      </c>
      <c r="K18" t="s">
        <v>16</v>
      </c>
      <c r="L18">
        <v>6793.4989999999998</v>
      </c>
      <c r="M18">
        <v>9.8148529999999994</v>
      </c>
      <c r="N18">
        <v>272.69</v>
      </c>
      <c r="O18">
        <v>270.54000000000002</v>
      </c>
      <c r="P18" t="s">
        <v>9</v>
      </c>
      <c r="Q18">
        <v>38.000030000000002</v>
      </c>
      <c r="R18">
        <v>0.38905780000000001</v>
      </c>
      <c r="S18">
        <v>67</v>
      </c>
      <c r="T18" t="s">
        <v>10</v>
      </c>
      <c r="U18">
        <v>1</v>
      </c>
    </row>
    <row r="19" spans="1:21">
      <c r="A19" s="2">
        <v>45423.431759259256</v>
      </c>
      <c r="B19" t="s">
        <v>247</v>
      </c>
      <c r="C19">
        <v>3331.808</v>
      </c>
      <c r="D19">
        <v>6.2620990000000001</v>
      </c>
      <c r="F19" t="s">
        <v>247</v>
      </c>
      <c r="G19" t="s">
        <v>8</v>
      </c>
      <c r="H19">
        <v>45423.431759259256</v>
      </c>
      <c r="I19">
        <v>45423.431759259256</v>
      </c>
      <c r="J19" t="s">
        <v>25</v>
      </c>
      <c r="K19" t="s">
        <v>16</v>
      </c>
      <c r="L19">
        <v>3331.808</v>
      </c>
      <c r="M19">
        <v>6.2620990000000001</v>
      </c>
      <c r="N19">
        <v>231.99</v>
      </c>
      <c r="O19">
        <v>225.3038</v>
      </c>
      <c r="P19" t="s">
        <v>9</v>
      </c>
      <c r="Q19">
        <v>38.000169999999997</v>
      </c>
      <c r="R19">
        <v>0.42121189999999997</v>
      </c>
      <c r="S19">
        <v>57</v>
      </c>
      <c r="T19" t="s">
        <v>10</v>
      </c>
      <c r="U19">
        <v>1</v>
      </c>
    </row>
    <row r="20" spans="1:21">
      <c r="A20" s="2">
        <v>45423.459247685183</v>
      </c>
      <c r="B20" t="s">
        <v>148</v>
      </c>
      <c r="C20">
        <v>661.03859999999997</v>
      </c>
      <c r="D20">
        <v>1.5953189999999999</v>
      </c>
      <c r="F20" t="s">
        <v>148</v>
      </c>
      <c r="G20" t="s">
        <v>8</v>
      </c>
      <c r="H20">
        <v>45423.459247685183</v>
      </c>
      <c r="I20">
        <v>45423.459247685183</v>
      </c>
      <c r="J20" t="s">
        <v>25</v>
      </c>
      <c r="K20" t="s">
        <v>16</v>
      </c>
      <c r="L20">
        <v>661.03859999999997</v>
      </c>
      <c r="M20">
        <v>1.5953189999999999</v>
      </c>
      <c r="N20">
        <v>268.62</v>
      </c>
      <c r="O20">
        <v>268.76589999999999</v>
      </c>
      <c r="P20" t="s">
        <v>9</v>
      </c>
      <c r="Q20">
        <v>38.00121</v>
      </c>
      <c r="R20">
        <v>0.64670970000000005</v>
      </c>
      <c r="S20">
        <v>66</v>
      </c>
      <c r="T20" t="s">
        <v>10</v>
      </c>
      <c r="U20">
        <v>1</v>
      </c>
    </row>
    <row r="21" spans="1:21">
      <c r="A21" s="2">
        <v>45425.342465277776</v>
      </c>
      <c r="B21" t="s">
        <v>149</v>
      </c>
      <c r="C21">
        <v>19616.150000000001</v>
      </c>
      <c r="D21">
        <v>14.526960000000001</v>
      </c>
      <c r="F21" t="s">
        <v>149</v>
      </c>
      <c r="G21" t="s">
        <v>7</v>
      </c>
      <c r="H21">
        <v>45425.342465277776</v>
      </c>
      <c r="I21">
        <v>45425.342465277776</v>
      </c>
      <c r="J21">
        <v>2024051301</v>
      </c>
      <c r="K21" t="s">
        <v>16</v>
      </c>
      <c r="L21">
        <v>19616.150000000001</v>
      </c>
      <c r="M21">
        <v>14.526960000000001</v>
      </c>
    </row>
    <row r="22" spans="1:21">
      <c r="A22" s="2">
        <v>45425.384398148148</v>
      </c>
      <c r="B22" t="s">
        <v>150</v>
      </c>
      <c r="C22">
        <v>11288.58</v>
      </c>
      <c r="D22">
        <v>12.246729999999999</v>
      </c>
      <c r="F22" t="s">
        <v>150</v>
      </c>
      <c r="G22" t="s">
        <v>8</v>
      </c>
      <c r="H22">
        <v>45425.384398148148</v>
      </c>
      <c r="I22">
        <v>45425.384398148148</v>
      </c>
      <c r="J22">
        <v>2024051301</v>
      </c>
      <c r="K22" t="s">
        <v>16</v>
      </c>
      <c r="L22">
        <v>11288.58</v>
      </c>
      <c r="M22">
        <v>12.246729999999999</v>
      </c>
      <c r="N22">
        <v>293.03989999999999</v>
      </c>
      <c r="O22">
        <v>287.47340000000003</v>
      </c>
      <c r="P22" t="s">
        <v>9</v>
      </c>
      <c r="Q22">
        <v>38.000210000000003</v>
      </c>
      <c r="R22">
        <v>0.31008950000000002</v>
      </c>
      <c r="S22">
        <v>72</v>
      </c>
      <c r="T22" t="s">
        <v>10</v>
      </c>
      <c r="U22">
        <v>1</v>
      </c>
    </row>
    <row r="23" spans="1:21">
      <c r="A23" s="2">
        <v>45425.409594907411</v>
      </c>
      <c r="B23" t="s">
        <v>151</v>
      </c>
      <c r="C23">
        <v>6974.01</v>
      </c>
      <c r="D23">
        <v>9.5136249999999993</v>
      </c>
      <c r="F23" t="s">
        <v>151</v>
      </c>
      <c r="G23" t="s">
        <v>8</v>
      </c>
      <c r="H23">
        <v>45425.409594907411</v>
      </c>
      <c r="I23">
        <v>45425.409594907411</v>
      </c>
      <c r="J23">
        <v>2024051301</v>
      </c>
      <c r="K23" t="s">
        <v>16</v>
      </c>
      <c r="L23">
        <v>6974.01</v>
      </c>
      <c r="M23">
        <v>9.5136249999999993</v>
      </c>
      <c r="N23">
        <v>276.75990000000002</v>
      </c>
      <c r="O23">
        <v>272.75959999999998</v>
      </c>
      <c r="P23" t="s">
        <v>9</v>
      </c>
      <c r="Q23">
        <v>38.001220000000004</v>
      </c>
      <c r="R23">
        <v>0.37023319999999998</v>
      </c>
      <c r="S23">
        <v>68</v>
      </c>
      <c r="T23" t="s">
        <v>10</v>
      </c>
      <c r="U23">
        <v>1</v>
      </c>
    </row>
    <row r="24" spans="1:21">
      <c r="A24" s="2">
        <v>45425.434189814812</v>
      </c>
      <c r="B24" t="s">
        <v>248</v>
      </c>
      <c r="C24">
        <v>3413.4450000000002</v>
      </c>
      <c r="D24">
        <v>5.824427</v>
      </c>
      <c r="F24" t="s">
        <v>248</v>
      </c>
      <c r="G24" t="s">
        <v>8</v>
      </c>
      <c r="H24">
        <v>45425.434189814812</v>
      </c>
      <c r="I24">
        <v>45425.434189814812</v>
      </c>
      <c r="J24">
        <v>2024051301</v>
      </c>
      <c r="K24" t="s">
        <v>16</v>
      </c>
      <c r="L24">
        <v>3413.4450000000002</v>
      </c>
      <c r="M24">
        <v>5.824427</v>
      </c>
      <c r="N24">
        <v>309.32</v>
      </c>
      <c r="O24">
        <v>307.61149999999998</v>
      </c>
      <c r="P24" t="s">
        <v>9</v>
      </c>
      <c r="Q24">
        <v>38.001379999999997</v>
      </c>
      <c r="R24">
        <v>0.52309660000000002</v>
      </c>
      <c r="S24">
        <v>76</v>
      </c>
      <c r="T24" t="s">
        <v>10</v>
      </c>
      <c r="U24">
        <v>1</v>
      </c>
    </row>
    <row r="25" spans="1:21">
      <c r="A25" s="2">
        <v>45425.471041666664</v>
      </c>
      <c r="B25" t="s">
        <v>152</v>
      </c>
      <c r="C25">
        <v>594.05740000000003</v>
      </c>
      <c r="D25">
        <v>1.417279</v>
      </c>
      <c r="F25" t="s">
        <v>152</v>
      </c>
      <c r="G25" t="s">
        <v>8</v>
      </c>
      <c r="H25">
        <v>45425.471041666664</v>
      </c>
      <c r="I25">
        <v>45425.471041666664</v>
      </c>
      <c r="J25">
        <v>2024051301</v>
      </c>
      <c r="K25" t="s">
        <v>16</v>
      </c>
      <c r="L25">
        <v>594.05740000000003</v>
      </c>
      <c r="M25">
        <v>1.417279</v>
      </c>
      <c r="N25">
        <v>236.06</v>
      </c>
      <c r="O25">
        <v>236.37450000000001</v>
      </c>
      <c r="P25" t="s">
        <v>9</v>
      </c>
      <c r="Q25">
        <v>38</v>
      </c>
      <c r="R25">
        <v>0.56213299999999999</v>
      </c>
      <c r="S25">
        <v>58</v>
      </c>
      <c r="T25" t="s">
        <v>10</v>
      </c>
      <c r="U25">
        <v>1</v>
      </c>
    </row>
    <row r="26" spans="1:21">
      <c r="A26" s="2">
        <v>45426.354490740741</v>
      </c>
      <c r="B26" t="s">
        <v>153</v>
      </c>
      <c r="C26">
        <v>17062.39</v>
      </c>
      <c r="D26">
        <v>17.451250000000002</v>
      </c>
      <c r="F26" t="s">
        <v>153</v>
      </c>
      <c r="G26" t="s">
        <v>7</v>
      </c>
      <c r="H26">
        <v>45426.354490740741</v>
      </c>
      <c r="I26">
        <v>45426.354490740741</v>
      </c>
      <c r="J26">
        <v>2024051401</v>
      </c>
      <c r="K26" t="s">
        <v>16</v>
      </c>
      <c r="L26">
        <v>17062.39</v>
      </c>
      <c r="M26">
        <v>17.451250000000002</v>
      </c>
    </row>
    <row r="27" spans="1:21">
      <c r="A27" s="2">
        <v>45426.372627314813</v>
      </c>
      <c r="B27" t="s">
        <v>154</v>
      </c>
      <c r="C27">
        <v>12497.06</v>
      </c>
      <c r="D27">
        <v>15.080579999999999</v>
      </c>
      <c r="F27" t="s">
        <v>154</v>
      </c>
      <c r="G27" t="s">
        <v>8</v>
      </c>
      <c r="H27">
        <v>45426.372627314813</v>
      </c>
      <c r="I27">
        <v>45426.372627314813</v>
      </c>
      <c r="J27">
        <v>2024051401</v>
      </c>
      <c r="K27" t="s">
        <v>16</v>
      </c>
      <c r="L27">
        <v>12497.06</v>
      </c>
      <c r="M27">
        <v>15.080579999999999</v>
      </c>
      <c r="N27">
        <v>313.39</v>
      </c>
      <c r="O27">
        <v>313.77609999999999</v>
      </c>
      <c r="P27" t="s">
        <v>9</v>
      </c>
      <c r="Q27">
        <v>47.226939999999999</v>
      </c>
      <c r="R27">
        <v>0.37683329999999998</v>
      </c>
      <c r="S27">
        <v>77</v>
      </c>
      <c r="T27" t="s">
        <v>11</v>
      </c>
      <c r="U27">
        <v>1</v>
      </c>
    </row>
    <row r="28" spans="1:21">
      <c r="A28" s="2">
        <v>45426.40766203704</v>
      </c>
      <c r="B28" t="s">
        <v>155</v>
      </c>
      <c r="C28">
        <v>7237.5789999999997</v>
      </c>
      <c r="D28">
        <v>12.01136</v>
      </c>
      <c r="F28" t="s">
        <v>155</v>
      </c>
      <c r="G28" t="s">
        <v>8</v>
      </c>
      <c r="H28">
        <v>45426.40766203704</v>
      </c>
      <c r="I28">
        <v>45426.40766203704</v>
      </c>
      <c r="J28">
        <v>2024051401</v>
      </c>
      <c r="K28" t="s">
        <v>16</v>
      </c>
      <c r="L28">
        <v>7237.5789999999997</v>
      </c>
      <c r="M28">
        <v>12.01136</v>
      </c>
      <c r="N28">
        <v>236.06</v>
      </c>
      <c r="O28">
        <v>232.79069999999999</v>
      </c>
      <c r="P28" t="s">
        <v>9</v>
      </c>
      <c r="Q28">
        <v>38.001330000000003</v>
      </c>
      <c r="R28">
        <v>0.38443830000000001</v>
      </c>
      <c r="S28">
        <v>58</v>
      </c>
      <c r="T28" t="s">
        <v>10</v>
      </c>
      <c r="U28">
        <v>1</v>
      </c>
    </row>
    <row r="29" spans="1:21">
      <c r="A29" s="2">
        <v>45426.423437500001</v>
      </c>
      <c r="B29" t="s">
        <v>249</v>
      </c>
      <c r="C29">
        <v>4219.933</v>
      </c>
      <c r="D29">
        <v>8.0838529999999995</v>
      </c>
      <c r="F29" t="s">
        <v>249</v>
      </c>
      <c r="G29" t="s">
        <v>8</v>
      </c>
      <c r="H29">
        <v>45426.423437500001</v>
      </c>
      <c r="I29">
        <v>45426.423437500001</v>
      </c>
      <c r="J29">
        <v>2024051401</v>
      </c>
      <c r="K29" t="s">
        <v>16</v>
      </c>
      <c r="L29">
        <v>4219.933</v>
      </c>
      <c r="M29">
        <v>8.0838529999999995</v>
      </c>
      <c r="N29">
        <v>284.89999999999998</v>
      </c>
      <c r="O29">
        <v>285.5052</v>
      </c>
      <c r="P29" t="s">
        <v>9</v>
      </c>
      <c r="Q29">
        <v>38.00103</v>
      </c>
      <c r="R29">
        <v>0.54505400000000004</v>
      </c>
      <c r="S29">
        <v>70</v>
      </c>
      <c r="T29" t="s">
        <v>10</v>
      </c>
      <c r="U29">
        <v>1</v>
      </c>
    </row>
    <row r="30" spans="1:21">
      <c r="A30" s="2">
        <v>45426.476099537038</v>
      </c>
      <c r="B30" t="s">
        <v>156</v>
      </c>
      <c r="C30">
        <v>603.8519</v>
      </c>
      <c r="D30">
        <v>1.867699</v>
      </c>
      <c r="F30" t="s">
        <v>156</v>
      </c>
      <c r="G30" t="s">
        <v>8</v>
      </c>
      <c r="H30">
        <v>45426.476099537038</v>
      </c>
      <c r="I30">
        <v>45426.476099537038</v>
      </c>
      <c r="J30">
        <v>2024051401</v>
      </c>
      <c r="K30" t="s">
        <v>16</v>
      </c>
      <c r="L30">
        <v>603.8519</v>
      </c>
      <c r="M30">
        <v>1.867699</v>
      </c>
      <c r="N30">
        <v>325.60000000000002</v>
      </c>
      <c r="O30">
        <v>322.82749999999999</v>
      </c>
      <c r="P30" t="s">
        <v>9</v>
      </c>
      <c r="Q30">
        <v>38.000039999999998</v>
      </c>
      <c r="R30">
        <v>0.99571620000000005</v>
      </c>
      <c r="S30">
        <v>80</v>
      </c>
      <c r="T30" t="s">
        <v>10</v>
      </c>
      <c r="U30">
        <v>1</v>
      </c>
    </row>
    <row r="31" spans="1:21">
      <c r="A31" s="2">
        <v>45427.354305555556</v>
      </c>
      <c r="B31" t="s">
        <v>157</v>
      </c>
      <c r="C31">
        <v>18309.75</v>
      </c>
      <c r="D31">
        <v>17.45121</v>
      </c>
      <c r="F31" t="s">
        <v>157</v>
      </c>
      <c r="G31" t="s">
        <v>7</v>
      </c>
      <c r="H31">
        <v>45427.354305555556</v>
      </c>
      <c r="I31">
        <v>45427.354305555556</v>
      </c>
      <c r="J31">
        <v>2024051501</v>
      </c>
      <c r="K31" t="s">
        <v>16</v>
      </c>
      <c r="L31">
        <v>18309.75</v>
      </c>
      <c r="M31">
        <v>17.45121</v>
      </c>
    </row>
    <row r="32" spans="1:21">
      <c r="A32" s="2">
        <v>45427.373055555552</v>
      </c>
      <c r="B32" t="s">
        <v>158</v>
      </c>
      <c r="C32">
        <v>13441.51</v>
      </c>
      <c r="D32">
        <v>15.199780000000001</v>
      </c>
      <c r="F32" t="s">
        <v>158</v>
      </c>
      <c r="G32" t="s">
        <v>8</v>
      </c>
      <c r="H32">
        <v>45427.373055555552</v>
      </c>
      <c r="I32">
        <v>45427.373055555552</v>
      </c>
      <c r="J32">
        <v>2024051501</v>
      </c>
      <c r="K32" t="s">
        <v>16</v>
      </c>
      <c r="L32">
        <v>13441.51</v>
      </c>
      <c r="M32">
        <v>15.199780000000001</v>
      </c>
      <c r="N32">
        <v>268.62</v>
      </c>
      <c r="O32">
        <v>266.96350000000001</v>
      </c>
      <c r="P32" t="s">
        <v>9</v>
      </c>
      <c r="Q32">
        <v>38.000120000000003</v>
      </c>
      <c r="R32">
        <v>0.30043950000000003</v>
      </c>
      <c r="S32">
        <v>66</v>
      </c>
      <c r="T32" t="s">
        <v>10</v>
      </c>
      <c r="U32">
        <v>1</v>
      </c>
    </row>
    <row r="33" spans="1:21">
      <c r="A33" s="2">
        <v>45427.409780092596</v>
      </c>
      <c r="B33" t="s">
        <v>159</v>
      </c>
      <c r="C33">
        <v>7811.44</v>
      </c>
      <c r="D33">
        <v>12.33628</v>
      </c>
      <c r="F33" t="s">
        <v>159</v>
      </c>
      <c r="G33" t="s">
        <v>8</v>
      </c>
      <c r="H33">
        <v>45427.409780092596</v>
      </c>
      <c r="I33">
        <v>45427.409780092596</v>
      </c>
      <c r="J33">
        <v>2024051501</v>
      </c>
      <c r="K33" t="s">
        <v>16</v>
      </c>
      <c r="L33">
        <v>7811.44</v>
      </c>
      <c r="M33">
        <v>12.33628</v>
      </c>
      <c r="N33">
        <v>280.83</v>
      </c>
      <c r="O33">
        <v>274.79259999999999</v>
      </c>
      <c r="P33" t="s">
        <v>9</v>
      </c>
      <c r="Q33">
        <v>38.00027</v>
      </c>
      <c r="R33">
        <v>0.43184420000000001</v>
      </c>
      <c r="S33">
        <v>69</v>
      </c>
      <c r="T33" t="s">
        <v>10</v>
      </c>
      <c r="U33">
        <v>1</v>
      </c>
    </row>
    <row r="34" spans="1:21">
      <c r="A34" s="2">
        <v>45427.426087962966</v>
      </c>
      <c r="B34" t="s">
        <v>250</v>
      </c>
      <c r="C34">
        <v>4847.857</v>
      </c>
      <c r="D34">
        <v>8.8810760000000002</v>
      </c>
      <c r="F34" t="s">
        <v>250</v>
      </c>
      <c r="G34" t="s">
        <v>8</v>
      </c>
      <c r="H34">
        <v>45427.426087962966</v>
      </c>
      <c r="I34">
        <v>45427.426087962966</v>
      </c>
      <c r="J34">
        <v>2024051501</v>
      </c>
      <c r="K34" t="s">
        <v>16</v>
      </c>
      <c r="L34">
        <v>4847.857</v>
      </c>
      <c r="M34">
        <v>8.8810760000000002</v>
      </c>
      <c r="N34">
        <v>264.55</v>
      </c>
      <c r="O34">
        <v>262.4085</v>
      </c>
      <c r="P34" t="s">
        <v>9</v>
      </c>
      <c r="Q34">
        <v>38.001190000000001</v>
      </c>
      <c r="R34">
        <v>0.4783483</v>
      </c>
      <c r="S34">
        <v>65</v>
      </c>
      <c r="T34" t="s">
        <v>10</v>
      </c>
      <c r="U34">
        <v>1</v>
      </c>
    </row>
    <row r="35" spans="1:21">
      <c r="A35" s="2">
        <v>45427.484351851854</v>
      </c>
      <c r="B35" t="s">
        <v>160</v>
      </c>
      <c r="C35">
        <v>1150.68</v>
      </c>
      <c r="D35">
        <v>3.5810940000000002</v>
      </c>
      <c r="F35" t="s">
        <v>160</v>
      </c>
      <c r="G35" t="s">
        <v>8</v>
      </c>
      <c r="H35">
        <v>45427.484351851854</v>
      </c>
      <c r="I35">
        <v>45427.484351851854</v>
      </c>
      <c r="J35">
        <v>2024051501</v>
      </c>
      <c r="K35" t="s">
        <v>16</v>
      </c>
      <c r="L35">
        <v>1150.68</v>
      </c>
      <c r="M35">
        <v>3.5810940000000002</v>
      </c>
      <c r="N35">
        <v>227.92</v>
      </c>
      <c r="O35">
        <v>226.80090000000001</v>
      </c>
      <c r="P35" t="s">
        <v>9</v>
      </c>
      <c r="Q35">
        <v>38.000309999999999</v>
      </c>
      <c r="R35">
        <v>0.70372449999999998</v>
      </c>
      <c r="S35">
        <v>56</v>
      </c>
      <c r="T35" t="s">
        <v>10</v>
      </c>
      <c r="U35">
        <v>1</v>
      </c>
    </row>
    <row r="36" spans="1:21">
      <c r="A36" s="2">
        <v>45428.346134259256</v>
      </c>
      <c r="B36" t="s">
        <v>161</v>
      </c>
      <c r="C36">
        <v>16874.990000000002</v>
      </c>
      <c r="D36">
        <v>14.451280000000001</v>
      </c>
      <c r="F36" t="s">
        <v>161</v>
      </c>
      <c r="G36" t="s">
        <v>7</v>
      </c>
      <c r="H36">
        <v>45428.346134259256</v>
      </c>
      <c r="I36">
        <v>45428.346134259256</v>
      </c>
      <c r="J36">
        <v>2024051601</v>
      </c>
      <c r="K36" t="s">
        <v>16</v>
      </c>
      <c r="L36">
        <v>16874.990000000002</v>
      </c>
      <c r="M36">
        <v>14.451280000000001</v>
      </c>
    </row>
    <row r="37" spans="1:21">
      <c r="A37" s="2">
        <v>45428.392256944448</v>
      </c>
      <c r="B37" t="s">
        <v>162</v>
      </c>
      <c r="C37">
        <v>10104.44</v>
      </c>
      <c r="D37">
        <v>13.168760000000001</v>
      </c>
      <c r="F37" t="s">
        <v>162</v>
      </c>
      <c r="G37" t="s">
        <v>8</v>
      </c>
      <c r="H37">
        <v>45428.392256944448</v>
      </c>
      <c r="I37">
        <v>45428.392256944448</v>
      </c>
      <c r="J37">
        <v>2024051601</v>
      </c>
      <c r="K37" t="s">
        <v>16</v>
      </c>
      <c r="L37">
        <v>10104.44</v>
      </c>
      <c r="M37">
        <v>13.168760000000001</v>
      </c>
      <c r="N37">
        <v>268.62</v>
      </c>
      <c r="O37">
        <v>268.6825</v>
      </c>
      <c r="P37" t="s">
        <v>9</v>
      </c>
      <c r="Q37">
        <v>38.001220000000004</v>
      </c>
      <c r="R37">
        <v>0.34838209999999997</v>
      </c>
      <c r="S37">
        <v>66</v>
      </c>
      <c r="T37" t="s">
        <v>10</v>
      </c>
      <c r="U37">
        <v>1</v>
      </c>
    </row>
    <row r="38" spans="1:21">
      <c r="A38" s="2">
        <v>45428.4296412037</v>
      </c>
      <c r="B38" t="s">
        <v>163</v>
      </c>
      <c r="C38">
        <v>6040.3</v>
      </c>
      <c r="D38">
        <v>11.06015</v>
      </c>
      <c r="F38" t="s">
        <v>163</v>
      </c>
      <c r="G38" t="s">
        <v>8</v>
      </c>
      <c r="H38">
        <v>45428.4296412037</v>
      </c>
      <c r="I38">
        <v>45428.4296412037</v>
      </c>
      <c r="J38">
        <v>2024051601</v>
      </c>
      <c r="K38" t="s">
        <v>16</v>
      </c>
      <c r="L38">
        <v>6040.3</v>
      </c>
      <c r="M38">
        <v>11.06015</v>
      </c>
      <c r="N38">
        <v>390.7199</v>
      </c>
      <c r="O38">
        <v>391.66460000000001</v>
      </c>
      <c r="P38" t="s">
        <v>9</v>
      </c>
      <c r="Q38">
        <v>38.001010000000001</v>
      </c>
      <c r="R38">
        <v>0.71506309999999995</v>
      </c>
      <c r="S38">
        <v>96</v>
      </c>
      <c r="T38" t="s">
        <v>10</v>
      </c>
      <c r="U38">
        <v>1</v>
      </c>
    </row>
    <row r="39" spans="1:21">
      <c r="A39" s="2">
        <v>45428.46371527778</v>
      </c>
      <c r="B39" t="s">
        <v>251</v>
      </c>
      <c r="C39">
        <v>3277.873</v>
      </c>
      <c r="D39">
        <v>8.1825510000000001</v>
      </c>
      <c r="F39" t="s">
        <v>251</v>
      </c>
      <c r="G39" t="s">
        <v>8</v>
      </c>
      <c r="H39">
        <v>45428.46371527778</v>
      </c>
      <c r="I39">
        <v>45428.46371527778</v>
      </c>
      <c r="J39">
        <v>2024051601</v>
      </c>
      <c r="K39" t="s">
        <v>16</v>
      </c>
      <c r="L39">
        <v>3277.873</v>
      </c>
      <c r="M39">
        <v>8.1825510000000001</v>
      </c>
      <c r="N39">
        <v>337.81</v>
      </c>
      <c r="O39">
        <v>336.14269999999999</v>
      </c>
      <c r="P39" t="s">
        <v>9</v>
      </c>
      <c r="Q39">
        <v>38.000970000000002</v>
      </c>
      <c r="R39">
        <v>0.83672150000000001</v>
      </c>
      <c r="S39">
        <v>83</v>
      </c>
      <c r="T39" t="s">
        <v>10</v>
      </c>
      <c r="U39">
        <v>1</v>
      </c>
    </row>
    <row r="40" spans="1:21">
      <c r="A40" s="2">
        <v>45428.538958333331</v>
      </c>
      <c r="B40" t="s">
        <v>164</v>
      </c>
      <c r="C40">
        <v>348.01609999999999</v>
      </c>
      <c r="D40">
        <v>1.7223040000000001</v>
      </c>
      <c r="F40" t="s">
        <v>164</v>
      </c>
      <c r="G40" t="s">
        <v>8</v>
      </c>
      <c r="H40">
        <v>45428.538958333331</v>
      </c>
      <c r="I40">
        <v>45428.538958333331</v>
      </c>
      <c r="J40">
        <v>2024051601</v>
      </c>
      <c r="K40" t="s">
        <v>16</v>
      </c>
      <c r="L40">
        <v>348.01609999999999</v>
      </c>
      <c r="M40">
        <v>1.7223040000000001</v>
      </c>
      <c r="N40">
        <v>260.48</v>
      </c>
      <c r="O40">
        <v>261.15480000000002</v>
      </c>
      <c r="P40" t="s">
        <v>9</v>
      </c>
      <c r="Q40">
        <v>38.000129999999999</v>
      </c>
      <c r="R40">
        <v>1.289039</v>
      </c>
      <c r="S40">
        <v>64</v>
      </c>
      <c r="T40" t="s">
        <v>10</v>
      </c>
      <c r="U40">
        <v>1</v>
      </c>
    </row>
    <row r="41" spans="1:21">
      <c r="A41" s="2">
        <v>45429.349953703706</v>
      </c>
      <c r="B41" t="s">
        <v>165</v>
      </c>
      <c r="C41">
        <v>17411.88</v>
      </c>
      <c r="D41">
        <v>14.451219999999999</v>
      </c>
      <c r="F41" t="s">
        <v>165</v>
      </c>
      <c r="G41" t="s">
        <v>7</v>
      </c>
      <c r="H41">
        <v>45429.349953703706</v>
      </c>
      <c r="I41">
        <v>45429.349953703706</v>
      </c>
      <c r="J41" t="s">
        <v>13</v>
      </c>
      <c r="K41" t="s">
        <v>16</v>
      </c>
      <c r="L41">
        <v>17411.88</v>
      </c>
      <c r="M41">
        <v>14.451219999999999</v>
      </c>
    </row>
    <row r="42" spans="1:21">
      <c r="A42" s="2">
        <v>45429.371689814812</v>
      </c>
      <c r="B42" t="s">
        <v>166</v>
      </c>
      <c r="C42">
        <v>12567.71</v>
      </c>
      <c r="D42">
        <v>12.71752</v>
      </c>
      <c r="F42" t="s">
        <v>166</v>
      </c>
      <c r="G42" t="s">
        <v>8</v>
      </c>
      <c r="H42">
        <v>45429.371689814812</v>
      </c>
      <c r="I42">
        <v>45429.371689814812</v>
      </c>
      <c r="J42" t="s">
        <v>13</v>
      </c>
      <c r="K42" t="s">
        <v>16</v>
      </c>
      <c r="L42">
        <v>12567.71</v>
      </c>
      <c r="M42">
        <v>12.71752</v>
      </c>
      <c r="N42">
        <v>183.15</v>
      </c>
      <c r="O42">
        <v>174.73150000000001</v>
      </c>
      <c r="P42" t="s">
        <v>9</v>
      </c>
      <c r="Q42">
        <v>38.000279999999997</v>
      </c>
      <c r="R42">
        <v>0.1755611</v>
      </c>
      <c r="S42">
        <v>45</v>
      </c>
      <c r="T42" t="s">
        <v>10</v>
      </c>
      <c r="U42">
        <v>1</v>
      </c>
    </row>
    <row r="43" spans="1:21">
      <c r="A43" s="2">
        <v>45429.403113425928</v>
      </c>
      <c r="B43" t="s">
        <v>167</v>
      </c>
      <c r="C43">
        <v>7385.4520000000002</v>
      </c>
      <c r="D43">
        <v>9.9470399999999994</v>
      </c>
      <c r="F43" t="s">
        <v>167</v>
      </c>
      <c r="G43" t="s">
        <v>8</v>
      </c>
      <c r="H43">
        <v>45429.403113425928</v>
      </c>
      <c r="I43">
        <v>45429.403113425928</v>
      </c>
      <c r="J43" t="s">
        <v>13</v>
      </c>
      <c r="K43" t="s">
        <v>16</v>
      </c>
      <c r="L43">
        <v>7385.4520000000002</v>
      </c>
      <c r="M43">
        <v>9.9470399999999994</v>
      </c>
      <c r="N43">
        <v>337.81</v>
      </c>
      <c r="O43">
        <v>336.09789999999998</v>
      </c>
      <c r="P43" t="s">
        <v>9</v>
      </c>
      <c r="Q43">
        <v>38.000149999999998</v>
      </c>
      <c r="R43">
        <v>0.45037500000000003</v>
      </c>
      <c r="S43">
        <v>83</v>
      </c>
      <c r="T43" t="s">
        <v>10</v>
      </c>
      <c r="U43">
        <v>1</v>
      </c>
    </row>
    <row r="44" spans="1:21">
      <c r="A44" s="2">
        <v>45429.445196759261</v>
      </c>
      <c r="B44" t="s">
        <v>252</v>
      </c>
      <c r="C44">
        <v>2961.982</v>
      </c>
      <c r="D44">
        <v>5.8490419999999999</v>
      </c>
      <c r="F44" t="s">
        <v>252</v>
      </c>
      <c r="G44" t="s">
        <v>8</v>
      </c>
      <c r="H44">
        <v>45429.445196759261</v>
      </c>
      <c r="I44">
        <v>45429.445196759261</v>
      </c>
      <c r="J44" t="s">
        <v>13</v>
      </c>
      <c r="K44" t="s">
        <v>16</v>
      </c>
      <c r="L44">
        <v>2961.982</v>
      </c>
      <c r="M44">
        <v>5.8490419999999999</v>
      </c>
      <c r="N44">
        <v>297.11</v>
      </c>
      <c r="O44">
        <v>295.94209999999998</v>
      </c>
      <c r="P44" t="s">
        <v>9</v>
      </c>
      <c r="Q44">
        <v>38.000219999999999</v>
      </c>
      <c r="R44">
        <v>0.58253540000000004</v>
      </c>
      <c r="S44">
        <v>73</v>
      </c>
      <c r="T44" t="s">
        <v>10</v>
      </c>
      <c r="U44">
        <v>1</v>
      </c>
    </row>
    <row r="45" spans="1:21">
      <c r="A45" s="2">
        <v>45429.462812500002</v>
      </c>
      <c r="B45" t="s">
        <v>168</v>
      </c>
      <c r="C45">
        <v>469.27140000000003</v>
      </c>
      <c r="D45">
        <v>1.087701</v>
      </c>
      <c r="F45" t="s">
        <v>168</v>
      </c>
      <c r="G45" t="s">
        <v>8</v>
      </c>
      <c r="H45">
        <v>45429.462812500002</v>
      </c>
      <c r="I45">
        <v>45429.462812500002</v>
      </c>
      <c r="J45" t="s">
        <v>13</v>
      </c>
      <c r="K45" t="s">
        <v>16</v>
      </c>
      <c r="L45">
        <v>469.27140000000003</v>
      </c>
      <c r="M45">
        <v>1.087701</v>
      </c>
      <c r="N45">
        <v>223.85</v>
      </c>
      <c r="O45">
        <v>223.5292</v>
      </c>
      <c r="P45" t="s">
        <v>9</v>
      </c>
      <c r="Q45">
        <v>38.000309999999999</v>
      </c>
      <c r="R45">
        <v>0.51629530000000001</v>
      </c>
      <c r="S45">
        <v>55</v>
      </c>
      <c r="T45" t="s">
        <v>10</v>
      </c>
      <c r="U45">
        <v>1</v>
      </c>
    </row>
    <row r="46" spans="1:21">
      <c r="A46" s="2">
        <v>45432.342361111114</v>
      </c>
      <c r="B46" t="s">
        <v>169</v>
      </c>
      <c r="C46">
        <v>19309.3</v>
      </c>
      <c r="D46">
        <v>14.52698</v>
      </c>
      <c r="F46" t="s">
        <v>169</v>
      </c>
      <c r="G46" t="s">
        <v>7</v>
      </c>
      <c r="H46">
        <v>45432.342361111114</v>
      </c>
      <c r="I46">
        <v>45432.342361111114</v>
      </c>
      <c r="J46">
        <v>2024052001</v>
      </c>
      <c r="K46" t="s">
        <v>16</v>
      </c>
      <c r="L46">
        <v>19309.3</v>
      </c>
      <c r="M46">
        <v>14.52698</v>
      </c>
    </row>
    <row r="47" spans="1:21">
      <c r="A47" s="2">
        <v>45432.375092592592</v>
      </c>
      <c r="B47" t="s">
        <v>170</v>
      </c>
      <c r="C47">
        <v>12577.99</v>
      </c>
      <c r="D47">
        <v>12.74817</v>
      </c>
      <c r="F47" t="s">
        <v>170</v>
      </c>
      <c r="G47" t="s">
        <v>8</v>
      </c>
      <c r="H47">
        <v>45432.375092592592</v>
      </c>
      <c r="I47">
        <v>45432.375092592592</v>
      </c>
      <c r="J47">
        <v>2024052001</v>
      </c>
      <c r="K47" t="s">
        <v>16</v>
      </c>
      <c r="L47">
        <v>12577.99</v>
      </c>
      <c r="M47">
        <v>12.74817</v>
      </c>
      <c r="N47">
        <v>240.13</v>
      </c>
      <c r="O47">
        <v>240.0284</v>
      </c>
      <c r="P47" t="s">
        <v>9</v>
      </c>
      <c r="Q47">
        <v>38.001350000000002</v>
      </c>
      <c r="R47">
        <v>0.2417926</v>
      </c>
      <c r="S47">
        <v>59</v>
      </c>
      <c r="T47" t="s">
        <v>10</v>
      </c>
      <c r="U47">
        <v>1</v>
      </c>
    </row>
    <row r="48" spans="1:21">
      <c r="A48" s="2">
        <v>45432.412291666667</v>
      </c>
      <c r="B48" t="s">
        <v>171</v>
      </c>
      <c r="C48">
        <v>7173.8339999999998</v>
      </c>
      <c r="D48">
        <v>10.198270000000001</v>
      </c>
      <c r="F48" t="s">
        <v>171</v>
      </c>
      <c r="G48" t="s">
        <v>8</v>
      </c>
      <c r="H48">
        <v>45432.412291666667</v>
      </c>
      <c r="I48">
        <v>45432.412291666667</v>
      </c>
      <c r="J48">
        <v>2024052001</v>
      </c>
      <c r="K48" t="s">
        <v>16</v>
      </c>
      <c r="L48">
        <v>7173.8339999999998</v>
      </c>
      <c r="M48">
        <v>10.198270000000001</v>
      </c>
      <c r="N48">
        <v>276.75990000000002</v>
      </c>
      <c r="O48">
        <v>277.39370000000002</v>
      </c>
      <c r="P48" t="s">
        <v>9</v>
      </c>
      <c r="Q48">
        <v>38.000279999999997</v>
      </c>
      <c r="R48">
        <v>0.39232840000000002</v>
      </c>
      <c r="S48">
        <v>68</v>
      </c>
      <c r="T48" t="s">
        <v>10</v>
      </c>
      <c r="U48">
        <v>1</v>
      </c>
    </row>
    <row r="49" spans="1:21">
      <c r="A49" s="2">
        <v>45432.457488425927</v>
      </c>
      <c r="B49" t="s">
        <v>253</v>
      </c>
      <c r="C49">
        <v>3127.2040000000002</v>
      </c>
      <c r="D49">
        <v>6.7066619999999997</v>
      </c>
      <c r="F49" t="s">
        <v>253</v>
      </c>
      <c r="G49" t="s">
        <v>8</v>
      </c>
      <c r="H49">
        <v>45432.457488425927</v>
      </c>
      <c r="I49">
        <v>45432.457488425927</v>
      </c>
      <c r="J49">
        <v>2024052001</v>
      </c>
      <c r="K49" t="s">
        <v>16</v>
      </c>
      <c r="L49">
        <v>3127.2040000000002</v>
      </c>
      <c r="M49">
        <v>6.7066619999999997</v>
      </c>
      <c r="N49">
        <v>264.55</v>
      </c>
      <c r="O49">
        <v>260.38780000000003</v>
      </c>
      <c r="P49" t="s">
        <v>9</v>
      </c>
      <c r="Q49">
        <v>38.000329999999998</v>
      </c>
      <c r="R49">
        <v>0.55665200000000004</v>
      </c>
      <c r="S49">
        <v>65</v>
      </c>
      <c r="T49" t="s">
        <v>10</v>
      </c>
      <c r="U49">
        <v>1</v>
      </c>
    </row>
    <row r="50" spans="1:21">
      <c r="A50" s="2">
        <v>45432.475648148145</v>
      </c>
      <c r="B50" t="s">
        <v>172</v>
      </c>
      <c r="C50">
        <v>620.875</v>
      </c>
      <c r="D50">
        <v>1.5705089999999999</v>
      </c>
      <c r="F50" t="s">
        <v>172</v>
      </c>
      <c r="G50" t="s">
        <v>8</v>
      </c>
      <c r="H50">
        <v>45432.475648148145</v>
      </c>
      <c r="I50">
        <v>45432.475648148145</v>
      </c>
      <c r="J50">
        <v>2024052001</v>
      </c>
      <c r="K50" t="s">
        <v>16</v>
      </c>
      <c r="L50">
        <v>620.875</v>
      </c>
      <c r="M50">
        <v>1.5705089999999999</v>
      </c>
      <c r="N50">
        <v>215.71</v>
      </c>
      <c r="O50">
        <v>216.8886</v>
      </c>
      <c r="P50" t="s">
        <v>9</v>
      </c>
      <c r="Q50">
        <v>38.001339999999999</v>
      </c>
      <c r="R50">
        <v>0.54695709999999997</v>
      </c>
      <c r="S50">
        <v>53</v>
      </c>
      <c r="T50" t="s">
        <v>10</v>
      </c>
      <c r="U50">
        <v>1</v>
      </c>
    </row>
    <row r="51" spans="1:21">
      <c r="A51" s="2">
        <v>45433.356620370374</v>
      </c>
      <c r="B51" t="s">
        <v>173</v>
      </c>
      <c r="C51">
        <v>16666.580000000002</v>
      </c>
      <c r="D51">
        <v>17.451170000000001</v>
      </c>
      <c r="F51" t="s">
        <v>173</v>
      </c>
      <c r="G51" t="s">
        <v>7</v>
      </c>
      <c r="H51">
        <v>45433.356620370374</v>
      </c>
      <c r="I51">
        <v>45433.356620370374</v>
      </c>
      <c r="J51">
        <v>2024052101</v>
      </c>
      <c r="K51" t="s">
        <v>16</v>
      </c>
      <c r="L51">
        <v>16666.580000000002</v>
      </c>
      <c r="M51">
        <v>17.451170000000001</v>
      </c>
    </row>
    <row r="52" spans="1:21">
      <c r="A52" s="2">
        <v>45433.389548611114</v>
      </c>
      <c r="B52" t="s">
        <v>174</v>
      </c>
      <c r="C52">
        <v>10751.68</v>
      </c>
      <c r="D52">
        <v>15.198359999999999</v>
      </c>
      <c r="F52" t="s">
        <v>174</v>
      </c>
      <c r="G52" t="s">
        <v>8</v>
      </c>
      <c r="H52">
        <v>45433.389548611114</v>
      </c>
      <c r="I52">
        <v>45433.389548611114</v>
      </c>
      <c r="J52">
        <v>2024052101</v>
      </c>
      <c r="K52" t="s">
        <v>16</v>
      </c>
      <c r="L52">
        <v>10751.68</v>
      </c>
      <c r="M52">
        <v>15.198359999999999</v>
      </c>
      <c r="N52">
        <v>301.18</v>
      </c>
      <c r="O52">
        <v>298.72840000000002</v>
      </c>
      <c r="P52" t="s">
        <v>9</v>
      </c>
      <c r="Q52">
        <v>38.000050000000002</v>
      </c>
      <c r="R52">
        <v>0.4200681</v>
      </c>
      <c r="S52">
        <v>74</v>
      </c>
      <c r="T52" t="s">
        <v>10</v>
      </c>
      <c r="U52">
        <v>1</v>
      </c>
    </row>
    <row r="53" spans="1:21">
      <c r="A53" s="2">
        <v>45433.440798611111</v>
      </c>
      <c r="B53" t="s">
        <v>175</v>
      </c>
      <c r="C53">
        <v>5298.1440000000002</v>
      </c>
      <c r="D53">
        <v>11.935449999999999</v>
      </c>
      <c r="F53" t="s">
        <v>175</v>
      </c>
      <c r="G53" t="s">
        <v>8</v>
      </c>
      <c r="H53">
        <v>45433.440798611111</v>
      </c>
      <c r="I53">
        <v>45433.440798611111</v>
      </c>
      <c r="J53">
        <v>2024052101</v>
      </c>
      <c r="K53" t="s">
        <v>16</v>
      </c>
      <c r="L53">
        <v>5298.1440000000002</v>
      </c>
      <c r="M53">
        <v>11.935449999999999</v>
      </c>
      <c r="N53">
        <v>260.48</v>
      </c>
      <c r="O53">
        <v>260.697</v>
      </c>
      <c r="P53" t="s">
        <v>9</v>
      </c>
      <c r="Q53">
        <v>38.000100000000003</v>
      </c>
      <c r="R53">
        <v>0.58553279999999996</v>
      </c>
      <c r="S53">
        <v>64</v>
      </c>
      <c r="T53" t="s">
        <v>10</v>
      </c>
      <c r="U53">
        <v>1</v>
      </c>
    </row>
    <row r="54" spans="1:21">
      <c r="A54" s="2">
        <v>45433.464826388888</v>
      </c>
      <c r="B54" t="s">
        <v>254</v>
      </c>
      <c r="C54">
        <v>2644.9969999999998</v>
      </c>
      <c r="D54">
        <v>7.4147550000000004</v>
      </c>
      <c r="F54" t="s">
        <v>254</v>
      </c>
      <c r="G54" t="s">
        <v>8</v>
      </c>
      <c r="H54">
        <v>45433.464826388888</v>
      </c>
      <c r="I54">
        <v>45433.464826388888</v>
      </c>
      <c r="J54">
        <v>2024052101</v>
      </c>
      <c r="K54" t="s">
        <v>16</v>
      </c>
      <c r="L54">
        <v>2644.9969999999998</v>
      </c>
      <c r="M54">
        <v>7.4147550000000004</v>
      </c>
      <c r="N54">
        <v>248.27</v>
      </c>
      <c r="O54">
        <v>250.11240000000001</v>
      </c>
      <c r="P54" t="s">
        <v>9</v>
      </c>
      <c r="Q54">
        <v>38.001220000000004</v>
      </c>
      <c r="R54">
        <v>0.69907450000000004</v>
      </c>
      <c r="S54">
        <v>61</v>
      </c>
      <c r="T54" t="s">
        <v>10</v>
      </c>
      <c r="U54">
        <v>1</v>
      </c>
    </row>
    <row r="55" spans="1:21">
      <c r="A55" s="2">
        <v>45433.497511574074</v>
      </c>
      <c r="B55" t="s">
        <v>176</v>
      </c>
      <c r="C55">
        <v>468.50389999999999</v>
      </c>
      <c r="D55">
        <v>1.7680439999999999</v>
      </c>
      <c r="F55" t="s">
        <v>176</v>
      </c>
      <c r="G55" t="s">
        <v>8</v>
      </c>
      <c r="H55">
        <v>45433.497511574074</v>
      </c>
      <c r="I55">
        <v>45433.497511574074</v>
      </c>
      <c r="J55">
        <v>2024052101</v>
      </c>
      <c r="K55" t="s">
        <v>16</v>
      </c>
      <c r="L55">
        <v>468.50389999999999</v>
      </c>
      <c r="M55">
        <v>1.7680439999999999</v>
      </c>
      <c r="N55">
        <v>203.5</v>
      </c>
      <c r="O55">
        <v>204.8937</v>
      </c>
      <c r="P55" t="s">
        <v>9</v>
      </c>
      <c r="Q55">
        <v>38.000320000000002</v>
      </c>
      <c r="R55">
        <v>0.77096880000000001</v>
      </c>
      <c r="S55">
        <v>50</v>
      </c>
      <c r="T55" t="s">
        <v>10</v>
      </c>
      <c r="U55">
        <v>1</v>
      </c>
    </row>
    <row r="56" spans="1:21">
      <c r="A56" s="2">
        <v>45434.34479166667</v>
      </c>
      <c r="B56" t="s">
        <v>177</v>
      </c>
      <c r="C56">
        <v>21934.03</v>
      </c>
      <c r="D56">
        <v>17.489059999999998</v>
      </c>
      <c r="F56" t="s">
        <v>177</v>
      </c>
      <c r="G56" t="s">
        <v>7</v>
      </c>
      <c r="H56">
        <v>45434.34479166667</v>
      </c>
      <c r="I56">
        <v>45434.34479166667</v>
      </c>
      <c r="J56">
        <v>2024052401</v>
      </c>
      <c r="K56" t="s">
        <v>16</v>
      </c>
      <c r="L56">
        <v>21934.03</v>
      </c>
      <c r="M56">
        <v>17.489059999999998</v>
      </c>
    </row>
    <row r="57" spans="1:21">
      <c r="A57" s="2">
        <v>45434.368923611109</v>
      </c>
      <c r="B57" t="s">
        <v>178</v>
      </c>
      <c r="C57">
        <v>15739.24</v>
      </c>
      <c r="D57">
        <v>15.63805</v>
      </c>
      <c r="F57" t="s">
        <v>178</v>
      </c>
      <c r="G57" t="s">
        <v>8</v>
      </c>
      <c r="H57">
        <v>45434.368923611109</v>
      </c>
      <c r="I57">
        <v>45434.368923611109</v>
      </c>
      <c r="J57">
        <v>2024052401</v>
      </c>
      <c r="K57" t="s">
        <v>16</v>
      </c>
      <c r="L57">
        <v>15739.24</v>
      </c>
      <c r="M57">
        <v>15.63805</v>
      </c>
      <c r="N57">
        <v>329.67</v>
      </c>
      <c r="O57">
        <v>328.3537</v>
      </c>
      <c r="P57" t="s">
        <v>9</v>
      </c>
      <c r="Q57">
        <v>38.000039999999998</v>
      </c>
      <c r="R57">
        <v>0.32448929999999998</v>
      </c>
      <c r="S57">
        <v>81</v>
      </c>
      <c r="T57" t="s">
        <v>10</v>
      </c>
      <c r="U57">
        <v>1</v>
      </c>
    </row>
    <row r="58" spans="1:21">
      <c r="A58" s="2">
        <v>45434.411585648151</v>
      </c>
      <c r="B58" t="s">
        <v>179</v>
      </c>
      <c r="C58">
        <v>9149.4549999999999</v>
      </c>
      <c r="D58">
        <v>13.4002</v>
      </c>
      <c r="F58" t="s">
        <v>179</v>
      </c>
      <c r="G58" t="s">
        <v>8</v>
      </c>
      <c r="H58">
        <v>45434.411585648151</v>
      </c>
      <c r="I58">
        <v>45434.411585648151</v>
      </c>
      <c r="J58">
        <v>2024052401</v>
      </c>
      <c r="K58" t="s">
        <v>16</v>
      </c>
      <c r="L58">
        <v>9149.4549999999999</v>
      </c>
      <c r="M58">
        <v>13.4002</v>
      </c>
      <c r="N58">
        <v>297.11</v>
      </c>
      <c r="O58">
        <v>293.14510000000001</v>
      </c>
      <c r="P58" t="s">
        <v>9</v>
      </c>
      <c r="Q58">
        <v>38.000239999999998</v>
      </c>
      <c r="R58">
        <v>0.4272936</v>
      </c>
      <c r="S58">
        <v>73</v>
      </c>
      <c r="T58" t="s">
        <v>10</v>
      </c>
      <c r="U58">
        <v>1</v>
      </c>
    </row>
    <row r="59" spans="1:21">
      <c r="A59" s="2">
        <v>45434.435960648145</v>
      </c>
      <c r="B59" t="s">
        <v>255</v>
      </c>
      <c r="C59">
        <v>5375.5889999999999</v>
      </c>
      <c r="D59">
        <v>9.8270859999999995</v>
      </c>
      <c r="F59" t="s">
        <v>255</v>
      </c>
      <c r="G59" t="s">
        <v>8</v>
      </c>
      <c r="H59">
        <v>45434.435960648145</v>
      </c>
      <c r="I59">
        <v>45434.435960648145</v>
      </c>
      <c r="J59">
        <v>2024052401</v>
      </c>
      <c r="K59" t="s">
        <v>16</v>
      </c>
      <c r="L59">
        <v>5375.5889999999999</v>
      </c>
      <c r="M59">
        <v>9.8270859999999995</v>
      </c>
      <c r="N59">
        <v>329.67</v>
      </c>
      <c r="O59">
        <v>329.411</v>
      </c>
      <c r="P59" t="s">
        <v>9</v>
      </c>
      <c r="Q59">
        <v>38.001350000000002</v>
      </c>
      <c r="R59">
        <v>0.60029880000000002</v>
      </c>
      <c r="S59">
        <v>81</v>
      </c>
      <c r="T59" t="s">
        <v>10</v>
      </c>
      <c r="U59">
        <v>1</v>
      </c>
    </row>
    <row r="60" spans="1:21">
      <c r="A60" s="2">
        <v>45434.457662037035</v>
      </c>
      <c r="B60" t="s">
        <v>180</v>
      </c>
      <c r="C60">
        <v>2655.2179999999998</v>
      </c>
      <c r="D60">
        <v>5.9131710000000002</v>
      </c>
      <c r="F60" t="s">
        <v>180</v>
      </c>
      <c r="G60" t="s">
        <v>8</v>
      </c>
      <c r="H60">
        <v>45434.457662037035</v>
      </c>
      <c r="I60">
        <v>45434.457662037035</v>
      </c>
      <c r="J60">
        <v>2024052401</v>
      </c>
      <c r="K60" t="s">
        <v>16</v>
      </c>
      <c r="L60">
        <v>2655.2179999999998</v>
      </c>
      <c r="M60">
        <v>5.9131710000000002</v>
      </c>
      <c r="N60">
        <v>345.95</v>
      </c>
      <c r="O60">
        <v>346.27030000000002</v>
      </c>
      <c r="P60" t="s">
        <v>9</v>
      </c>
      <c r="Q60">
        <v>38.000100000000003</v>
      </c>
      <c r="R60">
        <v>0.76887119999999998</v>
      </c>
      <c r="S60">
        <v>85</v>
      </c>
      <c r="T60" t="s">
        <v>10</v>
      </c>
      <c r="U60">
        <v>1</v>
      </c>
    </row>
    <row r="61" spans="1:21">
      <c r="A61" s="2">
        <v>45435.341736111113</v>
      </c>
      <c r="B61" t="s">
        <v>181</v>
      </c>
      <c r="C61">
        <v>17999.95</v>
      </c>
      <c r="D61">
        <v>17.451219999999999</v>
      </c>
      <c r="F61" t="s">
        <v>181</v>
      </c>
      <c r="G61" t="s">
        <v>7</v>
      </c>
      <c r="H61">
        <v>45435.341736111113</v>
      </c>
      <c r="I61">
        <v>45435.341736111113</v>
      </c>
      <c r="J61">
        <v>2024052301</v>
      </c>
      <c r="K61" t="s">
        <v>16</v>
      </c>
      <c r="L61">
        <v>17999.95</v>
      </c>
      <c r="M61">
        <v>17.451219999999999</v>
      </c>
    </row>
    <row r="62" spans="1:21">
      <c r="A62" s="2">
        <v>45435.381944444445</v>
      </c>
      <c r="B62" t="s">
        <v>182</v>
      </c>
      <c r="C62">
        <v>10825.44</v>
      </c>
      <c r="D62">
        <v>15.14066</v>
      </c>
      <c r="F62" t="s">
        <v>182</v>
      </c>
      <c r="G62" t="s">
        <v>8</v>
      </c>
      <c r="H62">
        <v>45435.381944444445</v>
      </c>
      <c r="I62">
        <v>45435.381944444445</v>
      </c>
      <c r="J62">
        <v>2024052301</v>
      </c>
      <c r="K62" t="s">
        <v>16</v>
      </c>
      <c r="L62">
        <v>10825.44</v>
      </c>
      <c r="M62">
        <v>15.14066</v>
      </c>
      <c r="N62">
        <v>309.32</v>
      </c>
      <c r="O62">
        <v>306.09070000000003</v>
      </c>
      <c r="P62" t="s">
        <v>9</v>
      </c>
      <c r="Q62">
        <v>38.001220000000004</v>
      </c>
      <c r="R62">
        <v>0.42604710000000001</v>
      </c>
      <c r="S62">
        <v>76</v>
      </c>
      <c r="T62" t="s">
        <v>10</v>
      </c>
      <c r="U62">
        <v>1</v>
      </c>
    </row>
    <row r="63" spans="1:21">
      <c r="A63" s="2">
        <v>45435.407187500001</v>
      </c>
      <c r="B63" t="s">
        <v>183</v>
      </c>
      <c r="C63">
        <v>6690.1080000000002</v>
      </c>
      <c r="D63">
        <v>11.77059</v>
      </c>
      <c r="F63" t="s">
        <v>183</v>
      </c>
      <c r="G63" t="s">
        <v>8</v>
      </c>
      <c r="H63">
        <v>45435.407187500001</v>
      </c>
      <c r="I63">
        <v>45435.407187500001</v>
      </c>
      <c r="J63">
        <v>2024052301</v>
      </c>
      <c r="K63" t="s">
        <v>16</v>
      </c>
      <c r="L63">
        <v>6690.1080000000002</v>
      </c>
      <c r="M63">
        <v>11.77059</v>
      </c>
      <c r="N63">
        <v>256.41000000000003</v>
      </c>
      <c r="O63">
        <v>254.54</v>
      </c>
      <c r="P63" t="s">
        <v>9</v>
      </c>
      <c r="Q63">
        <v>38.001249999999999</v>
      </c>
      <c r="R63">
        <v>0.44569779999999998</v>
      </c>
      <c r="S63">
        <v>63</v>
      </c>
      <c r="T63" t="s">
        <v>10</v>
      </c>
      <c r="U63">
        <v>1</v>
      </c>
    </row>
    <row r="64" spans="1:21">
      <c r="A64" s="2">
        <v>45435.442986111113</v>
      </c>
      <c r="B64" t="s">
        <v>256</v>
      </c>
      <c r="C64">
        <v>2760.165</v>
      </c>
      <c r="D64">
        <v>6.7252169999999998</v>
      </c>
      <c r="F64" t="s">
        <v>256</v>
      </c>
      <c r="G64" t="s">
        <v>8</v>
      </c>
      <c r="H64">
        <v>45435.442986111113</v>
      </c>
      <c r="I64">
        <v>45435.442986111113</v>
      </c>
      <c r="J64">
        <v>2024052301</v>
      </c>
      <c r="K64" t="s">
        <v>16</v>
      </c>
      <c r="L64">
        <v>2760.165</v>
      </c>
      <c r="M64">
        <v>6.7252169999999998</v>
      </c>
      <c r="N64">
        <v>288.97000000000003</v>
      </c>
      <c r="O64">
        <v>288.82780000000002</v>
      </c>
      <c r="P64" t="s">
        <v>9</v>
      </c>
      <c r="Q64">
        <v>38.000329999999998</v>
      </c>
      <c r="R64">
        <v>0.7017021</v>
      </c>
      <c r="S64">
        <v>71</v>
      </c>
      <c r="T64" t="s">
        <v>10</v>
      </c>
      <c r="U64">
        <v>1</v>
      </c>
    </row>
    <row r="65" spans="1:21">
      <c r="A65" s="2">
        <v>45435.482268518521</v>
      </c>
      <c r="B65" t="s">
        <v>184</v>
      </c>
      <c r="C65">
        <v>311.32240000000002</v>
      </c>
      <c r="D65">
        <v>1.0842989999999999</v>
      </c>
      <c r="F65" t="s">
        <v>184</v>
      </c>
      <c r="G65" t="s">
        <v>8</v>
      </c>
      <c r="H65">
        <v>45435.482268518521</v>
      </c>
      <c r="I65">
        <v>45435.482268518521</v>
      </c>
      <c r="J65">
        <v>2024052301</v>
      </c>
      <c r="K65" t="s">
        <v>16</v>
      </c>
      <c r="L65">
        <v>311.32240000000002</v>
      </c>
      <c r="M65">
        <v>1.0842989999999999</v>
      </c>
      <c r="N65">
        <v>223.85</v>
      </c>
      <c r="O65">
        <v>226.30779999999999</v>
      </c>
      <c r="P65" t="s">
        <v>9</v>
      </c>
      <c r="Q65">
        <v>38.000830000000001</v>
      </c>
      <c r="R65">
        <v>0.7860916</v>
      </c>
      <c r="S65">
        <v>55</v>
      </c>
      <c r="T65" t="s">
        <v>10</v>
      </c>
      <c r="U65">
        <v>1</v>
      </c>
    </row>
    <row r="66" spans="1:21">
      <c r="A66" s="2">
        <v>45436.349664351852</v>
      </c>
      <c r="B66" t="s">
        <v>185</v>
      </c>
      <c r="C66">
        <v>15884.84</v>
      </c>
      <c r="D66">
        <v>17.489049999999999</v>
      </c>
      <c r="F66" t="s">
        <v>185</v>
      </c>
      <c r="G66" t="s">
        <v>7</v>
      </c>
      <c r="H66">
        <v>45436.349664351852</v>
      </c>
      <c r="I66">
        <v>45436.349664351852</v>
      </c>
      <c r="J66" t="s">
        <v>14</v>
      </c>
      <c r="K66" t="s">
        <v>16</v>
      </c>
      <c r="L66">
        <v>15884.84</v>
      </c>
      <c r="M66">
        <v>17.489049999999999</v>
      </c>
    </row>
    <row r="67" spans="1:21">
      <c r="A67" s="2">
        <v>45436.375081018516</v>
      </c>
      <c r="B67" t="s">
        <v>186</v>
      </c>
      <c r="C67">
        <v>10826.79</v>
      </c>
      <c r="D67">
        <v>15.02984</v>
      </c>
      <c r="F67" t="s">
        <v>186</v>
      </c>
      <c r="G67" t="s">
        <v>8</v>
      </c>
      <c r="H67">
        <v>45436.375081018516</v>
      </c>
      <c r="I67">
        <v>45436.375081018516</v>
      </c>
      <c r="J67" t="s">
        <v>14</v>
      </c>
      <c r="K67" t="s">
        <v>16</v>
      </c>
      <c r="L67">
        <v>10826.79</v>
      </c>
      <c r="M67">
        <v>15.02984</v>
      </c>
      <c r="N67">
        <v>288.97000000000003</v>
      </c>
      <c r="O67">
        <v>289.15050000000002</v>
      </c>
      <c r="P67" t="s">
        <v>9</v>
      </c>
      <c r="Q67">
        <v>38.001159999999999</v>
      </c>
      <c r="R67">
        <v>0.39943190000000001</v>
      </c>
      <c r="S67">
        <v>71</v>
      </c>
      <c r="T67" t="s">
        <v>10</v>
      </c>
      <c r="U67">
        <v>1</v>
      </c>
    </row>
    <row r="68" spans="1:21">
      <c r="A68" s="2">
        <v>45436.407268518517</v>
      </c>
      <c r="B68" t="s">
        <v>187</v>
      </c>
      <c r="C68">
        <v>6362.8739999999998</v>
      </c>
      <c r="D68">
        <v>11.83724</v>
      </c>
      <c r="F68" t="s">
        <v>187</v>
      </c>
      <c r="G68" t="s">
        <v>8</v>
      </c>
      <c r="H68">
        <v>45436.407268518517</v>
      </c>
      <c r="I68">
        <v>45436.407268518517</v>
      </c>
      <c r="J68" t="s">
        <v>14</v>
      </c>
      <c r="K68" t="s">
        <v>16</v>
      </c>
      <c r="L68">
        <v>6362.8739999999998</v>
      </c>
      <c r="M68">
        <v>11.83724</v>
      </c>
      <c r="N68">
        <v>240.13</v>
      </c>
      <c r="O68">
        <v>236.7467</v>
      </c>
      <c r="P68" t="s">
        <v>9</v>
      </c>
      <c r="Q68">
        <v>38.000109999999999</v>
      </c>
      <c r="R68">
        <v>0.43838680000000002</v>
      </c>
      <c r="S68">
        <v>59</v>
      </c>
      <c r="T68" t="s">
        <v>10</v>
      </c>
      <c r="U68">
        <v>1</v>
      </c>
    </row>
    <row r="69" spans="1:21">
      <c r="A69" s="2">
        <v>45436.458240740743</v>
      </c>
      <c r="B69" t="s">
        <v>257</v>
      </c>
      <c r="C69">
        <v>2247.029</v>
      </c>
      <c r="D69">
        <v>6.6465230000000002</v>
      </c>
      <c r="F69" t="s">
        <v>257</v>
      </c>
      <c r="G69" t="s">
        <v>8</v>
      </c>
      <c r="H69">
        <v>45436.458240740743</v>
      </c>
      <c r="I69">
        <v>45436.458240740743</v>
      </c>
      <c r="J69" t="s">
        <v>14</v>
      </c>
      <c r="K69" t="s">
        <v>16</v>
      </c>
      <c r="L69">
        <v>2247.029</v>
      </c>
      <c r="M69">
        <v>6.6465230000000002</v>
      </c>
      <c r="N69">
        <v>284.89999999999998</v>
      </c>
      <c r="O69">
        <v>284.32900000000001</v>
      </c>
      <c r="P69" t="s">
        <v>9</v>
      </c>
      <c r="Q69">
        <v>38</v>
      </c>
      <c r="R69">
        <v>0.8385975</v>
      </c>
      <c r="S69">
        <v>70</v>
      </c>
      <c r="T69" t="s">
        <v>10</v>
      </c>
      <c r="U69">
        <v>1</v>
      </c>
    </row>
    <row r="70" spans="1:21">
      <c r="A70" s="2">
        <v>45436.47556712963</v>
      </c>
      <c r="B70" t="s">
        <v>188</v>
      </c>
      <c r="C70">
        <v>258.14210000000003</v>
      </c>
      <c r="D70">
        <v>0.89379690000000001</v>
      </c>
      <c r="F70" t="s">
        <v>188</v>
      </c>
      <c r="G70" t="s">
        <v>8</v>
      </c>
      <c r="H70">
        <v>45436.47556712963</v>
      </c>
      <c r="I70">
        <v>45436.47556712963</v>
      </c>
      <c r="J70" t="s">
        <v>14</v>
      </c>
      <c r="K70" t="s">
        <v>16</v>
      </c>
      <c r="L70">
        <v>258.14210000000003</v>
      </c>
      <c r="M70">
        <v>0.89379690000000001</v>
      </c>
      <c r="N70">
        <v>264.55</v>
      </c>
      <c r="O70">
        <v>263.47309999999999</v>
      </c>
      <c r="P70" t="s">
        <v>9</v>
      </c>
      <c r="Q70">
        <v>38.000120000000003</v>
      </c>
      <c r="R70">
        <v>0.90972529999999996</v>
      </c>
      <c r="S70">
        <v>65</v>
      </c>
      <c r="T70" t="s">
        <v>10</v>
      </c>
      <c r="U70">
        <v>1</v>
      </c>
    </row>
    <row r="71" spans="1:21">
      <c r="A71" s="2">
        <v>45439.359351851846</v>
      </c>
      <c r="B71" t="s">
        <v>189</v>
      </c>
      <c r="C71">
        <v>16975.28</v>
      </c>
      <c r="D71">
        <v>14.53214</v>
      </c>
      <c r="F71" t="s">
        <v>189</v>
      </c>
      <c r="G71" t="s">
        <v>7</v>
      </c>
      <c r="H71">
        <v>45439.359351851846</v>
      </c>
      <c r="I71">
        <v>45439.359351851846</v>
      </c>
      <c r="J71">
        <v>2024052701</v>
      </c>
      <c r="K71" t="s">
        <v>16</v>
      </c>
      <c r="L71">
        <v>16975.28</v>
      </c>
      <c r="M71">
        <v>14.53214</v>
      </c>
    </row>
    <row r="72" spans="1:21">
      <c r="A72" s="2">
        <v>45439.383414351847</v>
      </c>
      <c r="B72" t="s">
        <v>190</v>
      </c>
      <c r="C72">
        <v>12158.77</v>
      </c>
      <c r="D72">
        <v>12.959479999999999</v>
      </c>
      <c r="F72" t="s">
        <v>190</v>
      </c>
      <c r="G72" t="s">
        <v>8</v>
      </c>
      <c r="H72">
        <v>45439.383414351847</v>
      </c>
      <c r="I72">
        <v>45439.383414351847</v>
      </c>
      <c r="J72">
        <v>2024052701</v>
      </c>
      <c r="K72" t="s">
        <v>16</v>
      </c>
      <c r="L72">
        <v>12158.77</v>
      </c>
      <c r="M72">
        <v>12.959479999999999</v>
      </c>
      <c r="N72">
        <v>284.89999999999998</v>
      </c>
      <c r="O72">
        <v>285.18150000000003</v>
      </c>
      <c r="P72" t="s">
        <v>9</v>
      </c>
      <c r="Q72">
        <v>38.000019999999999</v>
      </c>
      <c r="R72">
        <v>0.30214920000000001</v>
      </c>
      <c r="S72">
        <v>70</v>
      </c>
      <c r="T72" t="s">
        <v>10</v>
      </c>
      <c r="U72">
        <v>1</v>
      </c>
    </row>
    <row r="73" spans="1:21">
      <c r="A73" s="2">
        <v>45439.408553240741</v>
      </c>
      <c r="B73" t="s">
        <v>191</v>
      </c>
      <c r="C73">
        <v>8352.2720000000008</v>
      </c>
      <c r="D73">
        <v>11.190469999999999</v>
      </c>
      <c r="F73" t="s">
        <v>191</v>
      </c>
      <c r="G73" t="s">
        <v>8</v>
      </c>
      <c r="H73">
        <v>45439.408553240741</v>
      </c>
      <c r="I73">
        <v>45439.408553240741</v>
      </c>
      <c r="J73">
        <v>2024052701</v>
      </c>
      <c r="K73" t="s">
        <v>16</v>
      </c>
      <c r="L73">
        <v>8352.2720000000008</v>
      </c>
      <c r="M73">
        <v>11.190469999999999</v>
      </c>
      <c r="N73">
        <v>183.15</v>
      </c>
      <c r="O73">
        <v>180.95240000000001</v>
      </c>
      <c r="P73" t="s">
        <v>9</v>
      </c>
      <c r="Q73">
        <v>38.0002</v>
      </c>
      <c r="R73">
        <v>0.24099110000000001</v>
      </c>
      <c r="S73">
        <v>45</v>
      </c>
      <c r="T73" t="s">
        <v>10</v>
      </c>
      <c r="U73">
        <v>1</v>
      </c>
    </row>
    <row r="74" spans="1:21">
      <c r="A74" s="2">
        <v>45439.441851851851</v>
      </c>
      <c r="B74" t="s">
        <v>258</v>
      </c>
      <c r="C74">
        <v>4762.1660000000002</v>
      </c>
      <c r="D74">
        <v>8.6373250000000006</v>
      </c>
      <c r="F74" t="s">
        <v>258</v>
      </c>
      <c r="G74" t="s">
        <v>8</v>
      </c>
      <c r="H74">
        <v>45439.441851851851</v>
      </c>
      <c r="I74">
        <v>45439.441851851851</v>
      </c>
      <c r="J74">
        <v>2024052701</v>
      </c>
      <c r="K74" t="s">
        <v>16</v>
      </c>
      <c r="L74">
        <v>4762.1660000000002</v>
      </c>
      <c r="M74">
        <v>8.6373250000000006</v>
      </c>
      <c r="N74">
        <v>203.5</v>
      </c>
      <c r="O74">
        <v>201.36279999999999</v>
      </c>
      <c r="P74" t="s">
        <v>9</v>
      </c>
      <c r="Q74">
        <v>38.000039999999998</v>
      </c>
      <c r="R74">
        <v>0.3633633</v>
      </c>
      <c r="S74">
        <v>50</v>
      </c>
      <c r="T74" t="s">
        <v>10</v>
      </c>
      <c r="U74">
        <v>1</v>
      </c>
    </row>
    <row r="75" spans="1:21">
      <c r="A75" s="2">
        <v>45439.458344907413</v>
      </c>
      <c r="B75" t="s">
        <v>192</v>
      </c>
      <c r="C75">
        <v>2444.0329999999999</v>
      </c>
      <c r="D75">
        <v>5.1497320000000002</v>
      </c>
      <c r="F75" t="s">
        <v>192</v>
      </c>
      <c r="G75" t="s">
        <v>8</v>
      </c>
      <c r="H75">
        <v>45439.458344907413</v>
      </c>
      <c r="I75">
        <v>45439.458344907413</v>
      </c>
      <c r="J75">
        <v>2024052701</v>
      </c>
      <c r="K75" t="s">
        <v>16</v>
      </c>
      <c r="L75">
        <v>2444.0329999999999</v>
      </c>
      <c r="M75">
        <v>5.1497320000000002</v>
      </c>
      <c r="N75">
        <v>276.75990000000002</v>
      </c>
      <c r="O75">
        <v>276.2971</v>
      </c>
      <c r="P75" t="s">
        <v>9</v>
      </c>
      <c r="Q75">
        <v>38.000010000000003</v>
      </c>
      <c r="R75">
        <v>0.58036220000000005</v>
      </c>
      <c r="S75">
        <v>68</v>
      </c>
      <c r="T75" t="s">
        <v>10</v>
      </c>
      <c r="U75">
        <v>0.5</v>
      </c>
    </row>
    <row r="76" spans="1:21">
      <c r="A76" s="2">
        <v>45440.357523148137</v>
      </c>
      <c r="B76" t="s">
        <v>193</v>
      </c>
      <c r="C76">
        <v>15413.49</v>
      </c>
      <c r="D76">
        <v>17.488880000000002</v>
      </c>
      <c r="F76" t="s">
        <v>193</v>
      </c>
      <c r="G76" t="s">
        <v>7</v>
      </c>
      <c r="H76">
        <v>45440.357523148137</v>
      </c>
      <c r="I76">
        <v>45440.357523148137</v>
      </c>
      <c r="J76">
        <v>2024052801</v>
      </c>
      <c r="K76" t="s">
        <v>16</v>
      </c>
      <c r="L76">
        <v>15413.49</v>
      </c>
      <c r="M76">
        <v>17.488880000000002</v>
      </c>
    </row>
    <row r="77" spans="1:21">
      <c r="A77" s="2">
        <v>45440.371712962973</v>
      </c>
      <c r="B77" t="s">
        <v>194</v>
      </c>
      <c r="C77">
        <v>11774.27</v>
      </c>
      <c r="D77">
        <v>15.208069999999999</v>
      </c>
      <c r="F77" t="s">
        <v>194</v>
      </c>
      <c r="G77" t="s">
        <v>8</v>
      </c>
      <c r="H77">
        <v>45440.371712962973</v>
      </c>
      <c r="I77">
        <v>45440.371712962973</v>
      </c>
      <c r="J77">
        <v>2024052801</v>
      </c>
      <c r="K77" t="s">
        <v>16</v>
      </c>
      <c r="L77">
        <v>11774.27</v>
      </c>
      <c r="M77">
        <v>15.208069999999999</v>
      </c>
      <c r="N77">
        <v>301.18</v>
      </c>
      <c r="O77">
        <v>300.06139999999999</v>
      </c>
      <c r="P77" t="s">
        <v>9</v>
      </c>
      <c r="Q77">
        <v>38.0002</v>
      </c>
      <c r="R77">
        <v>0.3855748</v>
      </c>
      <c r="S77">
        <v>74</v>
      </c>
      <c r="T77" t="s">
        <v>10</v>
      </c>
      <c r="U77">
        <v>1</v>
      </c>
    </row>
    <row r="78" spans="1:21">
      <c r="A78" s="2">
        <v>45440.402256944442</v>
      </c>
      <c r="B78" t="s">
        <v>195</v>
      </c>
      <c r="C78">
        <v>6798.3850000000002</v>
      </c>
      <c r="D78">
        <v>11.59179</v>
      </c>
      <c r="F78" t="s">
        <v>195</v>
      </c>
      <c r="G78" t="s">
        <v>8</v>
      </c>
      <c r="H78">
        <v>45440.402256944442</v>
      </c>
      <c r="I78">
        <v>45440.402256944442</v>
      </c>
      <c r="J78">
        <v>2024052801</v>
      </c>
      <c r="K78" t="s">
        <v>16</v>
      </c>
      <c r="L78">
        <v>6798.3850000000002</v>
      </c>
      <c r="M78">
        <v>11.59179</v>
      </c>
      <c r="N78">
        <v>366.3</v>
      </c>
      <c r="O78">
        <v>365.44119999999998</v>
      </c>
      <c r="P78" t="s">
        <v>9</v>
      </c>
      <c r="Q78">
        <v>38.00132</v>
      </c>
      <c r="R78">
        <v>0.62114720000000001</v>
      </c>
      <c r="S78">
        <v>90</v>
      </c>
      <c r="T78" t="s">
        <v>10</v>
      </c>
      <c r="U78">
        <v>1</v>
      </c>
    </row>
    <row r="79" spans="1:21">
      <c r="A79" s="2">
        <v>45440.459363425929</v>
      </c>
      <c r="B79" t="s">
        <v>259</v>
      </c>
      <c r="C79">
        <v>2326.0569999999998</v>
      </c>
      <c r="D79">
        <v>6.6678269999999999</v>
      </c>
      <c r="F79" t="s">
        <v>259</v>
      </c>
      <c r="G79" t="s">
        <v>8</v>
      </c>
      <c r="H79">
        <v>45440.459363425929</v>
      </c>
      <c r="I79">
        <v>45440.459363425929</v>
      </c>
      <c r="J79">
        <v>2024052801</v>
      </c>
      <c r="K79" t="s">
        <v>16</v>
      </c>
      <c r="L79">
        <v>2326.0569999999998</v>
      </c>
      <c r="M79">
        <v>6.6678269999999999</v>
      </c>
      <c r="N79">
        <v>187.22</v>
      </c>
      <c r="O79">
        <v>186.61519999999999</v>
      </c>
      <c r="P79" t="s">
        <v>9</v>
      </c>
      <c r="Q79">
        <v>38.000039999999998</v>
      </c>
      <c r="R79">
        <v>0.53315360000000001</v>
      </c>
      <c r="S79">
        <v>46</v>
      </c>
      <c r="T79" t="s">
        <v>10</v>
      </c>
      <c r="U79">
        <v>1</v>
      </c>
    </row>
    <row r="80" spans="1:21">
      <c r="A80" s="2">
        <v>45440.494027777779</v>
      </c>
      <c r="B80" t="s">
        <v>196</v>
      </c>
      <c r="C80">
        <v>162.14789999999999</v>
      </c>
      <c r="D80">
        <v>0.63709070000000001</v>
      </c>
      <c r="F80" t="s">
        <v>196</v>
      </c>
      <c r="G80" t="s">
        <v>8</v>
      </c>
      <c r="H80">
        <v>45440.494027777779</v>
      </c>
      <c r="I80">
        <v>45440.494027777779</v>
      </c>
      <c r="J80">
        <v>2024052801</v>
      </c>
      <c r="K80" t="s">
        <v>16</v>
      </c>
      <c r="L80">
        <v>162.14789999999999</v>
      </c>
      <c r="M80">
        <v>0.63709070000000001</v>
      </c>
      <c r="N80">
        <v>232.3468</v>
      </c>
      <c r="O80">
        <v>231.88159999999999</v>
      </c>
      <c r="P80" t="s">
        <v>9</v>
      </c>
      <c r="Q80">
        <v>38.000219999999999</v>
      </c>
      <c r="R80">
        <v>0.90853419999999996</v>
      </c>
      <c r="S80">
        <v>62</v>
      </c>
      <c r="T80" t="s">
        <v>10</v>
      </c>
      <c r="U80">
        <v>1</v>
      </c>
    </row>
    <row r="81" spans="1:21">
      <c r="A81" s="2">
        <v>45441.348379629628</v>
      </c>
      <c r="B81" t="s">
        <v>197</v>
      </c>
      <c r="C81">
        <v>18930.689999999999</v>
      </c>
      <c r="D81">
        <v>17.451149999999998</v>
      </c>
      <c r="F81" t="s">
        <v>197</v>
      </c>
      <c r="G81" t="s">
        <v>7</v>
      </c>
      <c r="H81">
        <v>45441.348379629628</v>
      </c>
      <c r="I81">
        <v>45441.348379629628</v>
      </c>
      <c r="J81">
        <v>2024052901</v>
      </c>
      <c r="K81" t="s">
        <v>16</v>
      </c>
      <c r="L81">
        <v>18930.689999999999</v>
      </c>
      <c r="M81">
        <v>17.451149999999998</v>
      </c>
    </row>
    <row r="82" spans="1:21">
      <c r="A82" s="2">
        <v>45441.368969907409</v>
      </c>
      <c r="B82" t="s">
        <v>198</v>
      </c>
      <c r="C82">
        <v>13892.15</v>
      </c>
      <c r="D82">
        <v>15.452120000000001</v>
      </c>
      <c r="F82" t="s">
        <v>198</v>
      </c>
      <c r="G82" t="s">
        <v>8</v>
      </c>
      <c r="H82">
        <v>45441.368969907409</v>
      </c>
      <c r="I82">
        <v>45441.368969907409</v>
      </c>
      <c r="J82">
        <v>2024052901</v>
      </c>
      <c r="K82" t="s">
        <v>16</v>
      </c>
      <c r="L82">
        <v>13892.15</v>
      </c>
      <c r="M82">
        <v>15.452120000000001</v>
      </c>
      <c r="N82">
        <v>264.55</v>
      </c>
      <c r="O82">
        <v>255.6473</v>
      </c>
      <c r="P82" t="s">
        <v>9</v>
      </c>
      <c r="Q82">
        <v>38</v>
      </c>
      <c r="R82">
        <v>0.28286289999999997</v>
      </c>
      <c r="S82">
        <v>65</v>
      </c>
      <c r="T82" t="s">
        <v>10</v>
      </c>
      <c r="U82">
        <v>1</v>
      </c>
    </row>
    <row r="83" spans="1:21">
      <c r="A83" s="2">
        <v>45441.419710648152</v>
      </c>
      <c r="B83" t="s">
        <v>199</v>
      </c>
      <c r="C83">
        <v>6789.723</v>
      </c>
      <c r="D83">
        <v>11.981170000000001</v>
      </c>
      <c r="F83" t="s">
        <v>199</v>
      </c>
      <c r="G83" t="s">
        <v>8</v>
      </c>
      <c r="H83">
        <v>45441.419710648152</v>
      </c>
      <c r="I83">
        <v>45441.419710648152</v>
      </c>
      <c r="J83">
        <v>2024052901</v>
      </c>
      <c r="K83" t="s">
        <v>16</v>
      </c>
      <c r="L83">
        <v>6789.723</v>
      </c>
      <c r="M83">
        <v>11.981170000000001</v>
      </c>
      <c r="N83">
        <v>297.11</v>
      </c>
      <c r="O83">
        <v>296.72359999999998</v>
      </c>
      <c r="P83" t="s">
        <v>9</v>
      </c>
      <c r="Q83">
        <v>38.00009</v>
      </c>
      <c r="R83">
        <v>0.52186580000000005</v>
      </c>
      <c r="S83">
        <v>73</v>
      </c>
      <c r="T83" t="s">
        <v>10</v>
      </c>
      <c r="U83">
        <v>1</v>
      </c>
    </row>
    <row r="84" spans="1:21">
      <c r="A84" s="2">
        <v>45441.448229166657</v>
      </c>
      <c r="B84" t="s">
        <v>260</v>
      </c>
      <c r="C84">
        <v>3569.3069999999998</v>
      </c>
      <c r="D84">
        <v>8.1635840000000002</v>
      </c>
      <c r="F84" t="s">
        <v>260</v>
      </c>
      <c r="G84" t="s">
        <v>8</v>
      </c>
      <c r="H84">
        <v>45441.448229166657</v>
      </c>
      <c r="I84">
        <v>45441.448229166657</v>
      </c>
      <c r="J84">
        <v>2024052901</v>
      </c>
      <c r="K84" t="s">
        <v>16</v>
      </c>
      <c r="L84">
        <v>3569.3069999999998</v>
      </c>
      <c r="M84">
        <v>8.1635840000000002</v>
      </c>
      <c r="N84">
        <v>207.57</v>
      </c>
      <c r="O84">
        <v>206.42449999999999</v>
      </c>
      <c r="P84" t="s">
        <v>9</v>
      </c>
      <c r="Q84">
        <v>38.000160000000001</v>
      </c>
      <c r="R84">
        <v>0.46989360000000002</v>
      </c>
      <c r="S84">
        <v>51</v>
      </c>
      <c r="T84" t="s">
        <v>10</v>
      </c>
      <c r="U84">
        <v>0.5</v>
      </c>
    </row>
    <row r="85" spans="1:21">
      <c r="A85" s="2">
        <v>45441.476863425924</v>
      </c>
      <c r="B85" t="s">
        <v>200</v>
      </c>
      <c r="C85">
        <v>851.68320000000006</v>
      </c>
      <c r="D85">
        <v>2.5277120000000002</v>
      </c>
      <c r="F85" t="s">
        <v>200</v>
      </c>
      <c r="G85" t="s">
        <v>8</v>
      </c>
      <c r="H85">
        <v>45441.476863425924</v>
      </c>
      <c r="I85">
        <v>45441.476863425924</v>
      </c>
      <c r="J85">
        <v>2024052901</v>
      </c>
      <c r="K85" t="s">
        <v>16</v>
      </c>
      <c r="L85">
        <v>851.68320000000006</v>
      </c>
      <c r="M85">
        <v>2.5277120000000002</v>
      </c>
      <c r="N85">
        <v>284.89999999999998</v>
      </c>
      <c r="O85">
        <v>286.36840000000001</v>
      </c>
      <c r="P85" t="s">
        <v>9</v>
      </c>
      <c r="Q85">
        <v>38.00132</v>
      </c>
      <c r="R85">
        <v>0.84736959999999995</v>
      </c>
      <c r="S85">
        <v>70</v>
      </c>
      <c r="T85" t="s">
        <v>10</v>
      </c>
      <c r="U85">
        <v>1</v>
      </c>
    </row>
    <row r="86" spans="1:21">
      <c r="A86" s="2">
        <v>45442.333113425928</v>
      </c>
      <c r="B86" t="s">
        <v>201</v>
      </c>
      <c r="C86">
        <v>21514.71</v>
      </c>
      <c r="D86">
        <v>17.526959999999999</v>
      </c>
      <c r="F86" t="s">
        <v>201</v>
      </c>
      <c r="G86" t="s">
        <v>7</v>
      </c>
      <c r="H86">
        <v>45442.333113425928</v>
      </c>
      <c r="I86">
        <v>45442.333113425928</v>
      </c>
      <c r="J86">
        <v>2024053001</v>
      </c>
      <c r="K86" t="s">
        <v>16</v>
      </c>
      <c r="L86">
        <v>21514.71</v>
      </c>
      <c r="M86">
        <v>17.526959999999999</v>
      </c>
    </row>
    <row r="87" spans="1:21">
      <c r="A87" s="2">
        <v>45442.390370370369</v>
      </c>
      <c r="B87" t="s">
        <v>202</v>
      </c>
      <c r="C87">
        <v>10890.87</v>
      </c>
      <c r="D87">
        <v>14.942729999999999</v>
      </c>
      <c r="F87" t="s">
        <v>202</v>
      </c>
      <c r="G87" t="s">
        <v>8</v>
      </c>
      <c r="H87">
        <v>45442.390370370369</v>
      </c>
      <c r="I87">
        <v>45442.390370370369</v>
      </c>
      <c r="J87">
        <v>2024053001</v>
      </c>
      <c r="K87" t="s">
        <v>16</v>
      </c>
      <c r="L87">
        <v>10890.87</v>
      </c>
      <c r="M87">
        <v>14.942729999999999</v>
      </c>
      <c r="N87">
        <v>325.60000000000002</v>
      </c>
      <c r="O87">
        <v>322.72449999999998</v>
      </c>
      <c r="P87" t="s">
        <v>9</v>
      </c>
      <c r="Q87">
        <v>38.000259999999997</v>
      </c>
      <c r="R87">
        <v>0.44079190000000001</v>
      </c>
      <c r="S87">
        <v>80</v>
      </c>
      <c r="T87" t="s">
        <v>10</v>
      </c>
      <c r="U87">
        <v>1</v>
      </c>
    </row>
    <row r="88" spans="1:21">
      <c r="A88" s="2">
        <v>45442.413229166668</v>
      </c>
      <c r="B88" t="s">
        <v>203</v>
      </c>
      <c r="C88">
        <v>6930.5</v>
      </c>
      <c r="D88">
        <v>11.70646</v>
      </c>
      <c r="F88" t="s">
        <v>203</v>
      </c>
      <c r="G88" t="s">
        <v>8</v>
      </c>
      <c r="H88">
        <v>45442.413229166668</v>
      </c>
      <c r="I88">
        <v>45442.413229166668</v>
      </c>
      <c r="J88">
        <v>2024053001</v>
      </c>
      <c r="K88" t="s">
        <v>16</v>
      </c>
      <c r="L88">
        <v>6930.5</v>
      </c>
      <c r="M88">
        <v>11.70646</v>
      </c>
      <c r="N88">
        <v>207.57</v>
      </c>
      <c r="O88">
        <v>203.4529</v>
      </c>
      <c r="P88" t="s">
        <v>9</v>
      </c>
      <c r="Q88">
        <v>38.000250000000001</v>
      </c>
      <c r="R88">
        <v>0.34199489999999999</v>
      </c>
      <c r="S88">
        <v>51</v>
      </c>
      <c r="T88" t="s">
        <v>10</v>
      </c>
      <c r="U88">
        <v>1</v>
      </c>
    </row>
    <row r="89" spans="1:21">
      <c r="A89" s="2">
        <v>45442.448136574072</v>
      </c>
      <c r="B89" t="s">
        <v>261</v>
      </c>
      <c r="C89">
        <v>2920.84</v>
      </c>
      <c r="D89">
        <v>6.7772690000000004</v>
      </c>
      <c r="F89" t="s">
        <v>261</v>
      </c>
      <c r="G89" t="s">
        <v>8</v>
      </c>
      <c r="H89">
        <v>45442.448136574072</v>
      </c>
      <c r="I89">
        <v>45442.448136574072</v>
      </c>
      <c r="J89">
        <v>2024053001</v>
      </c>
      <c r="K89" t="s">
        <v>16</v>
      </c>
      <c r="L89">
        <v>2920.84</v>
      </c>
      <c r="M89">
        <v>6.7772690000000004</v>
      </c>
      <c r="N89">
        <v>244.2</v>
      </c>
      <c r="O89">
        <v>244.45769999999999</v>
      </c>
      <c r="P89" t="s">
        <v>9</v>
      </c>
      <c r="Q89">
        <v>38.00132</v>
      </c>
      <c r="R89">
        <v>0.56545990000000002</v>
      </c>
      <c r="S89">
        <v>60</v>
      </c>
      <c r="T89" t="s">
        <v>10</v>
      </c>
      <c r="U89">
        <v>1</v>
      </c>
    </row>
    <row r="90" spans="1:21">
      <c r="A90" s="2">
        <v>45442.479837962957</v>
      </c>
      <c r="B90" t="s">
        <v>204</v>
      </c>
      <c r="C90">
        <v>246.31870000000001</v>
      </c>
      <c r="D90">
        <v>0.76254650000000002</v>
      </c>
      <c r="F90" t="s">
        <v>204</v>
      </c>
      <c r="G90" t="s">
        <v>8</v>
      </c>
      <c r="H90">
        <v>45442.479837962957</v>
      </c>
      <c r="I90">
        <v>45442.479837962957</v>
      </c>
      <c r="J90">
        <v>2024053001</v>
      </c>
      <c r="K90" t="s">
        <v>16</v>
      </c>
      <c r="L90">
        <v>246.31870000000001</v>
      </c>
      <c r="M90">
        <v>0.76254650000000002</v>
      </c>
      <c r="N90">
        <v>195.36</v>
      </c>
      <c r="O90">
        <v>192.33510000000001</v>
      </c>
      <c r="P90" t="s">
        <v>9</v>
      </c>
      <c r="Q90">
        <v>38.000230000000002</v>
      </c>
      <c r="R90">
        <v>0.59360310000000005</v>
      </c>
      <c r="S90">
        <v>48</v>
      </c>
      <c r="T90" t="s">
        <v>10</v>
      </c>
      <c r="U90">
        <v>1</v>
      </c>
    </row>
    <row r="91" spans="1:21">
      <c r="A91" s="2">
        <v>45443.350925925923</v>
      </c>
      <c r="B91" t="s">
        <v>205</v>
      </c>
      <c r="C91">
        <v>17407.32</v>
      </c>
      <c r="D91">
        <v>17.489059999999998</v>
      </c>
      <c r="F91" t="s">
        <v>205</v>
      </c>
      <c r="G91" t="s">
        <v>7</v>
      </c>
      <c r="H91">
        <v>45443.350925925923</v>
      </c>
      <c r="I91">
        <v>45443.350925925923</v>
      </c>
      <c r="J91">
        <v>2024053101</v>
      </c>
      <c r="K91" t="s">
        <v>16</v>
      </c>
      <c r="L91">
        <v>17407.32</v>
      </c>
      <c r="M91">
        <v>17.489059999999998</v>
      </c>
    </row>
    <row r="92" spans="1:21">
      <c r="A92" s="2">
        <v>45443.372337962966</v>
      </c>
      <c r="B92" t="s">
        <v>206</v>
      </c>
      <c r="C92">
        <v>12489.15</v>
      </c>
      <c r="D92">
        <v>15.25529</v>
      </c>
      <c r="F92" t="s">
        <v>206</v>
      </c>
      <c r="G92" t="s">
        <v>8</v>
      </c>
      <c r="H92">
        <v>45443.372337962966</v>
      </c>
      <c r="I92">
        <v>45443.372337962966</v>
      </c>
      <c r="J92">
        <v>2024053101</v>
      </c>
      <c r="K92" t="s">
        <v>16</v>
      </c>
      <c r="L92">
        <v>12489.15</v>
      </c>
      <c r="M92">
        <v>15.25529</v>
      </c>
      <c r="N92">
        <v>223.85</v>
      </c>
      <c r="O92">
        <v>224.36179999999999</v>
      </c>
      <c r="P92" t="s">
        <v>9</v>
      </c>
      <c r="Q92">
        <v>38.001350000000002</v>
      </c>
      <c r="R92">
        <v>0.27240429999999999</v>
      </c>
      <c r="S92">
        <v>55</v>
      </c>
      <c r="T92" t="s">
        <v>10</v>
      </c>
      <c r="U92">
        <v>1</v>
      </c>
    </row>
    <row r="93" spans="1:21">
      <c r="A93" s="2">
        <v>45443.405613425923</v>
      </c>
      <c r="B93" t="s">
        <v>207</v>
      </c>
      <c r="C93">
        <v>7402.4719999999998</v>
      </c>
      <c r="D93">
        <v>12.237819999999999</v>
      </c>
      <c r="F93" t="s">
        <v>207</v>
      </c>
      <c r="G93" t="s">
        <v>8</v>
      </c>
      <c r="H93">
        <v>45443.405613425923</v>
      </c>
      <c r="I93">
        <v>45443.405613425923</v>
      </c>
      <c r="J93">
        <v>2024053101</v>
      </c>
      <c r="K93" t="s">
        <v>16</v>
      </c>
      <c r="L93">
        <v>7402.4719999999998</v>
      </c>
      <c r="M93">
        <v>12.237819999999999</v>
      </c>
      <c r="N93">
        <v>264.55</v>
      </c>
      <c r="O93">
        <v>261.28039999999999</v>
      </c>
      <c r="P93" t="s">
        <v>9</v>
      </c>
      <c r="Q93">
        <v>38.001240000000003</v>
      </c>
      <c r="R93">
        <v>0.42972719999999998</v>
      </c>
      <c r="S93">
        <v>65</v>
      </c>
      <c r="T93" t="s">
        <v>10</v>
      </c>
      <c r="U93">
        <v>1</v>
      </c>
    </row>
    <row r="94" spans="1:21">
      <c r="A94" s="2">
        <v>45443.426793981482</v>
      </c>
      <c r="B94" t="s">
        <v>262</v>
      </c>
      <c r="C94">
        <v>3945.9879999999998</v>
      </c>
      <c r="D94">
        <v>7.9103029999999999</v>
      </c>
      <c r="F94" t="s">
        <v>262</v>
      </c>
      <c r="G94" t="s">
        <v>8</v>
      </c>
      <c r="H94">
        <v>45443.426793981482</v>
      </c>
      <c r="I94">
        <v>45443.426793981482</v>
      </c>
      <c r="J94">
        <v>2024053101</v>
      </c>
      <c r="K94" t="s">
        <v>16</v>
      </c>
      <c r="L94">
        <v>3945.9879999999998</v>
      </c>
      <c r="M94">
        <v>7.9103029999999999</v>
      </c>
      <c r="N94">
        <v>268.62</v>
      </c>
      <c r="O94">
        <v>268.54539999999997</v>
      </c>
      <c r="P94" t="s">
        <v>9</v>
      </c>
      <c r="Q94">
        <v>38.000210000000003</v>
      </c>
      <c r="R94">
        <v>0.53638509999999995</v>
      </c>
      <c r="S94">
        <v>66</v>
      </c>
      <c r="T94" t="s">
        <v>10</v>
      </c>
      <c r="U94">
        <v>1</v>
      </c>
    </row>
    <row r="95" spans="1:21">
      <c r="A95" s="2">
        <v>45443.457418981481</v>
      </c>
      <c r="B95" t="s">
        <v>208</v>
      </c>
      <c r="C95">
        <v>1067.479</v>
      </c>
      <c r="D95">
        <v>2.826972</v>
      </c>
      <c r="F95" t="s">
        <v>208</v>
      </c>
      <c r="G95" t="s">
        <v>8</v>
      </c>
      <c r="H95">
        <v>45443.457418981481</v>
      </c>
      <c r="I95">
        <v>45443.457418981481</v>
      </c>
      <c r="J95">
        <v>2024053101</v>
      </c>
      <c r="K95" t="s">
        <v>16</v>
      </c>
      <c r="L95">
        <v>1067.479</v>
      </c>
      <c r="M95">
        <v>2.826972</v>
      </c>
      <c r="N95">
        <v>305.25</v>
      </c>
      <c r="O95">
        <v>307.54660000000001</v>
      </c>
      <c r="P95" t="s">
        <v>9</v>
      </c>
      <c r="Q95">
        <v>38.000790000000002</v>
      </c>
      <c r="R95">
        <v>0.81206619999999996</v>
      </c>
      <c r="S95">
        <v>75</v>
      </c>
      <c r="T95" t="s">
        <v>10</v>
      </c>
      <c r="U95">
        <v>1</v>
      </c>
    </row>
    <row r="96" spans="1:21">
      <c r="A96" s="2">
        <v>45446.345104166663</v>
      </c>
      <c r="B96" t="s">
        <v>209</v>
      </c>
      <c r="C96">
        <v>17527.349999999999</v>
      </c>
      <c r="D96">
        <v>17.4511</v>
      </c>
      <c r="F96" t="s">
        <v>209</v>
      </c>
      <c r="G96" t="s">
        <v>7</v>
      </c>
      <c r="H96">
        <v>45446.345104166663</v>
      </c>
      <c r="I96">
        <v>45446.345104166663</v>
      </c>
      <c r="J96">
        <v>2024060301</v>
      </c>
      <c r="K96" t="s">
        <v>16</v>
      </c>
      <c r="L96">
        <v>17527.349999999999</v>
      </c>
      <c r="M96">
        <v>17.4511</v>
      </c>
    </row>
    <row r="97" spans="1:21">
      <c r="A97" s="2">
        <v>45446.376030092593</v>
      </c>
      <c r="B97" t="s">
        <v>210</v>
      </c>
      <c r="C97">
        <v>11199.22</v>
      </c>
      <c r="D97">
        <v>14.777150000000001</v>
      </c>
      <c r="F97" t="s">
        <v>210</v>
      </c>
      <c r="G97" t="s">
        <v>8</v>
      </c>
      <c r="H97">
        <v>45446.376030092593</v>
      </c>
      <c r="I97">
        <v>45446.376030092593</v>
      </c>
      <c r="J97">
        <v>2024060301</v>
      </c>
      <c r="K97" t="s">
        <v>16</v>
      </c>
      <c r="L97">
        <v>11199.22</v>
      </c>
      <c r="M97">
        <v>14.777150000000001</v>
      </c>
      <c r="N97">
        <v>280.83</v>
      </c>
      <c r="O97">
        <v>281.35590000000002</v>
      </c>
      <c r="P97" t="s">
        <v>9</v>
      </c>
      <c r="Q97">
        <v>38.001289999999997</v>
      </c>
      <c r="R97">
        <v>0.3692338</v>
      </c>
      <c r="S97">
        <v>69</v>
      </c>
      <c r="T97" t="s">
        <v>10</v>
      </c>
      <c r="U97">
        <v>1</v>
      </c>
    </row>
    <row r="98" spans="1:21">
      <c r="A98" s="2">
        <v>45446.406180555547</v>
      </c>
      <c r="B98" t="s">
        <v>211</v>
      </c>
      <c r="C98">
        <v>6788.9840000000004</v>
      </c>
      <c r="D98">
        <v>11.783049999999999</v>
      </c>
      <c r="F98" t="s">
        <v>211</v>
      </c>
      <c r="G98" t="s">
        <v>8</v>
      </c>
      <c r="H98">
        <v>45446.406180555547</v>
      </c>
      <c r="I98">
        <v>45446.406180555547</v>
      </c>
      <c r="J98">
        <v>2024060301</v>
      </c>
      <c r="K98" t="s">
        <v>16</v>
      </c>
      <c r="L98">
        <v>6788.9840000000004</v>
      </c>
      <c r="M98">
        <v>11.783049999999999</v>
      </c>
      <c r="N98">
        <v>199.43</v>
      </c>
      <c r="O98">
        <v>197.05119999999999</v>
      </c>
      <c r="P98" t="s">
        <v>9</v>
      </c>
      <c r="Q98">
        <v>38.000610000000002</v>
      </c>
      <c r="R98">
        <v>0.34020129999999998</v>
      </c>
      <c r="S98">
        <v>49</v>
      </c>
      <c r="T98" t="s">
        <v>10</v>
      </c>
      <c r="U98">
        <v>1</v>
      </c>
    </row>
    <row r="99" spans="1:21">
      <c r="A99" s="2">
        <v>45446.432291666657</v>
      </c>
      <c r="B99" t="s">
        <v>263</v>
      </c>
      <c r="C99">
        <v>3393.8939999999998</v>
      </c>
      <c r="D99">
        <v>7.4694989999999999</v>
      </c>
      <c r="F99" t="s">
        <v>263</v>
      </c>
      <c r="G99" t="s">
        <v>8</v>
      </c>
      <c r="H99">
        <v>45446.432291666657</v>
      </c>
      <c r="I99">
        <v>45446.432291666657</v>
      </c>
      <c r="J99">
        <v>2024060301</v>
      </c>
      <c r="K99" t="s">
        <v>16</v>
      </c>
      <c r="L99">
        <v>3393.8939999999998</v>
      </c>
      <c r="M99">
        <v>7.4694989999999999</v>
      </c>
      <c r="N99">
        <v>305.25</v>
      </c>
      <c r="O99">
        <v>304.06569999999999</v>
      </c>
      <c r="P99" t="s">
        <v>9</v>
      </c>
      <c r="Q99">
        <v>38.0002</v>
      </c>
      <c r="R99">
        <v>0.66713849999999997</v>
      </c>
      <c r="S99">
        <v>75</v>
      </c>
      <c r="T99" t="s">
        <v>10</v>
      </c>
      <c r="U99">
        <v>1</v>
      </c>
    </row>
    <row r="100" spans="1:21">
      <c r="A100" s="2">
        <v>45446.462581018517</v>
      </c>
      <c r="B100" t="s">
        <v>212</v>
      </c>
      <c r="C100">
        <v>428.75619999999998</v>
      </c>
      <c r="D100">
        <v>1.2430650000000001</v>
      </c>
      <c r="F100" t="s">
        <v>212</v>
      </c>
      <c r="G100" t="s">
        <v>8</v>
      </c>
      <c r="H100">
        <v>45446.462581018517</v>
      </c>
      <c r="I100">
        <v>45446.462581018517</v>
      </c>
      <c r="J100">
        <v>2024060301</v>
      </c>
      <c r="K100" t="s">
        <v>16</v>
      </c>
      <c r="L100">
        <v>428.75619999999998</v>
      </c>
      <c r="M100">
        <v>1.2430650000000001</v>
      </c>
      <c r="N100">
        <v>211.64</v>
      </c>
      <c r="O100">
        <v>211.5086</v>
      </c>
      <c r="P100" t="s">
        <v>9</v>
      </c>
      <c r="Q100">
        <v>38.000169999999997</v>
      </c>
      <c r="R100">
        <v>0.61115540000000002</v>
      </c>
      <c r="S100">
        <v>52</v>
      </c>
      <c r="T100" t="s">
        <v>10</v>
      </c>
      <c r="U100">
        <v>1</v>
      </c>
    </row>
    <row r="101" spans="1:21">
      <c r="A101" s="2">
        <v>45447.341435185182</v>
      </c>
      <c r="B101" t="s">
        <v>213</v>
      </c>
      <c r="C101">
        <v>17371.650000000001</v>
      </c>
      <c r="D101">
        <v>14.45125</v>
      </c>
      <c r="F101" t="s">
        <v>213</v>
      </c>
      <c r="G101" t="s">
        <v>7</v>
      </c>
      <c r="H101">
        <v>45447.341435185182</v>
      </c>
      <c r="I101">
        <v>45447.341435185182</v>
      </c>
      <c r="J101">
        <v>2024060401</v>
      </c>
      <c r="K101" t="s">
        <v>16</v>
      </c>
      <c r="L101">
        <v>17371.650000000001</v>
      </c>
      <c r="M101">
        <v>14.45125</v>
      </c>
    </row>
    <row r="102" spans="1:21">
      <c r="A102" s="2">
        <v>45447.365011574067</v>
      </c>
      <c r="B102" t="s">
        <v>214</v>
      </c>
      <c r="C102">
        <v>12275.57</v>
      </c>
      <c r="D102">
        <v>12.6595</v>
      </c>
      <c r="F102" t="s">
        <v>214</v>
      </c>
      <c r="G102" t="s">
        <v>8</v>
      </c>
      <c r="H102">
        <v>45447.365011574067</v>
      </c>
      <c r="I102">
        <v>45447.365011574067</v>
      </c>
      <c r="J102">
        <v>2024060401</v>
      </c>
      <c r="K102" t="s">
        <v>16</v>
      </c>
      <c r="L102">
        <v>12275.57</v>
      </c>
      <c r="M102">
        <v>12.6595</v>
      </c>
      <c r="N102">
        <v>333.74</v>
      </c>
      <c r="O102">
        <v>335.31060000000002</v>
      </c>
      <c r="P102" t="s">
        <v>9</v>
      </c>
      <c r="Q102">
        <v>38.000340000000001</v>
      </c>
      <c r="R102">
        <v>0.34386800000000001</v>
      </c>
      <c r="S102">
        <v>82</v>
      </c>
      <c r="T102" t="s">
        <v>10</v>
      </c>
      <c r="U102">
        <v>1</v>
      </c>
    </row>
    <row r="103" spans="1:21">
      <c r="A103" s="2">
        <v>45447.399722222217</v>
      </c>
      <c r="B103" t="s">
        <v>215</v>
      </c>
      <c r="C103">
        <v>6949.1809999999996</v>
      </c>
      <c r="D103">
        <v>9.8279549999999993</v>
      </c>
      <c r="F103" t="s">
        <v>215</v>
      </c>
      <c r="G103" t="s">
        <v>8</v>
      </c>
      <c r="H103">
        <v>45447.399722222217</v>
      </c>
      <c r="I103">
        <v>45447.399722222217</v>
      </c>
      <c r="J103">
        <v>2024060401</v>
      </c>
      <c r="K103" t="s">
        <v>16</v>
      </c>
      <c r="L103">
        <v>6949.1809999999996</v>
      </c>
      <c r="M103">
        <v>9.8279549999999993</v>
      </c>
      <c r="N103">
        <v>179.08</v>
      </c>
      <c r="O103">
        <v>179.22479999999999</v>
      </c>
      <c r="P103" t="s">
        <v>9</v>
      </c>
      <c r="Q103">
        <v>38.000160000000001</v>
      </c>
      <c r="R103">
        <v>0.25191989999999997</v>
      </c>
      <c r="S103">
        <v>44</v>
      </c>
      <c r="T103" t="s">
        <v>10</v>
      </c>
      <c r="U103">
        <v>1</v>
      </c>
    </row>
    <row r="104" spans="1:21">
      <c r="A104" s="2">
        <v>45447.451238425929</v>
      </c>
      <c r="B104" t="s">
        <v>264</v>
      </c>
      <c r="C104">
        <v>2591.779</v>
      </c>
      <c r="D104">
        <v>5.8562430000000001</v>
      </c>
      <c r="F104" t="s">
        <v>264</v>
      </c>
      <c r="G104" t="s">
        <v>8</v>
      </c>
      <c r="H104">
        <v>45447.451238425929</v>
      </c>
      <c r="I104">
        <v>45447.451238425929</v>
      </c>
      <c r="J104">
        <v>2024060401</v>
      </c>
      <c r="K104" t="s">
        <v>16</v>
      </c>
      <c r="L104">
        <v>2591.779</v>
      </c>
      <c r="M104">
        <v>5.8562430000000001</v>
      </c>
      <c r="N104">
        <v>272.69</v>
      </c>
      <c r="O104">
        <v>271.77350000000001</v>
      </c>
      <c r="P104" t="s">
        <v>9</v>
      </c>
      <c r="Q104">
        <v>38.001359999999998</v>
      </c>
      <c r="R104">
        <v>0.61222019999999999</v>
      </c>
      <c r="S104">
        <v>67</v>
      </c>
      <c r="T104" t="s">
        <v>10</v>
      </c>
      <c r="U104">
        <v>1</v>
      </c>
    </row>
    <row r="105" spans="1:21">
      <c r="A105" s="2">
        <v>45447.482175925928</v>
      </c>
      <c r="B105" t="s">
        <v>216</v>
      </c>
      <c r="C105">
        <v>277.27260000000001</v>
      </c>
      <c r="D105">
        <v>0.83001709999999995</v>
      </c>
      <c r="F105" t="s">
        <v>216</v>
      </c>
      <c r="G105" t="s">
        <v>8</v>
      </c>
      <c r="H105">
        <v>45447.482175925928</v>
      </c>
      <c r="I105">
        <v>45447.482175925928</v>
      </c>
      <c r="J105">
        <v>2024060401</v>
      </c>
      <c r="K105" t="s">
        <v>16</v>
      </c>
      <c r="L105">
        <v>277.27260000000001</v>
      </c>
      <c r="M105">
        <v>0.83001709999999995</v>
      </c>
      <c r="N105">
        <v>244.2</v>
      </c>
      <c r="O105">
        <v>245.0872</v>
      </c>
      <c r="P105" t="s">
        <v>9</v>
      </c>
      <c r="Q105">
        <v>38.001300000000001</v>
      </c>
      <c r="R105">
        <v>0.73158480000000004</v>
      </c>
      <c r="S105">
        <v>60</v>
      </c>
      <c r="T105" t="s">
        <v>10</v>
      </c>
      <c r="U105">
        <v>1</v>
      </c>
    </row>
    <row r="106" spans="1:21">
      <c r="A106" s="2">
        <v>45448.357349537036</v>
      </c>
      <c r="B106" t="s">
        <v>217</v>
      </c>
      <c r="C106">
        <v>15646.93</v>
      </c>
      <c r="D106">
        <v>17.451229999999999</v>
      </c>
      <c r="F106" t="s">
        <v>217</v>
      </c>
      <c r="G106" t="s">
        <v>7</v>
      </c>
      <c r="H106">
        <v>45448.357349537036</v>
      </c>
      <c r="I106">
        <v>45448.357349537036</v>
      </c>
      <c r="J106">
        <v>2024060501</v>
      </c>
      <c r="K106" t="s">
        <v>16</v>
      </c>
      <c r="L106">
        <v>15646.93</v>
      </c>
      <c r="M106">
        <v>17.451229999999999</v>
      </c>
    </row>
    <row r="107" spans="1:21">
      <c r="A107" s="2">
        <v>45448.37158564815</v>
      </c>
      <c r="B107" t="s">
        <v>218</v>
      </c>
      <c r="C107">
        <v>11901.26</v>
      </c>
      <c r="D107">
        <v>15.113340000000001</v>
      </c>
      <c r="F107" t="s">
        <v>218</v>
      </c>
      <c r="G107" t="s">
        <v>8</v>
      </c>
      <c r="H107">
        <v>45448.37158564815</v>
      </c>
      <c r="I107">
        <v>45448.37158564815</v>
      </c>
      <c r="J107">
        <v>2024060501</v>
      </c>
      <c r="K107" t="s">
        <v>16</v>
      </c>
      <c r="L107">
        <v>11901.26</v>
      </c>
      <c r="M107">
        <v>15.113340000000001</v>
      </c>
      <c r="N107">
        <v>374.43990000000002</v>
      </c>
      <c r="O107">
        <v>373.95609999999999</v>
      </c>
      <c r="P107" t="s">
        <v>9</v>
      </c>
      <c r="Q107">
        <v>38.000349999999997</v>
      </c>
      <c r="R107">
        <v>0.472634</v>
      </c>
      <c r="S107">
        <v>92</v>
      </c>
      <c r="T107" t="s">
        <v>10</v>
      </c>
      <c r="U107">
        <v>1</v>
      </c>
    </row>
    <row r="108" spans="1:21">
      <c r="A108" s="2">
        <v>45448.424953703703</v>
      </c>
      <c r="B108" t="s">
        <v>219</v>
      </c>
      <c r="C108">
        <v>5856.0410000000002</v>
      </c>
      <c r="D108">
        <v>12.08309</v>
      </c>
      <c r="F108" t="s">
        <v>219</v>
      </c>
      <c r="G108" t="s">
        <v>8</v>
      </c>
      <c r="H108">
        <v>45448.424953703703</v>
      </c>
      <c r="I108">
        <v>45448.424953703703</v>
      </c>
      <c r="J108">
        <v>2024060501</v>
      </c>
      <c r="K108" t="s">
        <v>16</v>
      </c>
      <c r="L108">
        <v>5856.0410000000002</v>
      </c>
      <c r="M108">
        <v>12.08309</v>
      </c>
      <c r="N108">
        <v>236.06</v>
      </c>
      <c r="O108">
        <v>237.6481</v>
      </c>
      <c r="P108" t="s">
        <v>9</v>
      </c>
      <c r="Q108">
        <v>38.000399999999999</v>
      </c>
      <c r="R108">
        <v>0.4880525</v>
      </c>
      <c r="S108">
        <v>58</v>
      </c>
      <c r="T108" t="s">
        <v>10</v>
      </c>
      <c r="U108">
        <v>1</v>
      </c>
    </row>
    <row r="109" spans="1:21">
      <c r="A109" s="2">
        <v>45448.450613425928</v>
      </c>
      <c r="B109" t="s">
        <v>265</v>
      </c>
      <c r="C109">
        <v>2853.904</v>
      </c>
      <c r="D109">
        <v>7.436534</v>
      </c>
      <c r="F109" t="s">
        <v>265</v>
      </c>
      <c r="G109" t="s">
        <v>8</v>
      </c>
      <c r="H109">
        <v>45448.450613425928</v>
      </c>
      <c r="I109">
        <v>45448.450613425928</v>
      </c>
      <c r="J109">
        <v>2024060501</v>
      </c>
      <c r="K109" t="s">
        <v>16</v>
      </c>
      <c r="L109">
        <v>2853.904</v>
      </c>
      <c r="M109">
        <v>7.436534</v>
      </c>
      <c r="N109">
        <v>305.25</v>
      </c>
      <c r="O109">
        <v>304.65449999999998</v>
      </c>
      <c r="P109" t="s">
        <v>9</v>
      </c>
      <c r="Q109">
        <v>38.000050000000002</v>
      </c>
      <c r="R109">
        <v>0.79152630000000002</v>
      </c>
      <c r="S109">
        <v>75</v>
      </c>
      <c r="T109" t="s">
        <v>10</v>
      </c>
      <c r="U109">
        <v>1</v>
      </c>
    </row>
    <row r="110" spans="1:21">
      <c r="A110" s="2">
        <v>45448.481365740743</v>
      </c>
      <c r="B110" t="s">
        <v>220</v>
      </c>
      <c r="C110">
        <v>310.1782</v>
      </c>
      <c r="D110">
        <v>1.069094</v>
      </c>
      <c r="F110" t="s">
        <v>220</v>
      </c>
      <c r="G110" t="s">
        <v>8</v>
      </c>
      <c r="H110">
        <v>45448.481365740743</v>
      </c>
      <c r="I110">
        <v>45448.481365740743</v>
      </c>
      <c r="J110">
        <v>2024060501</v>
      </c>
      <c r="K110" t="s">
        <v>16</v>
      </c>
      <c r="L110">
        <v>310.1782</v>
      </c>
      <c r="M110">
        <v>1.069094</v>
      </c>
      <c r="N110">
        <v>264.55</v>
      </c>
      <c r="O110">
        <v>263.56720000000001</v>
      </c>
      <c r="P110" t="s">
        <v>9</v>
      </c>
      <c r="Q110">
        <v>38.000329999999998</v>
      </c>
      <c r="R110">
        <v>0.90588670000000004</v>
      </c>
      <c r="S110">
        <v>65</v>
      </c>
      <c r="T110" t="s">
        <v>10</v>
      </c>
      <c r="U110">
        <v>1</v>
      </c>
    </row>
    <row r="111" spans="1:21">
      <c r="A111" s="2">
        <v>45449.344641203701</v>
      </c>
      <c r="B111" t="s">
        <v>221</v>
      </c>
      <c r="C111">
        <v>17269.810000000001</v>
      </c>
      <c r="D111">
        <v>17.45121</v>
      </c>
      <c r="F111" t="s">
        <v>221</v>
      </c>
      <c r="G111" t="s">
        <v>7</v>
      </c>
      <c r="H111">
        <v>45449.344641203701</v>
      </c>
      <c r="I111">
        <v>45449.344641203701</v>
      </c>
      <c r="J111">
        <v>2024060601</v>
      </c>
      <c r="K111" t="s">
        <v>16</v>
      </c>
      <c r="L111">
        <v>17269.810000000001</v>
      </c>
      <c r="M111">
        <v>17.45121</v>
      </c>
    </row>
    <row r="112" spans="1:21">
      <c r="A112" s="2">
        <v>45449.366435185177</v>
      </c>
      <c r="B112" t="s">
        <v>222</v>
      </c>
      <c r="C112">
        <v>12488.89</v>
      </c>
      <c r="D112">
        <v>15.39331</v>
      </c>
      <c r="F112" t="s">
        <v>222</v>
      </c>
      <c r="G112" t="s">
        <v>8</v>
      </c>
      <c r="H112">
        <v>45449.366435185177</v>
      </c>
      <c r="I112">
        <v>45449.366435185177</v>
      </c>
      <c r="J112">
        <v>2024060601</v>
      </c>
      <c r="K112" t="s">
        <v>16</v>
      </c>
      <c r="L112">
        <v>12488.89</v>
      </c>
      <c r="M112">
        <v>15.39331</v>
      </c>
      <c r="N112">
        <v>199.43</v>
      </c>
      <c r="O112">
        <v>198.18360000000001</v>
      </c>
      <c r="P112" t="s">
        <v>9</v>
      </c>
      <c r="Q112">
        <v>38.000160000000001</v>
      </c>
      <c r="R112">
        <v>0.2428371</v>
      </c>
      <c r="S112">
        <v>49</v>
      </c>
      <c r="T112" t="s">
        <v>10</v>
      </c>
      <c r="U112">
        <v>1</v>
      </c>
    </row>
    <row r="113" spans="1:21">
      <c r="A113" s="2">
        <v>45449.401990740742</v>
      </c>
      <c r="B113" t="s">
        <v>223</v>
      </c>
      <c r="C113">
        <v>6955.1779999999999</v>
      </c>
      <c r="D113">
        <v>11.847</v>
      </c>
      <c r="F113" t="s">
        <v>223</v>
      </c>
      <c r="G113" t="s">
        <v>8</v>
      </c>
      <c r="H113">
        <v>45449.401990740742</v>
      </c>
      <c r="I113">
        <v>45449.401990740742</v>
      </c>
      <c r="J113">
        <v>2024060601</v>
      </c>
      <c r="K113" t="s">
        <v>16</v>
      </c>
      <c r="L113">
        <v>6955.1779999999999</v>
      </c>
      <c r="M113">
        <v>11.847</v>
      </c>
      <c r="N113">
        <v>297.11</v>
      </c>
      <c r="O113">
        <v>292.6182</v>
      </c>
      <c r="P113" t="s">
        <v>9</v>
      </c>
      <c r="Q113">
        <v>38.000399999999999</v>
      </c>
      <c r="R113">
        <v>0.49608570000000002</v>
      </c>
      <c r="S113">
        <v>73</v>
      </c>
      <c r="T113" t="s">
        <v>10</v>
      </c>
      <c r="U113">
        <v>1</v>
      </c>
    </row>
    <row r="114" spans="1:21">
      <c r="A114" s="2">
        <v>45449.454699074071</v>
      </c>
      <c r="B114" t="s">
        <v>266</v>
      </c>
      <c r="C114">
        <v>2719.866</v>
      </c>
      <c r="D114">
        <v>7.4817359999999997</v>
      </c>
      <c r="F114" t="s">
        <v>266</v>
      </c>
      <c r="G114" t="s">
        <v>8</v>
      </c>
      <c r="H114">
        <v>45449.454699074071</v>
      </c>
      <c r="I114">
        <v>45449.454699074071</v>
      </c>
      <c r="J114">
        <v>2024060601</v>
      </c>
      <c r="K114" t="s">
        <v>16</v>
      </c>
      <c r="L114">
        <v>2719.866</v>
      </c>
      <c r="M114">
        <v>7.4817359999999997</v>
      </c>
      <c r="N114">
        <v>207.57</v>
      </c>
      <c r="O114">
        <v>207.2998</v>
      </c>
      <c r="P114" t="s">
        <v>9</v>
      </c>
      <c r="Q114">
        <v>38.000120000000003</v>
      </c>
      <c r="R114">
        <v>0.56854740000000004</v>
      </c>
      <c r="S114">
        <v>51</v>
      </c>
      <c r="T114" t="s">
        <v>10</v>
      </c>
      <c r="U114">
        <v>1</v>
      </c>
    </row>
    <row r="115" spans="1:21">
      <c r="A115" s="2">
        <v>45449.521018518521</v>
      </c>
      <c r="B115" t="s">
        <v>224</v>
      </c>
      <c r="C115">
        <v>220.96709999999999</v>
      </c>
      <c r="D115">
        <v>1.111086</v>
      </c>
      <c r="F115" t="s">
        <v>224</v>
      </c>
      <c r="G115" t="s">
        <v>8</v>
      </c>
      <c r="H115">
        <v>45449.521018518521</v>
      </c>
      <c r="I115">
        <v>45449.521018518521</v>
      </c>
      <c r="J115">
        <v>2024060601</v>
      </c>
      <c r="K115" t="s">
        <v>16</v>
      </c>
      <c r="L115">
        <v>220.96709999999999</v>
      </c>
      <c r="M115">
        <v>1.111086</v>
      </c>
      <c r="N115">
        <v>256.41000000000003</v>
      </c>
      <c r="O115">
        <v>255.58459999999999</v>
      </c>
      <c r="P115" t="s">
        <v>9</v>
      </c>
      <c r="Q115">
        <v>38.00018</v>
      </c>
      <c r="R115">
        <v>1.281749</v>
      </c>
      <c r="S115">
        <v>63</v>
      </c>
      <c r="T115" t="s">
        <v>10</v>
      </c>
      <c r="U115">
        <v>1</v>
      </c>
    </row>
    <row r="116" spans="1:21">
      <c r="A116" s="2">
        <v>45450.341134259259</v>
      </c>
      <c r="B116" t="s">
        <v>225</v>
      </c>
      <c r="C116">
        <v>18335.43</v>
      </c>
      <c r="D116">
        <v>17.451280000000001</v>
      </c>
      <c r="F116" t="s">
        <v>225</v>
      </c>
      <c r="G116" t="s">
        <v>7</v>
      </c>
      <c r="H116">
        <v>45450.341134259259</v>
      </c>
      <c r="I116">
        <v>45450.341134259259</v>
      </c>
      <c r="J116">
        <v>2024060701</v>
      </c>
      <c r="K116" t="s">
        <v>16</v>
      </c>
      <c r="L116">
        <v>18335.43</v>
      </c>
      <c r="M116">
        <v>17.451280000000001</v>
      </c>
    </row>
    <row r="117" spans="1:21">
      <c r="A117" s="2">
        <v>45450.375011574077</v>
      </c>
      <c r="B117" t="s">
        <v>226</v>
      </c>
      <c r="C117">
        <v>11458.68</v>
      </c>
      <c r="D117">
        <v>14.848100000000001</v>
      </c>
      <c r="F117" t="s">
        <v>226</v>
      </c>
      <c r="G117" t="s">
        <v>8</v>
      </c>
      <c r="H117">
        <v>45450.375011574077</v>
      </c>
      <c r="I117">
        <v>45450.375011574077</v>
      </c>
      <c r="J117">
        <v>2024060701</v>
      </c>
      <c r="K117" t="s">
        <v>16</v>
      </c>
      <c r="L117">
        <v>11458.68</v>
      </c>
      <c r="M117">
        <v>14.848100000000001</v>
      </c>
      <c r="N117">
        <v>244.2</v>
      </c>
      <c r="O117">
        <v>244.02619999999999</v>
      </c>
      <c r="P117" t="s">
        <v>9</v>
      </c>
      <c r="Q117">
        <v>38.000309999999999</v>
      </c>
      <c r="R117">
        <v>0.3146622</v>
      </c>
      <c r="S117">
        <v>60</v>
      </c>
      <c r="T117" t="s">
        <v>10</v>
      </c>
      <c r="U117">
        <v>1</v>
      </c>
    </row>
    <row r="118" spans="1:21">
      <c r="A118" s="2">
        <v>45450.4218287037</v>
      </c>
      <c r="B118" t="s">
        <v>227</v>
      </c>
      <c r="C118">
        <v>5491.54</v>
      </c>
      <c r="D118">
        <v>10.893319999999999</v>
      </c>
      <c r="F118" t="s">
        <v>227</v>
      </c>
      <c r="G118" t="s">
        <v>8</v>
      </c>
      <c r="H118">
        <v>45450.4218287037</v>
      </c>
      <c r="I118">
        <v>45450.4218287037</v>
      </c>
      <c r="J118">
        <v>2024060701</v>
      </c>
      <c r="K118" t="s">
        <v>16</v>
      </c>
      <c r="L118">
        <v>5491.54</v>
      </c>
      <c r="M118">
        <v>10.893319999999999</v>
      </c>
      <c r="N118">
        <v>520.96</v>
      </c>
      <c r="O118">
        <v>521.44269999999995</v>
      </c>
      <c r="P118" t="s">
        <v>9</v>
      </c>
      <c r="Q118">
        <v>38.000149999999998</v>
      </c>
      <c r="R118">
        <v>1.03159</v>
      </c>
      <c r="S118">
        <v>128</v>
      </c>
      <c r="T118" t="s">
        <v>10</v>
      </c>
      <c r="U118">
        <v>1</v>
      </c>
    </row>
    <row r="119" spans="1:21">
      <c r="A119" s="2">
        <v>45450.451203703713</v>
      </c>
      <c r="B119" t="s">
        <v>267</v>
      </c>
      <c r="C119">
        <v>2522.2289999999998</v>
      </c>
      <c r="D119">
        <v>6.5348839999999999</v>
      </c>
      <c r="F119" t="s">
        <v>267</v>
      </c>
      <c r="G119" t="s">
        <v>8</v>
      </c>
      <c r="H119">
        <v>45450.451203703713</v>
      </c>
      <c r="I119">
        <v>45450.451203703713</v>
      </c>
      <c r="J119">
        <v>2024060701</v>
      </c>
      <c r="K119" t="s">
        <v>16</v>
      </c>
      <c r="L119">
        <v>2522.2289999999998</v>
      </c>
      <c r="M119">
        <v>6.5348839999999999</v>
      </c>
      <c r="N119">
        <v>264.55</v>
      </c>
      <c r="O119">
        <v>263.56950000000001</v>
      </c>
      <c r="P119" t="s">
        <v>9</v>
      </c>
      <c r="Q119">
        <v>38.00123</v>
      </c>
      <c r="R119">
        <v>0.68089840000000001</v>
      </c>
      <c r="S119">
        <v>65</v>
      </c>
      <c r="T119" t="s">
        <v>10</v>
      </c>
      <c r="U119">
        <v>1</v>
      </c>
    </row>
    <row r="120" spans="1:21">
      <c r="A120" s="2">
        <v>45450.464039351849</v>
      </c>
      <c r="B120" t="s">
        <v>228</v>
      </c>
      <c r="C120">
        <v>314.27719999999999</v>
      </c>
      <c r="D120">
        <v>0.91509819999999997</v>
      </c>
      <c r="F120" t="s">
        <v>228</v>
      </c>
      <c r="G120" t="s">
        <v>8</v>
      </c>
      <c r="H120">
        <v>45450.464039351849</v>
      </c>
      <c r="I120">
        <v>45450.464039351849</v>
      </c>
      <c r="J120">
        <v>2024060701</v>
      </c>
      <c r="K120" t="s">
        <v>16</v>
      </c>
      <c r="L120">
        <v>314.27719999999999</v>
      </c>
      <c r="M120">
        <v>0.91509819999999997</v>
      </c>
      <c r="N120">
        <v>223.85</v>
      </c>
      <c r="O120">
        <v>225.4383</v>
      </c>
      <c r="P120" t="s">
        <v>9</v>
      </c>
      <c r="Q120">
        <v>38.000050000000002</v>
      </c>
      <c r="R120">
        <v>0.65449829999999998</v>
      </c>
      <c r="S120">
        <v>55</v>
      </c>
      <c r="T120" t="s">
        <v>10</v>
      </c>
      <c r="U120">
        <v>1</v>
      </c>
    </row>
    <row r="121" spans="1:21">
      <c r="A121" s="2">
        <v>45454.345937500002</v>
      </c>
      <c r="B121" t="s">
        <v>229</v>
      </c>
      <c r="C121">
        <v>17728.939999999999</v>
      </c>
      <c r="D121">
        <v>17.526910000000001</v>
      </c>
      <c r="F121" t="s">
        <v>229</v>
      </c>
      <c r="G121" t="s">
        <v>7</v>
      </c>
      <c r="H121">
        <v>45454.345937500002</v>
      </c>
      <c r="I121">
        <v>45454.345937500002</v>
      </c>
      <c r="J121">
        <v>2024061101</v>
      </c>
      <c r="K121" t="s">
        <v>16</v>
      </c>
      <c r="L121">
        <v>17728.939999999999</v>
      </c>
      <c r="M121">
        <v>17.526910000000001</v>
      </c>
    </row>
    <row r="122" spans="1:21">
      <c r="A122" s="2">
        <v>45454.371087962973</v>
      </c>
      <c r="B122" t="s">
        <v>230</v>
      </c>
      <c r="C122">
        <v>12902.66</v>
      </c>
      <c r="D122">
        <v>16.039269999999998</v>
      </c>
      <c r="F122" t="s">
        <v>230</v>
      </c>
      <c r="G122" t="s">
        <v>8</v>
      </c>
      <c r="H122">
        <v>45454.371087962973</v>
      </c>
      <c r="I122">
        <v>45454.371087962973</v>
      </c>
      <c r="J122">
        <v>2024061101</v>
      </c>
      <c r="K122" t="s">
        <v>16</v>
      </c>
      <c r="L122">
        <v>12902.66</v>
      </c>
      <c r="M122">
        <v>16.039269999999998</v>
      </c>
      <c r="N122">
        <v>256.41000000000003</v>
      </c>
      <c r="O122">
        <v>259.46460000000002</v>
      </c>
      <c r="P122" t="s">
        <v>9</v>
      </c>
      <c r="Q122">
        <v>38.001379999999997</v>
      </c>
      <c r="R122">
        <v>0.32089269999999998</v>
      </c>
      <c r="S122">
        <v>63</v>
      </c>
      <c r="T122" t="s">
        <v>10</v>
      </c>
      <c r="U122">
        <v>1</v>
      </c>
    </row>
    <row r="123" spans="1:21">
      <c r="A123" s="2">
        <v>45454.394849537042</v>
      </c>
      <c r="B123" t="s">
        <v>231</v>
      </c>
      <c r="C123">
        <v>8853.1869999999999</v>
      </c>
      <c r="D123">
        <v>13.66042</v>
      </c>
      <c r="F123" t="s">
        <v>231</v>
      </c>
      <c r="G123" t="s">
        <v>8</v>
      </c>
      <c r="H123">
        <v>45454.394849537042</v>
      </c>
      <c r="I123">
        <v>45454.394849537042</v>
      </c>
      <c r="J123">
        <v>2024061101</v>
      </c>
      <c r="K123" t="s">
        <v>16</v>
      </c>
      <c r="L123">
        <v>8853.1869999999999</v>
      </c>
      <c r="M123">
        <v>13.66042</v>
      </c>
      <c r="N123">
        <v>276.75990000000002</v>
      </c>
      <c r="O123">
        <v>273.79849999999999</v>
      </c>
      <c r="P123" t="s">
        <v>9</v>
      </c>
      <c r="Q123">
        <v>38.00121</v>
      </c>
      <c r="R123">
        <v>0.42042859999999999</v>
      </c>
      <c r="S123">
        <v>68</v>
      </c>
      <c r="T123" t="s">
        <v>10</v>
      </c>
      <c r="U123">
        <v>1</v>
      </c>
    </row>
    <row r="124" spans="1:21">
      <c r="A124" s="2">
        <v>45454.426527777781</v>
      </c>
      <c r="B124" t="s">
        <v>268</v>
      </c>
      <c r="C124">
        <v>5266.9210000000003</v>
      </c>
      <c r="D124">
        <v>10.957599999999999</v>
      </c>
      <c r="F124" t="s">
        <v>268</v>
      </c>
      <c r="G124" t="s">
        <v>8</v>
      </c>
      <c r="H124">
        <v>45454.426527777781</v>
      </c>
      <c r="I124">
        <v>45454.426527777781</v>
      </c>
      <c r="J124">
        <v>2024061101</v>
      </c>
      <c r="K124" t="s">
        <v>16</v>
      </c>
      <c r="L124">
        <v>5266.9210000000003</v>
      </c>
      <c r="M124">
        <v>10.957599999999999</v>
      </c>
      <c r="N124">
        <v>231.99</v>
      </c>
      <c r="O124">
        <v>0</v>
      </c>
      <c r="P124" t="s">
        <v>12</v>
      </c>
      <c r="Q124">
        <v>3.9648829999999999</v>
      </c>
      <c r="R124">
        <v>0</v>
      </c>
      <c r="S124">
        <v>57</v>
      </c>
      <c r="T124" t="s">
        <v>11</v>
      </c>
      <c r="U124">
        <v>1</v>
      </c>
    </row>
    <row r="125" spans="1:21">
      <c r="A125" s="2">
        <v>45454.439444444448</v>
      </c>
      <c r="B125" t="s">
        <v>232</v>
      </c>
      <c r="C125">
        <v>3593.6640000000002</v>
      </c>
      <c r="D125">
        <v>8.3195510000000006</v>
      </c>
      <c r="F125" t="s">
        <v>232</v>
      </c>
      <c r="G125" t="s">
        <v>8</v>
      </c>
      <c r="H125">
        <v>45454.439444444448</v>
      </c>
      <c r="I125">
        <v>45454.439444444448</v>
      </c>
      <c r="J125">
        <v>2024061101</v>
      </c>
      <c r="K125" t="s">
        <v>16</v>
      </c>
      <c r="L125">
        <v>3593.6640000000002</v>
      </c>
      <c r="M125">
        <v>8.3195510000000006</v>
      </c>
      <c r="N125">
        <v>211.64</v>
      </c>
      <c r="O125">
        <v>214.99279999999999</v>
      </c>
      <c r="P125" t="s">
        <v>9</v>
      </c>
      <c r="Q125">
        <v>38.001399999999997</v>
      </c>
      <c r="R125">
        <v>0.49616660000000001</v>
      </c>
      <c r="S125">
        <v>52</v>
      </c>
      <c r="T125" t="s">
        <v>10</v>
      </c>
      <c r="U125">
        <v>1</v>
      </c>
    </row>
    <row r="126" spans="1:21">
      <c r="A126" s="2">
        <v>45455.342962962961</v>
      </c>
      <c r="B126" t="s">
        <v>233</v>
      </c>
      <c r="C126">
        <v>17752.12</v>
      </c>
      <c r="D126">
        <v>17.52693</v>
      </c>
      <c r="F126" t="s">
        <v>233</v>
      </c>
      <c r="G126" t="s">
        <v>7</v>
      </c>
      <c r="H126">
        <v>45455.342962962961</v>
      </c>
      <c r="I126">
        <v>45455.342962962961</v>
      </c>
      <c r="J126">
        <v>2024061201</v>
      </c>
      <c r="K126" t="s">
        <v>16</v>
      </c>
      <c r="L126">
        <v>17752.12</v>
      </c>
      <c r="M126">
        <v>17.52693</v>
      </c>
    </row>
    <row r="127" spans="1:21">
      <c r="A127" s="2">
        <v>45455.366064814807</v>
      </c>
      <c r="B127" t="s">
        <v>234</v>
      </c>
      <c r="C127">
        <v>12630.52</v>
      </c>
      <c r="D127">
        <v>15.39264</v>
      </c>
      <c r="F127" t="s">
        <v>234</v>
      </c>
      <c r="G127" t="s">
        <v>8</v>
      </c>
      <c r="H127">
        <v>45455.366064814807</v>
      </c>
      <c r="I127">
        <v>45455.366064814807</v>
      </c>
      <c r="J127">
        <v>2024061201</v>
      </c>
      <c r="K127" t="s">
        <v>16</v>
      </c>
      <c r="L127">
        <v>12630.52</v>
      </c>
      <c r="M127">
        <v>15.39264</v>
      </c>
      <c r="N127">
        <v>203.5</v>
      </c>
      <c r="O127">
        <v>203.95859999999999</v>
      </c>
      <c r="P127" t="s">
        <v>9</v>
      </c>
      <c r="Q127">
        <v>38.001280000000001</v>
      </c>
      <c r="R127">
        <v>0.24698780000000001</v>
      </c>
      <c r="S127">
        <v>50</v>
      </c>
      <c r="T127" t="s">
        <v>10</v>
      </c>
      <c r="U127">
        <v>1</v>
      </c>
    </row>
    <row r="128" spans="1:21">
      <c r="A128" s="2">
        <v>45455.402974537043</v>
      </c>
      <c r="B128" t="s">
        <v>235</v>
      </c>
      <c r="C128">
        <v>7051.8990000000003</v>
      </c>
      <c r="D128">
        <v>12.021190000000001</v>
      </c>
      <c r="F128" t="s">
        <v>235</v>
      </c>
      <c r="G128" t="s">
        <v>8</v>
      </c>
      <c r="H128">
        <v>45455.402974537043</v>
      </c>
      <c r="I128">
        <v>45455.402974537043</v>
      </c>
      <c r="J128">
        <v>2024061201</v>
      </c>
      <c r="K128" t="s">
        <v>16</v>
      </c>
      <c r="L128">
        <v>7051.8990000000003</v>
      </c>
      <c r="M128">
        <v>12.021190000000001</v>
      </c>
      <c r="N128">
        <v>264.55</v>
      </c>
      <c r="O128">
        <v>263.47730000000001</v>
      </c>
      <c r="P128" t="s">
        <v>9</v>
      </c>
      <c r="Q128">
        <v>38.001339999999999</v>
      </c>
      <c r="R128">
        <v>0.44691380000000003</v>
      </c>
      <c r="S128">
        <v>65</v>
      </c>
      <c r="T128" t="s">
        <v>10</v>
      </c>
      <c r="U128">
        <v>1</v>
      </c>
    </row>
    <row r="129" spans="1:21">
      <c r="A129" s="2">
        <v>45455.436053240737</v>
      </c>
      <c r="B129" t="s">
        <v>269</v>
      </c>
      <c r="C129">
        <v>3218.346</v>
      </c>
      <c r="D129">
        <v>7.4120239999999997</v>
      </c>
      <c r="F129" t="s">
        <v>269</v>
      </c>
      <c r="G129" t="s">
        <v>8</v>
      </c>
      <c r="H129">
        <v>45455.436053240737</v>
      </c>
      <c r="I129">
        <v>45455.436053240737</v>
      </c>
      <c r="J129">
        <v>2024061201</v>
      </c>
      <c r="K129" t="s">
        <v>16</v>
      </c>
      <c r="L129">
        <v>3218.346</v>
      </c>
      <c r="M129">
        <v>7.4120239999999997</v>
      </c>
      <c r="N129">
        <v>179.08</v>
      </c>
      <c r="O129">
        <v>179.61859999999999</v>
      </c>
      <c r="P129" t="s">
        <v>9</v>
      </c>
      <c r="Q129">
        <v>38.001280000000001</v>
      </c>
      <c r="R129">
        <v>0.41157260000000001</v>
      </c>
      <c r="S129">
        <v>44</v>
      </c>
      <c r="T129" t="s">
        <v>10</v>
      </c>
      <c r="U129">
        <v>1</v>
      </c>
    </row>
    <row r="130" spans="1:21">
      <c r="A130" s="2">
        <v>45455.471076388887</v>
      </c>
      <c r="B130" t="s">
        <v>236</v>
      </c>
      <c r="C130">
        <v>586.73689999999999</v>
      </c>
      <c r="D130">
        <v>1.8581920000000001</v>
      </c>
      <c r="F130" t="s">
        <v>236</v>
      </c>
      <c r="G130" t="s">
        <v>8</v>
      </c>
      <c r="H130">
        <v>45455.471076388887</v>
      </c>
      <c r="I130">
        <v>45455.471076388887</v>
      </c>
      <c r="J130">
        <v>2024061201</v>
      </c>
      <c r="K130" t="s">
        <v>16</v>
      </c>
      <c r="L130">
        <v>586.73689999999999</v>
      </c>
      <c r="M130">
        <v>1.8581920000000001</v>
      </c>
      <c r="N130">
        <v>191.29</v>
      </c>
      <c r="O130">
        <v>192.4057</v>
      </c>
      <c r="P130" t="s">
        <v>9</v>
      </c>
      <c r="Q130">
        <v>38.00018</v>
      </c>
      <c r="R130">
        <v>0.60744739999999997</v>
      </c>
      <c r="S130">
        <v>47</v>
      </c>
      <c r="T130" t="s">
        <v>10</v>
      </c>
      <c r="U130">
        <v>1</v>
      </c>
    </row>
    <row r="131" spans="1:21">
      <c r="A131" s="2">
        <v>45456.352060185192</v>
      </c>
      <c r="B131" t="s">
        <v>237</v>
      </c>
      <c r="C131">
        <v>17489.759999999998</v>
      </c>
      <c r="D131">
        <v>17.451070000000001</v>
      </c>
      <c r="F131" t="s">
        <v>237</v>
      </c>
      <c r="G131" t="s">
        <v>7</v>
      </c>
      <c r="H131">
        <v>45456.352060185192</v>
      </c>
      <c r="I131">
        <v>45456.352060185192</v>
      </c>
      <c r="J131">
        <v>2024061301</v>
      </c>
      <c r="K131" t="s">
        <v>16</v>
      </c>
      <c r="L131">
        <v>17489.759999999998</v>
      </c>
      <c r="M131">
        <v>17.451070000000001</v>
      </c>
    </row>
    <row r="132" spans="1:21">
      <c r="A132" s="2">
        <v>45456.368935185194</v>
      </c>
      <c r="B132" t="s">
        <v>238</v>
      </c>
      <c r="C132">
        <v>13364.39</v>
      </c>
      <c r="D132">
        <v>15.553470000000001</v>
      </c>
      <c r="F132" t="s">
        <v>238</v>
      </c>
      <c r="G132" t="s">
        <v>8</v>
      </c>
      <c r="H132">
        <v>45456.368935185194</v>
      </c>
      <c r="I132">
        <v>45456.368935185194</v>
      </c>
      <c r="J132">
        <v>2024061301</v>
      </c>
      <c r="K132" t="s">
        <v>16</v>
      </c>
      <c r="L132">
        <v>13364.39</v>
      </c>
      <c r="M132">
        <v>15.553470000000001</v>
      </c>
      <c r="N132">
        <v>280.83</v>
      </c>
      <c r="O132">
        <v>282.1087</v>
      </c>
      <c r="P132" t="s">
        <v>9</v>
      </c>
      <c r="Q132">
        <v>38.000109999999999</v>
      </c>
      <c r="R132">
        <v>0.32653149999999997</v>
      </c>
      <c r="S132">
        <v>69</v>
      </c>
      <c r="T132" t="s">
        <v>10</v>
      </c>
      <c r="U132">
        <v>1</v>
      </c>
    </row>
    <row r="133" spans="1:21">
      <c r="A133" s="2">
        <v>45456.424305555563</v>
      </c>
      <c r="B133" t="s">
        <v>239</v>
      </c>
      <c r="C133">
        <v>6391.8310000000001</v>
      </c>
      <c r="D133">
        <v>12.3089</v>
      </c>
      <c r="F133" t="s">
        <v>239</v>
      </c>
      <c r="G133" t="s">
        <v>8</v>
      </c>
      <c r="H133">
        <v>45456.424305555563</v>
      </c>
      <c r="I133">
        <v>45456.424305555563</v>
      </c>
      <c r="J133">
        <v>2024061301</v>
      </c>
      <c r="K133" t="s">
        <v>16</v>
      </c>
      <c r="L133">
        <v>6391.8310000000001</v>
      </c>
      <c r="M133">
        <v>12.3089</v>
      </c>
      <c r="N133">
        <v>333.74</v>
      </c>
      <c r="O133">
        <v>335.77449999999999</v>
      </c>
      <c r="P133" t="s">
        <v>9</v>
      </c>
      <c r="Q133">
        <v>38.000279999999997</v>
      </c>
      <c r="R133">
        <v>0.64470079999999996</v>
      </c>
      <c r="S133">
        <v>82</v>
      </c>
      <c r="T133" t="s">
        <v>10</v>
      </c>
      <c r="U133">
        <v>1</v>
      </c>
    </row>
    <row r="134" spans="1:21">
      <c r="A134" s="2">
        <v>45456.438298611109</v>
      </c>
      <c r="B134" t="s">
        <v>270</v>
      </c>
      <c r="C134">
        <v>3651.7869999999998</v>
      </c>
      <c r="D134">
        <v>7.9876389999999997</v>
      </c>
      <c r="F134" t="s">
        <v>270</v>
      </c>
      <c r="G134" t="s">
        <v>8</v>
      </c>
      <c r="H134">
        <v>45456.438298611109</v>
      </c>
      <c r="I134">
        <v>45456.438298611109</v>
      </c>
      <c r="J134">
        <v>2024061301</v>
      </c>
      <c r="K134" t="s">
        <v>16</v>
      </c>
      <c r="L134">
        <v>3651.7869999999998</v>
      </c>
      <c r="M134">
        <v>7.9876389999999997</v>
      </c>
      <c r="N134">
        <v>203.5</v>
      </c>
      <c r="O134">
        <v>202.81989999999999</v>
      </c>
      <c r="P134" t="s">
        <v>9</v>
      </c>
      <c r="Q134">
        <v>38.000419999999998</v>
      </c>
      <c r="R134">
        <v>0.4414902</v>
      </c>
      <c r="S134">
        <v>50</v>
      </c>
      <c r="T134" t="s">
        <v>10</v>
      </c>
      <c r="U134">
        <v>1</v>
      </c>
    </row>
    <row r="135" spans="1:21">
      <c r="A135" s="2">
        <v>45456.49763888889</v>
      </c>
      <c r="B135" t="s">
        <v>240</v>
      </c>
      <c r="C135">
        <v>280.21300000000002</v>
      </c>
      <c r="D135">
        <v>1.051474</v>
      </c>
      <c r="F135" t="s">
        <v>240</v>
      </c>
      <c r="G135" t="s">
        <v>8</v>
      </c>
      <c r="H135">
        <v>45456.49763888889</v>
      </c>
      <c r="I135">
        <v>45456.49763888889</v>
      </c>
      <c r="J135">
        <v>2024061301</v>
      </c>
      <c r="K135" t="s">
        <v>16</v>
      </c>
      <c r="L135">
        <v>280.21300000000002</v>
      </c>
      <c r="M135">
        <v>1.051474</v>
      </c>
      <c r="N135">
        <v>256.41000000000003</v>
      </c>
      <c r="O135">
        <v>255.19550000000001</v>
      </c>
      <c r="P135" t="s">
        <v>9</v>
      </c>
      <c r="Q135">
        <v>38.000259999999997</v>
      </c>
      <c r="R135">
        <v>0.95497989999999999</v>
      </c>
      <c r="S135">
        <v>63</v>
      </c>
      <c r="T135" t="s">
        <v>10</v>
      </c>
      <c r="U135">
        <v>1</v>
      </c>
    </row>
    <row r="136" spans="1:21">
      <c r="A136" s="2">
        <v>45457.347812499997</v>
      </c>
      <c r="B136" t="s">
        <v>241</v>
      </c>
      <c r="C136">
        <v>17562.39</v>
      </c>
      <c r="D136">
        <v>17.52693</v>
      </c>
      <c r="F136" t="s">
        <v>241</v>
      </c>
      <c r="G136" t="s">
        <v>7</v>
      </c>
      <c r="H136">
        <v>45457.347812499997</v>
      </c>
      <c r="I136">
        <v>45457.347812499997</v>
      </c>
      <c r="J136">
        <v>2024061401</v>
      </c>
      <c r="K136" t="s">
        <v>16</v>
      </c>
      <c r="L136">
        <v>17562.39</v>
      </c>
      <c r="M136">
        <v>17.52693</v>
      </c>
    </row>
    <row r="137" spans="1:21">
      <c r="A137" s="2">
        <v>45457.374050925922</v>
      </c>
      <c r="B137" t="s">
        <v>242</v>
      </c>
      <c r="C137">
        <v>11997.1</v>
      </c>
      <c r="D137">
        <v>15.209530000000001</v>
      </c>
      <c r="F137" t="s">
        <v>242</v>
      </c>
      <c r="G137" t="s">
        <v>8</v>
      </c>
      <c r="H137">
        <v>45457.374050925922</v>
      </c>
      <c r="I137">
        <v>45457.374050925922</v>
      </c>
      <c r="J137">
        <v>2024061401</v>
      </c>
      <c r="K137" t="s">
        <v>16</v>
      </c>
      <c r="L137">
        <v>11997.1</v>
      </c>
      <c r="M137">
        <v>15.209530000000001</v>
      </c>
      <c r="N137">
        <v>236.06</v>
      </c>
      <c r="O137">
        <v>236.90870000000001</v>
      </c>
      <c r="P137" t="s">
        <v>9</v>
      </c>
      <c r="Q137">
        <v>38.001359999999998</v>
      </c>
      <c r="R137">
        <v>0.29870619999999998</v>
      </c>
      <c r="S137">
        <v>58</v>
      </c>
      <c r="T137" t="s">
        <v>10</v>
      </c>
      <c r="U137">
        <v>1</v>
      </c>
    </row>
    <row r="138" spans="1:21">
      <c r="A138" s="2">
        <v>45457.401666666658</v>
      </c>
      <c r="B138" t="s">
        <v>243</v>
      </c>
      <c r="C138">
        <v>7463.8540000000003</v>
      </c>
      <c r="D138">
        <v>12.163</v>
      </c>
      <c r="F138" t="s">
        <v>243</v>
      </c>
      <c r="G138" t="s">
        <v>8</v>
      </c>
      <c r="H138">
        <v>45457.401666666658</v>
      </c>
      <c r="I138">
        <v>45457.401666666658</v>
      </c>
      <c r="J138">
        <v>2024061401</v>
      </c>
      <c r="K138" t="s">
        <v>16</v>
      </c>
      <c r="L138">
        <v>7463.8540000000003</v>
      </c>
      <c r="M138">
        <v>12.163</v>
      </c>
      <c r="N138">
        <v>264.55</v>
      </c>
      <c r="O138">
        <v>263.89589999999998</v>
      </c>
      <c r="P138" t="s">
        <v>9</v>
      </c>
      <c r="Q138">
        <v>38.001260000000002</v>
      </c>
      <c r="R138">
        <v>0.42808889999999999</v>
      </c>
      <c r="S138">
        <v>65</v>
      </c>
      <c r="T138" t="s">
        <v>10</v>
      </c>
      <c r="U138">
        <v>1</v>
      </c>
    </row>
    <row r="139" spans="1:21">
      <c r="A139" s="2">
        <v>45457.424976851849</v>
      </c>
      <c r="B139" t="s">
        <v>271</v>
      </c>
      <c r="C139">
        <v>4012.877</v>
      </c>
      <c r="D139">
        <v>8.0836939999999995</v>
      </c>
      <c r="F139" t="s">
        <v>271</v>
      </c>
      <c r="G139" t="s">
        <v>8</v>
      </c>
      <c r="H139">
        <v>45457.424976851849</v>
      </c>
      <c r="I139">
        <v>45457.424976851849</v>
      </c>
      <c r="J139">
        <v>2024061401</v>
      </c>
      <c r="K139" t="s">
        <v>16</v>
      </c>
      <c r="L139">
        <v>4012.877</v>
      </c>
      <c r="M139">
        <v>8.0836939999999995</v>
      </c>
      <c r="N139">
        <v>244.2</v>
      </c>
      <c r="O139">
        <v>244.8289</v>
      </c>
      <c r="P139" t="s">
        <v>9</v>
      </c>
      <c r="Q139">
        <v>38.000529999999998</v>
      </c>
      <c r="R139">
        <v>0.4908593</v>
      </c>
      <c r="S139">
        <v>60</v>
      </c>
      <c r="T139" t="s">
        <v>10</v>
      </c>
      <c r="U139">
        <v>1</v>
      </c>
    </row>
    <row r="140" spans="1:21">
      <c r="A140" s="2">
        <v>45457.456643518519</v>
      </c>
      <c r="B140" t="s">
        <v>244</v>
      </c>
      <c r="C140">
        <v>1234.8489999999999</v>
      </c>
      <c r="D140">
        <v>3.3181690000000001</v>
      </c>
      <c r="F140" t="s">
        <v>244</v>
      </c>
      <c r="G140" t="s">
        <v>8</v>
      </c>
      <c r="H140">
        <v>45457.456643518519</v>
      </c>
      <c r="I140">
        <v>45457.456643518519</v>
      </c>
      <c r="J140">
        <v>2024061401</v>
      </c>
      <c r="K140" t="s">
        <v>16</v>
      </c>
      <c r="L140">
        <v>1234.8489999999999</v>
      </c>
      <c r="M140">
        <v>3.3181690000000001</v>
      </c>
      <c r="N140">
        <v>211.64</v>
      </c>
      <c r="O140">
        <v>209.38210000000001</v>
      </c>
      <c r="P140" t="s">
        <v>9</v>
      </c>
      <c r="Q140">
        <v>38.00029</v>
      </c>
      <c r="R140">
        <v>0.56093159999999997</v>
      </c>
      <c r="S140">
        <v>52</v>
      </c>
      <c r="T140" t="s">
        <v>10</v>
      </c>
      <c r="U140">
        <v>1</v>
      </c>
    </row>
    <row r="141" spans="1:21">
      <c r="F141" t="s">
        <v>273</v>
      </c>
    </row>
    <row r="142" spans="1:21">
      <c r="F142" t="s">
        <v>274</v>
      </c>
      <c r="G142" t="s">
        <v>8</v>
      </c>
      <c r="H142">
        <v>45427.484351851854</v>
      </c>
      <c r="I142">
        <v>45427.484351851854</v>
      </c>
      <c r="J142">
        <v>2024051501</v>
      </c>
      <c r="K142" t="s">
        <v>16</v>
      </c>
      <c r="L142">
        <v>1150.68</v>
      </c>
      <c r="M142">
        <v>3.5810940000000002</v>
      </c>
      <c r="N142">
        <v>227.92</v>
      </c>
      <c r="O142">
        <v>226.80090000000001</v>
      </c>
      <c r="P142" t="s">
        <v>9</v>
      </c>
      <c r="Q142">
        <v>38.000309999999999</v>
      </c>
      <c r="R142">
        <v>0.70372449999999998</v>
      </c>
      <c r="S142">
        <v>56</v>
      </c>
      <c r="T142" t="s">
        <v>10</v>
      </c>
      <c r="U142">
        <v>1</v>
      </c>
    </row>
    <row r="143" spans="1:21">
      <c r="F143" t="s">
        <v>275</v>
      </c>
      <c r="G143" t="s">
        <v>8</v>
      </c>
      <c r="H143">
        <v>45436.47556712963</v>
      </c>
      <c r="I143">
        <v>45436.47556712963</v>
      </c>
      <c r="J143" t="s">
        <v>14</v>
      </c>
      <c r="K143" t="s">
        <v>16</v>
      </c>
      <c r="L143">
        <v>258.14210000000003</v>
      </c>
      <c r="M143">
        <v>0.89379690000000001</v>
      </c>
      <c r="N143">
        <v>264.55</v>
      </c>
      <c r="O143">
        <v>263.47309999999999</v>
      </c>
      <c r="P143" t="s">
        <v>9</v>
      </c>
      <c r="Q143">
        <v>38.000120000000003</v>
      </c>
      <c r="R143">
        <v>0.90972529999999996</v>
      </c>
      <c r="S143">
        <v>65</v>
      </c>
      <c r="T143" t="s">
        <v>10</v>
      </c>
      <c r="U143">
        <v>1</v>
      </c>
    </row>
    <row r="144" spans="1:21">
      <c r="F144" t="s">
        <v>276</v>
      </c>
      <c r="G144" t="s">
        <v>8</v>
      </c>
      <c r="H144">
        <v>45447.482175925928</v>
      </c>
      <c r="I144">
        <v>45447.482175925928</v>
      </c>
      <c r="J144">
        <v>2024060401</v>
      </c>
      <c r="K144" t="s">
        <v>16</v>
      </c>
      <c r="L144">
        <v>277.27260000000001</v>
      </c>
      <c r="M144">
        <v>0.83001709999999995</v>
      </c>
      <c r="N144">
        <v>244.2</v>
      </c>
      <c r="O144">
        <v>245.0872</v>
      </c>
      <c r="P144" t="s">
        <v>9</v>
      </c>
      <c r="Q144">
        <v>38.001300000000001</v>
      </c>
      <c r="R144">
        <v>0.73158480000000004</v>
      </c>
      <c r="S144">
        <v>60</v>
      </c>
      <c r="T144" t="s">
        <v>10</v>
      </c>
      <c r="U144">
        <v>1</v>
      </c>
    </row>
    <row r="145" spans="6:21">
      <c r="F145" t="s">
        <v>277</v>
      </c>
      <c r="G145" t="s">
        <v>8</v>
      </c>
      <c r="H145">
        <v>45457.456643518519</v>
      </c>
      <c r="I145">
        <v>45457.456643518519</v>
      </c>
      <c r="J145">
        <v>2024061401</v>
      </c>
      <c r="K145" t="s">
        <v>16</v>
      </c>
      <c r="L145">
        <v>1234.8489999999999</v>
      </c>
      <c r="M145">
        <v>3.3181690000000001</v>
      </c>
      <c r="N145">
        <v>211.64</v>
      </c>
      <c r="O145">
        <v>209.38210000000001</v>
      </c>
      <c r="P145" t="s">
        <v>9</v>
      </c>
      <c r="Q145">
        <v>38.00029</v>
      </c>
      <c r="R145">
        <v>0.56093159999999997</v>
      </c>
      <c r="S145">
        <v>52</v>
      </c>
      <c r="T145" t="s">
        <v>10</v>
      </c>
      <c r="U145">
        <v>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14CF9-BD37-4C98-8324-E2B540905361}">
  <sheetPr codeName="Sheet38"/>
  <dimension ref="A1:D141"/>
  <sheetViews>
    <sheetView topLeftCell="A37" workbookViewId="0">
      <selection activeCell="A2" sqref="A2:D141"/>
    </sheetView>
  </sheetViews>
  <sheetFormatPr baseColWidth="10" defaultColWidth="14.33203125" defaultRowHeight="14"/>
  <cols>
    <col min="1" max="1" width="14.33203125" style="2"/>
    <col min="2" max="2" width="11.83203125" customWidth="1"/>
    <col min="3" max="3" width="11" customWidth="1"/>
    <col min="4" max="4" width="11.6640625" customWidth="1"/>
  </cols>
  <sheetData>
    <row r="1" spans="1:4">
      <c r="A1" s="26" t="s">
        <v>118</v>
      </c>
      <c r="B1" s="25" t="s">
        <v>100</v>
      </c>
      <c r="C1" s="56" t="s">
        <v>30</v>
      </c>
      <c r="D1" s="56" t="s">
        <v>31</v>
      </c>
    </row>
    <row r="2" spans="1:4">
      <c r="A2" s="2">
        <v>45420.354247685187</v>
      </c>
      <c r="B2" t="s">
        <v>133</v>
      </c>
      <c r="C2">
        <v>17120.939999999999</v>
      </c>
      <c r="D2">
        <v>17.451260000000001</v>
      </c>
    </row>
    <row r="3" spans="1:4">
      <c r="A3" s="2">
        <v>45420.391770833332</v>
      </c>
      <c r="B3" t="s">
        <v>134</v>
      </c>
      <c r="C3">
        <v>10828.83</v>
      </c>
      <c r="D3">
        <v>15.530670000000001</v>
      </c>
    </row>
    <row r="4" spans="1:4">
      <c r="A4" s="2">
        <v>45420.434120370373</v>
      </c>
      <c r="B4" t="s">
        <v>135</v>
      </c>
      <c r="C4">
        <v>5863.8050000000003</v>
      </c>
      <c r="D4">
        <v>12.3628</v>
      </c>
    </row>
    <row r="5" spans="1:4">
      <c r="A5" s="2">
        <v>45420.478125000001</v>
      </c>
      <c r="B5" t="s">
        <v>272</v>
      </c>
      <c r="C5">
        <v>2187.1999999999998</v>
      </c>
      <c r="D5">
        <v>6.8801949999999996</v>
      </c>
    </row>
    <row r="6" spans="1:4">
      <c r="A6" s="2">
        <v>45420.506458333337</v>
      </c>
      <c r="B6" t="s">
        <v>136</v>
      </c>
      <c r="C6">
        <v>359.34019999999998</v>
      </c>
      <c r="D6">
        <v>1.46279</v>
      </c>
    </row>
    <row r="7" spans="1:4">
      <c r="A7" s="2">
        <v>45421.346828703703</v>
      </c>
      <c r="B7" t="s">
        <v>137</v>
      </c>
      <c r="C7">
        <v>17613.2</v>
      </c>
      <c r="D7">
        <v>14.489100000000001</v>
      </c>
    </row>
    <row r="8" spans="1:4">
      <c r="A8" s="2">
        <v>45421.375578703701</v>
      </c>
      <c r="B8" t="s">
        <v>138</v>
      </c>
      <c r="C8">
        <v>11611.92</v>
      </c>
      <c r="D8">
        <v>12.411049999999999</v>
      </c>
    </row>
    <row r="9" spans="1:4">
      <c r="A9" s="2">
        <v>45421.403749999998</v>
      </c>
      <c r="B9" t="s">
        <v>139</v>
      </c>
      <c r="C9">
        <v>7143.3339999999998</v>
      </c>
      <c r="D9">
        <v>9.865729</v>
      </c>
    </row>
    <row r="10" spans="1:4">
      <c r="A10" s="2">
        <v>45421.439814814818</v>
      </c>
      <c r="B10" t="s">
        <v>245</v>
      </c>
      <c r="C10">
        <v>3268.9140000000002</v>
      </c>
      <c r="D10">
        <v>6.2667710000000003</v>
      </c>
    </row>
    <row r="11" spans="1:4">
      <c r="A11" s="2">
        <v>45421.478831018518</v>
      </c>
      <c r="B11" t="s">
        <v>140</v>
      </c>
      <c r="C11">
        <v>417.4939</v>
      </c>
      <c r="D11">
        <v>1.1413169999999999</v>
      </c>
    </row>
    <row r="12" spans="1:4">
      <c r="A12" s="2">
        <v>45422.358680555553</v>
      </c>
      <c r="B12" t="s">
        <v>141</v>
      </c>
      <c r="C12">
        <v>19682.63</v>
      </c>
      <c r="D12">
        <v>14.451169999999999</v>
      </c>
    </row>
    <row r="13" spans="1:4">
      <c r="A13" s="2">
        <v>45422.392465277779</v>
      </c>
      <c r="B13" t="s">
        <v>142</v>
      </c>
      <c r="C13">
        <v>12715.91</v>
      </c>
      <c r="D13">
        <v>12.69861</v>
      </c>
    </row>
    <row r="14" spans="1:4">
      <c r="A14" s="2">
        <v>45422.420902777776</v>
      </c>
      <c r="B14" t="s">
        <v>143</v>
      </c>
      <c r="C14">
        <v>7895.3149999999996</v>
      </c>
      <c r="D14">
        <v>10.211919999999999</v>
      </c>
    </row>
    <row r="15" spans="1:4">
      <c r="A15" s="2">
        <v>45422.47078703704</v>
      </c>
      <c r="B15" t="s">
        <v>246</v>
      </c>
      <c r="C15">
        <v>3126.0050000000001</v>
      </c>
      <c r="D15">
        <v>6.3646289999999999</v>
      </c>
    </row>
    <row r="16" spans="1:4">
      <c r="A16" s="2">
        <v>45422.499131944445</v>
      </c>
      <c r="B16" t="s">
        <v>144</v>
      </c>
      <c r="C16">
        <v>661.48810000000003</v>
      </c>
      <c r="D16">
        <v>1.7428870000000001</v>
      </c>
    </row>
    <row r="17" spans="1:4">
      <c r="A17" s="2">
        <v>45423.354907407411</v>
      </c>
      <c r="B17" t="s">
        <v>145</v>
      </c>
      <c r="C17">
        <v>15515.02</v>
      </c>
      <c r="D17">
        <v>14.48908</v>
      </c>
    </row>
    <row r="18" spans="1:4">
      <c r="A18" s="2">
        <v>45423.369479166664</v>
      </c>
      <c r="B18" t="s">
        <v>146</v>
      </c>
      <c r="C18">
        <v>11903.98</v>
      </c>
      <c r="D18">
        <v>12.69763</v>
      </c>
    </row>
    <row r="19" spans="1:4">
      <c r="A19" s="2">
        <v>45423.40283564815</v>
      </c>
      <c r="B19" t="s">
        <v>147</v>
      </c>
      <c r="C19">
        <v>6793.4989999999998</v>
      </c>
      <c r="D19">
        <v>9.8148529999999994</v>
      </c>
    </row>
    <row r="20" spans="1:4">
      <c r="A20" s="2">
        <v>45423.431759259256</v>
      </c>
      <c r="B20" t="s">
        <v>247</v>
      </c>
      <c r="C20">
        <v>3331.808</v>
      </c>
      <c r="D20">
        <v>6.2620990000000001</v>
      </c>
    </row>
    <row r="21" spans="1:4">
      <c r="A21" s="2">
        <v>45423.459247685183</v>
      </c>
      <c r="B21" t="s">
        <v>148</v>
      </c>
      <c r="C21">
        <v>661.03859999999997</v>
      </c>
      <c r="D21">
        <v>1.5953189999999999</v>
      </c>
    </row>
    <row r="22" spans="1:4">
      <c r="A22" s="2">
        <v>45425.342465277776</v>
      </c>
      <c r="B22" t="s">
        <v>149</v>
      </c>
      <c r="C22">
        <v>19616.150000000001</v>
      </c>
      <c r="D22">
        <v>14.526960000000001</v>
      </c>
    </row>
    <row r="23" spans="1:4">
      <c r="A23" s="2">
        <v>45425.384398148148</v>
      </c>
      <c r="B23" t="s">
        <v>150</v>
      </c>
      <c r="C23">
        <v>11288.58</v>
      </c>
      <c r="D23">
        <v>12.246729999999999</v>
      </c>
    </row>
    <row r="24" spans="1:4">
      <c r="A24" s="2">
        <v>45425.409594907411</v>
      </c>
      <c r="B24" t="s">
        <v>151</v>
      </c>
      <c r="C24">
        <v>6974.01</v>
      </c>
      <c r="D24">
        <v>9.5136249999999993</v>
      </c>
    </row>
    <row r="25" spans="1:4">
      <c r="A25" s="2">
        <v>45425.434189814812</v>
      </c>
      <c r="B25" t="s">
        <v>248</v>
      </c>
      <c r="C25">
        <v>3413.4450000000002</v>
      </c>
      <c r="D25">
        <v>5.824427</v>
      </c>
    </row>
    <row r="26" spans="1:4">
      <c r="A26" s="2">
        <v>45425.471041666664</v>
      </c>
      <c r="B26" t="s">
        <v>152</v>
      </c>
      <c r="C26">
        <v>594.05740000000003</v>
      </c>
      <c r="D26">
        <v>1.417279</v>
      </c>
    </row>
    <row r="27" spans="1:4">
      <c r="A27" s="2">
        <v>45426.354490740741</v>
      </c>
      <c r="B27" t="s">
        <v>153</v>
      </c>
      <c r="C27">
        <v>17062.39</v>
      </c>
      <c r="D27">
        <v>17.451250000000002</v>
      </c>
    </row>
    <row r="28" spans="1:4">
      <c r="A28" s="2">
        <v>45426.372627314813</v>
      </c>
      <c r="B28" t="s">
        <v>154</v>
      </c>
      <c r="C28">
        <v>12497.06</v>
      </c>
      <c r="D28">
        <v>15.080579999999999</v>
      </c>
    </row>
    <row r="29" spans="1:4">
      <c r="A29" s="2">
        <v>45426.40766203704</v>
      </c>
      <c r="B29" t="s">
        <v>155</v>
      </c>
      <c r="C29">
        <v>7237.5789999999997</v>
      </c>
      <c r="D29">
        <v>12.01136</v>
      </c>
    </row>
    <row r="30" spans="1:4">
      <c r="A30" s="2">
        <v>45426.423437500001</v>
      </c>
      <c r="B30" t="s">
        <v>249</v>
      </c>
      <c r="C30">
        <v>4219.933</v>
      </c>
      <c r="D30">
        <v>8.0838529999999995</v>
      </c>
    </row>
    <row r="31" spans="1:4">
      <c r="A31" s="2">
        <v>45426.476099537038</v>
      </c>
      <c r="B31" t="s">
        <v>156</v>
      </c>
      <c r="C31">
        <v>603.8519</v>
      </c>
      <c r="D31">
        <v>1.867699</v>
      </c>
    </row>
    <row r="32" spans="1:4">
      <c r="A32" s="2">
        <v>45427.354305555556</v>
      </c>
      <c r="B32" t="s">
        <v>157</v>
      </c>
      <c r="C32">
        <v>18309.75</v>
      </c>
      <c r="D32">
        <v>17.45121</v>
      </c>
    </row>
    <row r="33" spans="1:4">
      <c r="A33" s="2">
        <v>45427.373055555552</v>
      </c>
      <c r="B33" t="s">
        <v>158</v>
      </c>
      <c r="C33">
        <v>13441.51</v>
      </c>
      <c r="D33">
        <v>15.199780000000001</v>
      </c>
    </row>
    <row r="34" spans="1:4">
      <c r="A34" s="2">
        <v>45427.409780092596</v>
      </c>
      <c r="B34" t="s">
        <v>159</v>
      </c>
      <c r="C34">
        <v>7811.44</v>
      </c>
      <c r="D34">
        <v>12.33628</v>
      </c>
    </row>
    <row r="35" spans="1:4">
      <c r="A35" s="2">
        <v>45427.426087962966</v>
      </c>
      <c r="B35" t="s">
        <v>250</v>
      </c>
      <c r="C35">
        <v>4847.857</v>
      </c>
      <c r="D35">
        <v>8.8810760000000002</v>
      </c>
    </row>
    <row r="36" spans="1:4">
      <c r="A36" s="2">
        <v>45427.484351851854</v>
      </c>
      <c r="B36" t="s">
        <v>160</v>
      </c>
      <c r="C36">
        <v>1150.68</v>
      </c>
      <c r="D36">
        <v>3.5810940000000002</v>
      </c>
    </row>
    <row r="37" spans="1:4">
      <c r="A37" s="2">
        <v>45428.346134259256</v>
      </c>
      <c r="B37" t="s">
        <v>161</v>
      </c>
      <c r="C37">
        <v>16874.990000000002</v>
      </c>
      <c r="D37">
        <v>14.451280000000001</v>
      </c>
    </row>
    <row r="38" spans="1:4">
      <c r="A38" s="2">
        <v>45428.392256944448</v>
      </c>
      <c r="B38" t="s">
        <v>162</v>
      </c>
      <c r="C38">
        <v>10104.44</v>
      </c>
      <c r="D38">
        <v>13.168760000000001</v>
      </c>
    </row>
    <row r="39" spans="1:4">
      <c r="A39" s="2">
        <v>45428.4296412037</v>
      </c>
      <c r="B39" t="s">
        <v>163</v>
      </c>
      <c r="C39">
        <v>6040.3</v>
      </c>
      <c r="D39">
        <v>11.06015</v>
      </c>
    </row>
    <row r="40" spans="1:4">
      <c r="A40" s="2">
        <v>45428.46371527778</v>
      </c>
      <c r="B40" t="s">
        <v>251</v>
      </c>
      <c r="C40">
        <v>3277.873</v>
      </c>
      <c r="D40">
        <v>8.1825510000000001</v>
      </c>
    </row>
    <row r="41" spans="1:4">
      <c r="A41" s="2">
        <v>45428.538958333331</v>
      </c>
      <c r="B41" t="s">
        <v>164</v>
      </c>
      <c r="C41">
        <v>348.01609999999999</v>
      </c>
      <c r="D41">
        <v>1.7223040000000001</v>
      </c>
    </row>
    <row r="42" spans="1:4">
      <c r="A42" s="2">
        <v>45429.349953703706</v>
      </c>
      <c r="B42" t="s">
        <v>165</v>
      </c>
      <c r="C42">
        <v>17411.88</v>
      </c>
      <c r="D42">
        <v>14.451219999999999</v>
      </c>
    </row>
    <row r="43" spans="1:4">
      <c r="A43" s="2">
        <v>45429.371689814812</v>
      </c>
      <c r="B43" t="s">
        <v>166</v>
      </c>
      <c r="C43">
        <v>12567.71</v>
      </c>
      <c r="D43">
        <v>12.71752</v>
      </c>
    </row>
    <row r="44" spans="1:4">
      <c r="A44" s="2">
        <v>45429.403113425928</v>
      </c>
      <c r="B44" t="s">
        <v>167</v>
      </c>
      <c r="C44">
        <v>7385.4520000000002</v>
      </c>
      <c r="D44">
        <v>9.9470399999999994</v>
      </c>
    </row>
    <row r="45" spans="1:4">
      <c r="A45" s="2">
        <v>45429.445196759261</v>
      </c>
      <c r="B45" t="s">
        <v>252</v>
      </c>
      <c r="C45">
        <v>2961.982</v>
      </c>
      <c r="D45">
        <v>5.8490419999999999</v>
      </c>
    </row>
    <row r="46" spans="1:4">
      <c r="A46" s="2">
        <v>45429.462812500002</v>
      </c>
      <c r="B46" t="s">
        <v>168</v>
      </c>
      <c r="C46">
        <v>469.27140000000003</v>
      </c>
      <c r="D46">
        <v>1.087701</v>
      </c>
    </row>
    <row r="47" spans="1:4">
      <c r="A47" s="2">
        <v>45432.342361111114</v>
      </c>
      <c r="B47" t="s">
        <v>169</v>
      </c>
      <c r="C47">
        <v>19309.3</v>
      </c>
      <c r="D47">
        <v>14.52698</v>
      </c>
    </row>
    <row r="48" spans="1:4">
      <c r="A48" s="2">
        <v>45432.375092592592</v>
      </c>
      <c r="B48" t="s">
        <v>170</v>
      </c>
      <c r="C48">
        <v>12577.99</v>
      </c>
      <c r="D48">
        <v>12.74817</v>
      </c>
    </row>
    <row r="49" spans="1:4">
      <c r="A49" s="2">
        <v>45432.412291666667</v>
      </c>
      <c r="B49" t="s">
        <v>171</v>
      </c>
      <c r="C49">
        <v>7173.8339999999998</v>
      </c>
      <c r="D49">
        <v>10.198270000000001</v>
      </c>
    </row>
    <row r="50" spans="1:4">
      <c r="A50" s="2">
        <v>45432.457488425927</v>
      </c>
      <c r="B50" t="s">
        <v>253</v>
      </c>
      <c r="C50">
        <v>3127.2040000000002</v>
      </c>
      <c r="D50">
        <v>6.7066619999999997</v>
      </c>
    </row>
    <row r="51" spans="1:4">
      <c r="A51" s="2">
        <v>45432.475648148145</v>
      </c>
      <c r="B51" t="s">
        <v>172</v>
      </c>
      <c r="C51">
        <v>620.875</v>
      </c>
      <c r="D51">
        <v>1.5705089999999999</v>
      </c>
    </row>
    <row r="52" spans="1:4">
      <c r="A52" s="2">
        <v>45433.356620370374</v>
      </c>
      <c r="B52" t="s">
        <v>173</v>
      </c>
      <c r="C52">
        <v>16666.580000000002</v>
      </c>
      <c r="D52">
        <v>17.451170000000001</v>
      </c>
    </row>
    <row r="53" spans="1:4">
      <c r="A53" s="2">
        <v>45433.389548611114</v>
      </c>
      <c r="B53" t="s">
        <v>174</v>
      </c>
      <c r="C53">
        <v>10751.68</v>
      </c>
      <c r="D53">
        <v>15.198359999999999</v>
      </c>
    </row>
    <row r="54" spans="1:4">
      <c r="A54" s="2">
        <v>45433.440798611111</v>
      </c>
      <c r="B54" t="s">
        <v>175</v>
      </c>
      <c r="C54">
        <v>5298.1440000000002</v>
      </c>
      <c r="D54">
        <v>11.935449999999999</v>
      </c>
    </row>
    <row r="55" spans="1:4">
      <c r="A55" s="2">
        <v>45433.464826388888</v>
      </c>
      <c r="B55" t="s">
        <v>254</v>
      </c>
      <c r="C55">
        <v>2644.9969999999998</v>
      </c>
      <c r="D55">
        <v>7.4147550000000004</v>
      </c>
    </row>
    <row r="56" spans="1:4">
      <c r="A56" s="2">
        <v>45433.497511574074</v>
      </c>
      <c r="B56" t="s">
        <v>176</v>
      </c>
      <c r="C56">
        <v>468.50389999999999</v>
      </c>
      <c r="D56">
        <v>1.7680439999999999</v>
      </c>
    </row>
    <row r="57" spans="1:4">
      <c r="A57" s="2">
        <v>45434.34479166667</v>
      </c>
      <c r="B57" t="s">
        <v>177</v>
      </c>
      <c r="C57">
        <v>21934.03</v>
      </c>
      <c r="D57">
        <v>17.489059999999998</v>
      </c>
    </row>
    <row r="58" spans="1:4">
      <c r="A58" s="2">
        <v>45434.368923611109</v>
      </c>
      <c r="B58" t="s">
        <v>178</v>
      </c>
      <c r="C58">
        <v>15739.24</v>
      </c>
      <c r="D58">
        <v>15.63805</v>
      </c>
    </row>
    <row r="59" spans="1:4">
      <c r="A59" s="2">
        <v>45434.411585648151</v>
      </c>
      <c r="B59" t="s">
        <v>179</v>
      </c>
      <c r="C59">
        <v>9149.4549999999999</v>
      </c>
      <c r="D59">
        <v>13.4002</v>
      </c>
    </row>
    <row r="60" spans="1:4">
      <c r="A60" s="2">
        <v>45434.435960648145</v>
      </c>
      <c r="B60" t="s">
        <v>255</v>
      </c>
      <c r="C60">
        <v>5375.5889999999999</v>
      </c>
      <c r="D60">
        <v>9.8270859999999995</v>
      </c>
    </row>
    <row r="61" spans="1:4">
      <c r="A61" s="2">
        <v>45434.457662037035</v>
      </c>
      <c r="B61" t="s">
        <v>180</v>
      </c>
      <c r="C61">
        <v>2655.2179999999998</v>
      </c>
      <c r="D61">
        <v>5.9131710000000002</v>
      </c>
    </row>
    <row r="62" spans="1:4">
      <c r="A62" s="2">
        <v>45435.341736111113</v>
      </c>
      <c r="B62" t="s">
        <v>181</v>
      </c>
      <c r="C62">
        <v>17999.95</v>
      </c>
      <c r="D62">
        <v>17.451219999999999</v>
      </c>
    </row>
    <row r="63" spans="1:4">
      <c r="A63" s="2">
        <v>45435.381944444445</v>
      </c>
      <c r="B63" t="s">
        <v>182</v>
      </c>
      <c r="C63">
        <v>10825.44</v>
      </c>
      <c r="D63">
        <v>15.14066</v>
      </c>
    </row>
    <row r="64" spans="1:4">
      <c r="A64" s="2">
        <v>45435.407187500001</v>
      </c>
      <c r="B64" t="s">
        <v>183</v>
      </c>
      <c r="C64">
        <v>6690.1080000000002</v>
      </c>
      <c r="D64">
        <v>11.77059</v>
      </c>
    </row>
    <row r="65" spans="1:4">
      <c r="A65" s="2">
        <v>45435.442986111113</v>
      </c>
      <c r="B65" t="s">
        <v>256</v>
      </c>
      <c r="C65">
        <v>2760.165</v>
      </c>
      <c r="D65">
        <v>6.7252169999999998</v>
      </c>
    </row>
    <row r="66" spans="1:4">
      <c r="A66" s="2">
        <v>45435.482268518521</v>
      </c>
      <c r="B66" t="s">
        <v>184</v>
      </c>
      <c r="C66">
        <v>311.32240000000002</v>
      </c>
      <c r="D66">
        <v>1.0842989999999999</v>
      </c>
    </row>
    <row r="67" spans="1:4">
      <c r="A67" s="2">
        <v>45436.349664351852</v>
      </c>
      <c r="B67" t="s">
        <v>185</v>
      </c>
      <c r="C67">
        <v>15884.84</v>
      </c>
      <c r="D67">
        <v>17.489049999999999</v>
      </c>
    </row>
    <row r="68" spans="1:4">
      <c r="A68" s="2">
        <v>45436.375081018516</v>
      </c>
      <c r="B68" t="s">
        <v>186</v>
      </c>
      <c r="C68">
        <v>10826.79</v>
      </c>
      <c r="D68">
        <v>15.02984</v>
      </c>
    </row>
    <row r="69" spans="1:4">
      <c r="A69" s="2">
        <v>45436.407268518517</v>
      </c>
      <c r="B69" t="s">
        <v>187</v>
      </c>
      <c r="C69">
        <v>6362.8739999999998</v>
      </c>
      <c r="D69">
        <v>11.83724</v>
      </c>
    </row>
    <row r="70" spans="1:4">
      <c r="A70" s="2">
        <v>45436.458240740743</v>
      </c>
      <c r="B70" t="s">
        <v>257</v>
      </c>
      <c r="C70">
        <v>2247.029</v>
      </c>
      <c r="D70">
        <v>6.6465230000000002</v>
      </c>
    </row>
    <row r="71" spans="1:4">
      <c r="A71" s="2">
        <v>45436.47556712963</v>
      </c>
      <c r="B71" t="s">
        <v>188</v>
      </c>
      <c r="C71">
        <v>258.14210000000003</v>
      </c>
      <c r="D71">
        <v>0.89379690000000001</v>
      </c>
    </row>
    <row r="72" spans="1:4">
      <c r="A72" s="2">
        <v>45439.359351851846</v>
      </c>
      <c r="B72" t="s">
        <v>189</v>
      </c>
      <c r="C72">
        <v>16975.28</v>
      </c>
      <c r="D72">
        <v>14.53214</v>
      </c>
    </row>
    <row r="73" spans="1:4">
      <c r="A73" s="2">
        <v>45439.383414351847</v>
      </c>
      <c r="B73" t="s">
        <v>190</v>
      </c>
      <c r="C73">
        <v>12158.77</v>
      </c>
      <c r="D73">
        <v>12.959479999999999</v>
      </c>
    </row>
    <row r="74" spans="1:4">
      <c r="A74" s="2">
        <v>45439.408553240741</v>
      </c>
      <c r="B74" t="s">
        <v>191</v>
      </c>
      <c r="C74">
        <v>8352.2720000000008</v>
      </c>
      <c r="D74">
        <v>11.190469999999999</v>
      </c>
    </row>
    <row r="75" spans="1:4">
      <c r="A75" s="2">
        <v>45439.441851851851</v>
      </c>
      <c r="B75" t="s">
        <v>258</v>
      </c>
      <c r="C75">
        <v>4762.1660000000002</v>
      </c>
      <c r="D75">
        <v>8.6373250000000006</v>
      </c>
    </row>
    <row r="76" spans="1:4">
      <c r="A76" s="2">
        <v>45439.458344907413</v>
      </c>
      <c r="B76" t="s">
        <v>192</v>
      </c>
      <c r="C76">
        <v>2444.0329999999999</v>
      </c>
      <c r="D76">
        <v>5.1497320000000002</v>
      </c>
    </row>
    <row r="77" spans="1:4">
      <c r="A77" s="2">
        <v>45440.357523148137</v>
      </c>
      <c r="B77" t="s">
        <v>193</v>
      </c>
      <c r="C77">
        <v>15413.49</v>
      </c>
      <c r="D77">
        <v>17.488880000000002</v>
      </c>
    </row>
    <row r="78" spans="1:4">
      <c r="A78" s="2">
        <v>45440.371712962973</v>
      </c>
      <c r="B78" t="s">
        <v>194</v>
      </c>
      <c r="C78">
        <v>11774.27</v>
      </c>
      <c r="D78">
        <v>15.208069999999999</v>
      </c>
    </row>
    <row r="79" spans="1:4">
      <c r="A79" s="2">
        <v>45440.402256944442</v>
      </c>
      <c r="B79" t="s">
        <v>195</v>
      </c>
      <c r="C79">
        <v>6798.3850000000002</v>
      </c>
      <c r="D79">
        <v>11.59179</v>
      </c>
    </row>
    <row r="80" spans="1:4">
      <c r="A80" s="2">
        <v>45440.459363425929</v>
      </c>
      <c r="B80" t="s">
        <v>259</v>
      </c>
      <c r="C80">
        <v>2326.0569999999998</v>
      </c>
      <c r="D80">
        <v>6.6678269999999999</v>
      </c>
    </row>
    <row r="81" spans="1:4">
      <c r="A81" s="2">
        <v>45440.494027777779</v>
      </c>
      <c r="B81" t="s">
        <v>196</v>
      </c>
      <c r="C81">
        <v>162.14789999999999</v>
      </c>
      <c r="D81">
        <v>0.63709070000000001</v>
      </c>
    </row>
    <row r="82" spans="1:4">
      <c r="A82" s="2">
        <v>45441.348379629628</v>
      </c>
      <c r="B82" t="s">
        <v>197</v>
      </c>
      <c r="C82">
        <v>18930.689999999999</v>
      </c>
      <c r="D82">
        <v>17.451149999999998</v>
      </c>
    </row>
    <row r="83" spans="1:4">
      <c r="A83" s="2">
        <v>45441.368969907409</v>
      </c>
      <c r="B83" t="s">
        <v>198</v>
      </c>
      <c r="C83">
        <v>13892.15</v>
      </c>
      <c r="D83">
        <v>15.452120000000001</v>
      </c>
    </row>
    <row r="84" spans="1:4">
      <c r="A84" s="2">
        <v>45441.419710648152</v>
      </c>
      <c r="B84" t="s">
        <v>199</v>
      </c>
      <c r="C84">
        <v>6789.723</v>
      </c>
      <c r="D84">
        <v>11.981170000000001</v>
      </c>
    </row>
    <row r="85" spans="1:4">
      <c r="A85" s="2">
        <v>45441.448229166657</v>
      </c>
      <c r="B85" t="s">
        <v>260</v>
      </c>
      <c r="C85">
        <v>3569.3069999999998</v>
      </c>
      <c r="D85">
        <v>8.1635840000000002</v>
      </c>
    </row>
    <row r="86" spans="1:4">
      <c r="A86" s="2">
        <v>45441.476863425924</v>
      </c>
      <c r="B86" t="s">
        <v>200</v>
      </c>
      <c r="C86">
        <v>851.68320000000006</v>
      </c>
      <c r="D86">
        <v>2.5277120000000002</v>
      </c>
    </row>
    <row r="87" spans="1:4">
      <c r="A87" s="2">
        <v>45442.333113425928</v>
      </c>
      <c r="B87" t="s">
        <v>201</v>
      </c>
      <c r="C87">
        <v>21514.71</v>
      </c>
      <c r="D87">
        <v>17.526959999999999</v>
      </c>
    </row>
    <row r="88" spans="1:4">
      <c r="A88" s="2">
        <v>45442.390370370369</v>
      </c>
      <c r="B88" t="s">
        <v>202</v>
      </c>
      <c r="C88">
        <v>10890.87</v>
      </c>
      <c r="D88">
        <v>14.942729999999999</v>
      </c>
    </row>
    <row r="89" spans="1:4">
      <c r="A89" s="2">
        <v>45442.413229166668</v>
      </c>
      <c r="B89" t="s">
        <v>203</v>
      </c>
      <c r="C89">
        <v>6930.5</v>
      </c>
      <c r="D89">
        <v>11.70646</v>
      </c>
    </row>
    <row r="90" spans="1:4">
      <c r="A90" s="2">
        <v>45442.448136574072</v>
      </c>
      <c r="B90" t="s">
        <v>261</v>
      </c>
      <c r="C90">
        <v>2920.84</v>
      </c>
      <c r="D90">
        <v>6.7772690000000004</v>
      </c>
    </row>
    <row r="91" spans="1:4">
      <c r="A91" s="2">
        <v>45442.479837962957</v>
      </c>
      <c r="B91" t="s">
        <v>204</v>
      </c>
      <c r="C91">
        <v>246.31870000000001</v>
      </c>
      <c r="D91">
        <v>0.76254650000000002</v>
      </c>
    </row>
    <row r="92" spans="1:4">
      <c r="A92" s="2">
        <v>45443.350925925923</v>
      </c>
      <c r="B92" t="s">
        <v>205</v>
      </c>
      <c r="C92">
        <v>17407.32</v>
      </c>
      <c r="D92">
        <v>17.489059999999998</v>
      </c>
    </row>
    <row r="93" spans="1:4">
      <c r="A93" s="2">
        <v>45443.372337962966</v>
      </c>
      <c r="B93" t="s">
        <v>206</v>
      </c>
      <c r="C93">
        <v>12489.15</v>
      </c>
      <c r="D93">
        <v>15.25529</v>
      </c>
    </row>
    <row r="94" spans="1:4">
      <c r="A94" s="2">
        <v>45443.405613425923</v>
      </c>
      <c r="B94" t="s">
        <v>207</v>
      </c>
      <c r="C94">
        <v>7402.4719999999998</v>
      </c>
      <c r="D94">
        <v>12.237819999999999</v>
      </c>
    </row>
    <row r="95" spans="1:4">
      <c r="A95" s="2">
        <v>45443.426793981482</v>
      </c>
      <c r="B95" t="s">
        <v>262</v>
      </c>
      <c r="C95">
        <v>3945.9879999999998</v>
      </c>
      <c r="D95">
        <v>7.9103029999999999</v>
      </c>
    </row>
    <row r="96" spans="1:4">
      <c r="A96" s="2">
        <v>45443.457418981481</v>
      </c>
      <c r="B96" t="s">
        <v>208</v>
      </c>
      <c r="C96">
        <v>1067.479</v>
      </c>
      <c r="D96">
        <v>2.826972</v>
      </c>
    </row>
    <row r="97" spans="1:4">
      <c r="A97" s="2">
        <v>45446.345104166663</v>
      </c>
      <c r="B97" t="s">
        <v>209</v>
      </c>
      <c r="C97">
        <v>17527.349999999999</v>
      </c>
      <c r="D97">
        <v>17.4511</v>
      </c>
    </row>
    <row r="98" spans="1:4">
      <c r="A98" s="2">
        <v>45446.376030092593</v>
      </c>
      <c r="B98" t="s">
        <v>210</v>
      </c>
      <c r="C98">
        <v>11199.22</v>
      </c>
      <c r="D98">
        <v>14.777150000000001</v>
      </c>
    </row>
    <row r="99" spans="1:4">
      <c r="A99" s="2">
        <v>45446.406180555547</v>
      </c>
      <c r="B99" t="s">
        <v>211</v>
      </c>
      <c r="C99">
        <v>6788.9840000000004</v>
      </c>
      <c r="D99">
        <v>11.783049999999999</v>
      </c>
    </row>
    <row r="100" spans="1:4">
      <c r="A100" s="2">
        <v>45446.432291666657</v>
      </c>
      <c r="B100" t="s">
        <v>263</v>
      </c>
      <c r="C100">
        <v>3393.8939999999998</v>
      </c>
      <c r="D100">
        <v>7.4694989999999999</v>
      </c>
    </row>
    <row r="101" spans="1:4">
      <c r="A101" s="2">
        <v>45446.462581018517</v>
      </c>
      <c r="B101" t="s">
        <v>212</v>
      </c>
      <c r="C101">
        <v>428.75619999999998</v>
      </c>
      <c r="D101">
        <v>1.2430650000000001</v>
      </c>
    </row>
    <row r="102" spans="1:4">
      <c r="A102" s="2">
        <v>45447.341435185182</v>
      </c>
      <c r="B102" t="s">
        <v>213</v>
      </c>
      <c r="C102">
        <v>17371.650000000001</v>
      </c>
      <c r="D102">
        <v>14.45125</v>
      </c>
    </row>
    <row r="103" spans="1:4">
      <c r="A103" s="2">
        <v>45447.365011574067</v>
      </c>
      <c r="B103" t="s">
        <v>214</v>
      </c>
      <c r="C103">
        <v>12275.57</v>
      </c>
      <c r="D103">
        <v>12.6595</v>
      </c>
    </row>
    <row r="104" spans="1:4">
      <c r="A104" s="2">
        <v>45447.399722222217</v>
      </c>
      <c r="B104" t="s">
        <v>215</v>
      </c>
      <c r="C104">
        <v>6949.1809999999996</v>
      </c>
      <c r="D104">
        <v>9.8279549999999993</v>
      </c>
    </row>
    <row r="105" spans="1:4">
      <c r="A105" s="2">
        <v>45447.451238425929</v>
      </c>
      <c r="B105" t="s">
        <v>264</v>
      </c>
      <c r="C105">
        <v>2591.779</v>
      </c>
      <c r="D105">
        <v>5.8562430000000001</v>
      </c>
    </row>
    <row r="106" spans="1:4">
      <c r="A106" s="2">
        <v>45447.482175925928</v>
      </c>
      <c r="B106" t="s">
        <v>216</v>
      </c>
      <c r="C106">
        <v>277.27260000000001</v>
      </c>
      <c r="D106">
        <v>0.83001709999999995</v>
      </c>
    </row>
    <row r="107" spans="1:4">
      <c r="A107" s="2">
        <v>45448.357349537036</v>
      </c>
      <c r="B107" t="s">
        <v>217</v>
      </c>
      <c r="C107">
        <v>15646.93</v>
      </c>
      <c r="D107">
        <v>17.451229999999999</v>
      </c>
    </row>
    <row r="108" spans="1:4">
      <c r="A108" s="2">
        <v>45448.37158564815</v>
      </c>
      <c r="B108" t="s">
        <v>218</v>
      </c>
      <c r="C108">
        <v>11901.26</v>
      </c>
      <c r="D108">
        <v>15.113340000000001</v>
      </c>
    </row>
    <row r="109" spans="1:4">
      <c r="A109" s="2">
        <v>45448.424953703703</v>
      </c>
      <c r="B109" t="s">
        <v>219</v>
      </c>
      <c r="C109">
        <v>5856.0410000000002</v>
      </c>
      <c r="D109">
        <v>12.08309</v>
      </c>
    </row>
    <row r="110" spans="1:4">
      <c r="A110" s="2">
        <v>45448.450613425928</v>
      </c>
      <c r="B110" t="s">
        <v>265</v>
      </c>
      <c r="C110">
        <v>2853.904</v>
      </c>
      <c r="D110">
        <v>7.436534</v>
      </c>
    </row>
    <row r="111" spans="1:4">
      <c r="A111" s="2">
        <v>45448.481365740743</v>
      </c>
      <c r="B111" t="s">
        <v>220</v>
      </c>
      <c r="C111">
        <v>310.1782</v>
      </c>
      <c r="D111">
        <v>1.069094</v>
      </c>
    </row>
    <row r="112" spans="1:4">
      <c r="A112" s="2">
        <v>45449.344641203701</v>
      </c>
      <c r="B112" t="s">
        <v>221</v>
      </c>
      <c r="C112">
        <v>17269.810000000001</v>
      </c>
      <c r="D112">
        <v>17.45121</v>
      </c>
    </row>
    <row r="113" spans="1:4">
      <c r="A113" s="2">
        <v>45449.366435185177</v>
      </c>
      <c r="B113" t="s">
        <v>222</v>
      </c>
      <c r="C113">
        <v>12488.89</v>
      </c>
      <c r="D113">
        <v>15.39331</v>
      </c>
    </row>
    <row r="114" spans="1:4">
      <c r="A114" s="2">
        <v>45449.401990740742</v>
      </c>
      <c r="B114" t="s">
        <v>223</v>
      </c>
      <c r="C114">
        <v>6955.1779999999999</v>
      </c>
      <c r="D114">
        <v>11.847</v>
      </c>
    </row>
    <row r="115" spans="1:4">
      <c r="A115" s="2">
        <v>45449.454699074071</v>
      </c>
      <c r="B115" t="s">
        <v>266</v>
      </c>
      <c r="C115">
        <v>2719.866</v>
      </c>
      <c r="D115">
        <v>7.4817359999999997</v>
      </c>
    </row>
    <row r="116" spans="1:4">
      <c r="A116" s="2">
        <v>45449.521018518521</v>
      </c>
      <c r="B116" t="s">
        <v>224</v>
      </c>
      <c r="C116">
        <v>220.96709999999999</v>
      </c>
      <c r="D116">
        <v>1.111086</v>
      </c>
    </row>
    <row r="117" spans="1:4">
      <c r="A117" s="2">
        <v>45450.341134259259</v>
      </c>
      <c r="B117" t="s">
        <v>225</v>
      </c>
      <c r="C117">
        <v>18335.43</v>
      </c>
      <c r="D117">
        <v>17.451280000000001</v>
      </c>
    </row>
    <row r="118" spans="1:4">
      <c r="A118" s="2">
        <v>45450.375011574077</v>
      </c>
      <c r="B118" t="s">
        <v>226</v>
      </c>
      <c r="C118">
        <v>11458.68</v>
      </c>
      <c r="D118">
        <v>14.848100000000001</v>
      </c>
    </row>
    <row r="119" spans="1:4">
      <c r="A119" s="2">
        <v>45450.4218287037</v>
      </c>
      <c r="B119" t="s">
        <v>227</v>
      </c>
      <c r="C119">
        <v>5491.54</v>
      </c>
      <c r="D119">
        <v>10.893319999999999</v>
      </c>
    </row>
    <row r="120" spans="1:4">
      <c r="A120" s="2">
        <v>45450.451203703713</v>
      </c>
      <c r="B120" t="s">
        <v>267</v>
      </c>
      <c r="C120">
        <v>2522.2289999999998</v>
      </c>
      <c r="D120">
        <v>6.5348839999999999</v>
      </c>
    </row>
    <row r="121" spans="1:4">
      <c r="A121" s="2">
        <v>45450.464039351849</v>
      </c>
      <c r="B121" t="s">
        <v>228</v>
      </c>
      <c r="C121">
        <v>314.27719999999999</v>
      </c>
      <c r="D121">
        <v>0.91509819999999997</v>
      </c>
    </row>
    <row r="122" spans="1:4">
      <c r="A122" s="2">
        <v>45454.345937500002</v>
      </c>
      <c r="B122" t="s">
        <v>229</v>
      </c>
      <c r="C122">
        <v>17728.939999999999</v>
      </c>
      <c r="D122">
        <v>17.526910000000001</v>
      </c>
    </row>
    <row r="123" spans="1:4">
      <c r="A123" s="2">
        <v>45454.371087962973</v>
      </c>
      <c r="B123" t="s">
        <v>230</v>
      </c>
      <c r="C123">
        <v>12902.66</v>
      </c>
      <c r="D123">
        <v>16.039269999999998</v>
      </c>
    </row>
    <row r="124" spans="1:4">
      <c r="A124" s="2">
        <v>45454.394849537042</v>
      </c>
      <c r="B124" t="s">
        <v>231</v>
      </c>
      <c r="C124">
        <v>8853.1869999999999</v>
      </c>
      <c r="D124">
        <v>13.66042</v>
      </c>
    </row>
    <row r="125" spans="1:4">
      <c r="A125" s="2">
        <v>45454.426527777781</v>
      </c>
      <c r="B125" t="s">
        <v>268</v>
      </c>
      <c r="C125">
        <v>5266.9210000000003</v>
      </c>
      <c r="D125">
        <v>10.957599999999999</v>
      </c>
    </row>
    <row r="126" spans="1:4">
      <c r="A126" s="2">
        <v>45454.439444444448</v>
      </c>
      <c r="B126" t="s">
        <v>232</v>
      </c>
      <c r="C126">
        <v>3593.6640000000002</v>
      </c>
      <c r="D126">
        <v>8.3195510000000006</v>
      </c>
    </row>
    <row r="127" spans="1:4">
      <c r="A127" s="2">
        <v>45455.342962962961</v>
      </c>
      <c r="B127" t="s">
        <v>233</v>
      </c>
      <c r="C127">
        <v>17752.12</v>
      </c>
      <c r="D127">
        <v>17.52693</v>
      </c>
    </row>
    <row r="128" spans="1:4">
      <c r="A128" s="2">
        <v>45455.366064814807</v>
      </c>
      <c r="B128" t="s">
        <v>234</v>
      </c>
      <c r="C128">
        <v>12630.52</v>
      </c>
      <c r="D128">
        <v>15.39264</v>
      </c>
    </row>
    <row r="129" spans="1:4">
      <c r="A129" s="2">
        <v>45455.402974537043</v>
      </c>
      <c r="B129" t="s">
        <v>235</v>
      </c>
      <c r="C129">
        <v>7051.8990000000003</v>
      </c>
      <c r="D129">
        <v>12.021190000000001</v>
      </c>
    </row>
    <row r="130" spans="1:4">
      <c r="A130" s="2">
        <v>45455.436053240737</v>
      </c>
      <c r="B130" t="s">
        <v>269</v>
      </c>
      <c r="C130">
        <v>3218.346</v>
      </c>
      <c r="D130">
        <v>7.4120239999999997</v>
      </c>
    </row>
    <row r="131" spans="1:4">
      <c r="A131" s="2">
        <v>45455.471076388887</v>
      </c>
      <c r="B131" t="s">
        <v>236</v>
      </c>
      <c r="C131">
        <v>586.73689999999999</v>
      </c>
      <c r="D131">
        <v>1.8581920000000001</v>
      </c>
    </row>
    <row r="132" spans="1:4">
      <c r="A132" s="2">
        <v>45456.352060185192</v>
      </c>
      <c r="B132" t="s">
        <v>237</v>
      </c>
      <c r="C132">
        <v>17489.759999999998</v>
      </c>
      <c r="D132">
        <v>17.451070000000001</v>
      </c>
    </row>
    <row r="133" spans="1:4">
      <c r="A133" s="2">
        <v>45456.368935185194</v>
      </c>
      <c r="B133" t="s">
        <v>238</v>
      </c>
      <c r="C133">
        <v>13364.39</v>
      </c>
      <c r="D133">
        <v>15.553470000000001</v>
      </c>
    </row>
    <row r="134" spans="1:4">
      <c r="A134" s="2">
        <v>45456.424305555563</v>
      </c>
      <c r="B134" t="s">
        <v>239</v>
      </c>
      <c r="C134">
        <v>6391.8310000000001</v>
      </c>
      <c r="D134">
        <v>12.3089</v>
      </c>
    </row>
    <row r="135" spans="1:4">
      <c r="A135" s="2">
        <v>45456.438298611109</v>
      </c>
      <c r="B135" t="s">
        <v>270</v>
      </c>
      <c r="C135">
        <v>3651.7869999999998</v>
      </c>
      <c r="D135">
        <v>7.9876389999999997</v>
      </c>
    </row>
    <row r="136" spans="1:4">
      <c r="A136" s="2">
        <v>45456.49763888889</v>
      </c>
      <c r="B136" t="s">
        <v>240</v>
      </c>
      <c r="C136">
        <v>280.21300000000002</v>
      </c>
      <c r="D136">
        <v>1.051474</v>
      </c>
    </row>
    <row r="137" spans="1:4">
      <c r="A137" s="2">
        <v>45457.347812499997</v>
      </c>
      <c r="B137" t="s">
        <v>241</v>
      </c>
      <c r="C137">
        <v>17562.39</v>
      </c>
      <c r="D137">
        <v>17.52693</v>
      </c>
    </row>
    <row r="138" spans="1:4">
      <c r="A138" s="2">
        <v>45457.374050925922</v>
      </c>
      <c r="B138" t="s">
        <v>242</v>
      </c>
      <c r="C138">
        <v>11997.1</v>
      </c>
      <c r="D138">
        <v>15.209530000000001</v>
      </c>
    </row>
    <row r="139" spans="1:4">
      <c r="A139" s="2">
        <v>45457.401666666658</v>
      </c>
      <c r="B139" t="s">
        <v>243</v>
      </c>
      <c r="C139">
        <v>7463.8540000000003</v>
      </c>
      <c r="D139">
        <v>12.163</v>
      </c>
    </row>
    <row r="140" spans="1:4">
      <c r="A140" s="2">
        <v>45457.424976851849</v>
      </c>
      <c r="B140" t="s">
        <v>271</v>
      </c>
      <c r="C140">
        <v>4012.877</v>
      </c>
      <c r="D140">
        <v>8.0836939999999995</v>
      </c>
    </row>
    <row r="141" spans="1:4">
      <c r="A141" s="2">
        <v>45457.456643518519</v>
      </c>
      <c r="B141" t="s">
        <v>244</v>
      </c>
      <c r="C141">
        <v>1234.8489999999999</v>
      </c>
      <c r="D141">
        <v>3.3181690000000001</v>
      </c>
    </row>
  </sheetData>
  <phoneticPr fontId="1" type="noConversion"/>
  <conditionalFormatting sqref="A1:B1">
    <cfRule type="duplicateValues" dxfId="71" priority="10"/>
  </conditionalFormatting>
  <conditionalFormatting sqref="A1:D1">
    <cfRule type="containsText" dxfId="70" priority="2" operator="containsText" text="Prime">
      <formula>NOT(ISERROR(SEARCH("Prime",A1)))</formula>
    </cfRule>
  </conditionalFormatting>
  <conditionalFormatting sqref="C1:D1">
    <cfRule type="duplicateValues" dxfId="69" priority="1"/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C2544-ACDE-1345-AA58-D8CE29B21262}">
  <sheetPr codeName="Sheet5"/>
  <dimension ref="A1:V113"/>
  <sheetViews>
    <sheetView zoomScale="52" workbookViewId="0">
      <selection activeCell="A57" sqref="A57"/>
    </sheetView>
  </sheetViews>
  <sheetFormatPr baseColWidth="10" defaultColWidth="10.6640625" defaultRowHeight="14"/>
  <cols>
    <col min="3" max="3" width="17" customWidth="1"/>
    <col min="4" max="4" width="10.6640625" bestFit="1" customWidth="1"/>
    <col min="5" max="5" width="11.83203125" bestFit="1" customWidth="1"/>
    <col min="7" max="10" width="10.6640625" bestFit="1" customWidth="1"/>
    <col min="12" max="14" width="10.6640625" bestFit="1" customWidth="1"/>
  </cols>
  <sheetData>
    <row r="1" spans="1:22">
      <c r="A1" s="167"/>
      <c r="B1" s="167"/>
      <c r="C1" s="167"/>
      <c r="D1" s="167"/>
      <c r="E1" s="167"/>
      <c r="F1" s="167"/>
      <c r="G1" s="167"/>
      <c r="H1" s="167"/>
      <c r="I1" s="167"/>
      <c r="J1" s="167"/>
      <c r="K1" s="167"/>
      <c r="L1" s="167"/>
      <c r="M1" s="167"/>
      <c r="N1" s="167"/>
      <c r="O1" s="167"/>
      <c r="P1" s="167"/>
      <c r="Q1" s="167"/>
      <c r="R1" s="167"/>
      <c r="S1" s="167"/>
      <c r="T1" s="167"/>
      <c r="U1" s="167"/>
      <c r="V1" s="167"/>
    </row>
    <row r="2" spans="1:22">
      <c r="A2" s="167" t="s">
        <v>133</v>
      </c>
      <c r="B2" s="167" t="s">
        <v>7</v>
      </c>
      <c r="C2" s="168">
        <v>45420</v>
      </c>
      <c r="D2" s="169">
        <v>0.35424768518518518</v>
      </c>
      <c r="E2" s="167">
        <v>2024050801</v>
      </c>
      <c r="F2" s="167" t="s">
        <v>16</v>
      </c>
      <c r="G2" s="167">
        <v>17120.939999999999</v>
      </c>
      <c r="H2" s="167">
        <v>17.451260000000001</v>
      </c>
      <c r="I2" s="167"/>
      <c r="J2" s="167"/>
      <c r="K2" s="167"/>
      <c r="L2" s="167"/>
      <c r="M2" s="167"/>
      <c r="N2" s="167"/>
      <c r="O2" s="167"/>
      <c r="P2" s="167"/>
      <c r="Q2" s="167"/>
      <c r="R2" s="167"/>
      <c r="S2" s="167"/>
      <c r="T2" s="167"/>
      <c r="U2" s="167"/>
      <c r="V2" s="167"/>
    </row>
    <row r="3" spans="1:22">
      <c r="A3" s="167" t="s">
        <v>134</v>
      </c>
      <c r="B3" s="167" t="s">
        <v>8</v>
      </c>
      <c r="C3" s="168">
        <v>45420</v>
      </c>
      <c r="D3" s="169">
        <v>0.39177083333333335</v>
      </c>
      <c r="E3" s="167">
        <v>2024050801</v>
      </c>
      <c r="F3" s="167" t="s">
        <v>16</v>
      </c>
      <c r="G3" s="167">
        <v>10828.83</v>
      </c>
      <c r="H3" s="167">
        <v>15.530670000000001</v>
      </c>
      <c r="I3" s="167">
        <v>207.57</v>
      </c>
      <c r="J3" s="167">
        <v>202.62389999999999</v>
      </c>
      <c r="K3" s="167" t="s">
        <v>9</v>
      </c>
      <c r="L3" s="167">
        <v>38.001100000000001</v>
      </c>
      <c r="M3" s="167">
        <v>0.28903400000000001</v>
      </c>
      <c r="N3" s="167">
        <v>51</v>
      </c>
      <c r="O3" s="167" t="s">
        <v>10</v>
      </c>
      <c r="P3" s="167">
        <v>1</v>
      </c>
      <c r="Q3" s="167"/>
      <c r="R3" s="167">
        <v>1.2812E-2</v>
      </c>
      <c r="S3" s="167"/>
      <c r="T3" s="167"/>
      <c r="U3" s="167"/>
      <c r="V3" s="167"/>
    </row>
    <row r="4" spans="1:22">
      <c r="A4" s="167" t="s">
        <v>135</v>
      </c>
      <c r="B4" s="167" t="s">
        <v>8</v>
      </c>
      <c r="C4" s="168">
        <v>45420</v>
      </c>
      <c r="D4" s="169">
        <v>0.43412037037037038</v>
      </c>
      <c r="E4" s="167">
        <v>2024050801</v>
      </c>
      <c r="F4" s="167" t="s">
        <v>16</v>
      </c>
      <c r="G4" s="167">
        <v>5863.8050000000003</v>
      </c>
      <c r="H4" s="167">
        <v>12.3628</v>
      </c>
      <c r="I4" s="167">
        <v>288.97000000000003</v>
      </c>
      <c r="J4" s="167">
        <v>287.71089999999998</v>
      </c>
      <c r="K4" s="167" t="s">
        <v>9</v>
      </c>
      <c r="L4" s="167">
        <v>38.001260000000002</v>
      </c>
      <c r="M4" s="167">
        <v>0.60471600000000003</v>
      </c>
      <c r="N4" s="167">
        <v>71</v>
      </c>
      <c r="O4" s="167" t="s">
        <v>10</v>
      </c>
      <c r="P4" s="167">
        <v>1</v>
      </c>
      <c r="Q4" s="167"/>
      <c r="R4" s="167">
        <v>3.8769999999999998E-3</v>
      </c>
      <c r="S4" s="167"/>
      <c r="T4" s="167"/>
      <c r="U4" s="167"/>
      <c r="V4" s="167"/>
    </row>
    <row r="5" spans="1:22">
      <c r="A5" s="167" t="s">
        <v>136</v>
      </c>
      <c r="B5" s="167" t="s">
        <v>8</v>
      </c>
      <c r="C5" s="168">
        <v>45420</v>
      </c>
      <c r="D5" s="169">
        <v>0.50645833333333334</v>
      </c>
      <c r="E5" s="167">
        <v>2024050801</v>
      </c>
      <c r="F5" s="167" t="s">
        <v>16</v>
      </c>
      <c r="G5" s="167">
        <v>359.34019999999998</v>
      </c>
      <c r="H5" s="167">
        <v>1.46279</v>
      </c>
      <c r="I5" s="167">
        <v>276.75990000000002</v>
      </c>
      <c r="J5" s="167">
        <v>277.77100000000002</v>
      </c>
      <c r="K5" s="167" t="s">
        <v>9</v>
      </c>
      <c r="L5" s="167">
        <v>38.0002</v>
      </c>
      <c r="M5" s="167">
        <v>1.127759</v>
      </c>
      <c r="N5" s="167">
        <v>68</v>
      </c>
      <c r="O5" s="167" t="s">
        <v>10</v>
      </c>
      <c r="P5" s="167">
        <v>1</v>
      </c>
      <c r="Q5" s="167"/>
      <c r="R5" s="167">
        <v>2.9169999999999999E-3</v>
      </c>
      <c r="S5" s="167"/>
      <c r="T5" s="167"/>
      <c r="U5" s="167"/>
      <c r="V5" s="167"/>
    </row>
    <row r="6" spans="1:22">
      <c r="A6" s="167" t="s">
        <v>137</v>
      </c>
      <c r="B6" s="167" t="s">
        <v>7</v>
      </c>
      <c r="C6" s="168">
        <v>45421</v>
      </c>
      <c r="D6" s="169">
        <v>0.34682870370370367</v>
      </c>
      <c r="E6" s="167">
        <v>2024050901</v>
      </c>
      <c r="F6" s="167" t="s">
        <v>16</v>
      </c>
      <c r="G6" s="167">
        <v>17613.2</v>
      </c>
      <c r="H6" s="167">
        <v>14.489100000000001</v>
      </c>
      <c r="I6" s="167"/>
      <c r="J6" s="167"/>
      <c r="K6" s="167"/>
      <c r="L6" s="167"/>
      <c r="M6" s="167"/>
      <c r="N6" s="167"/>
      <c r="O6" s="167"/>
      <c r="P6" s="167"/>
      <c r="Q6" s="167"/>
      <c r="R6" s="167"/>
      <c r="S6" s="167"/>
      <c r="T6" s="167"/>
      <c r="U6" s="167"/>
      <c r="V6" s="167"/>
    </row>
    <row r="7" spans="1:22">
      <c r="A7" s="167" t="s">
        <v>138</v>
      </c>
      <c r="B7" s="167" t="s">
        <v>8</v>
      </c>
      <c r="C7" s="168">
        <v>45421</v>
      </c>
      <c r="D7" s="169">
        <v>0.37557870370370372</v>
      </c>
      <c r="E7" s="167">
        <v>2024050901</v>
      </c>
      <c r="F7" s="167" t="s">
        <v>16</v>
      </c>
      <c r="G7" s="167">
        <v>11611.92</v>
      </c>
      <c r="H7" s="167">
        <v>12.411049999999999</v>
      </c>
      <c r="I7" s="167">
        <v>244.2</v>
      </c>
      <c r="J7" s="167">
        <v>236.22210000000001</v>
      </c>
      <c r="K7" s="167" t="s">
        <v>9</v>
      </c>
      <c r="L7" s="167">
        <v>38.00121</v>
      </c>
      <c r="M7" s="167">
        <v>0.25113000000000002</v>
      </c>
      <c r="N7" s="167">
        <v>60</v>
      </c>
      <c r="O7" s="167" t="s">
        <v>10</v>
      </c>
      <c r="P7" s="167">
        <v>1</v>
      </c>
      <c r="Q7" s="167"/>
      <c r="R7" s="167">
        <v>2.581E-3</v>
      </c>
      <c r="S7" s="167"/>
      <c r="T7" s="167"/>
      <c r="U7" s="167"/>
      <c r="V7" s="167"/>
    </row>
    <row r="8" spans="1:22">
      <c r="A8" s="167" t="s">
        <v>139</v>
      </c>
      <c r="B8" s="167" t="s">
        <v>8</v>
      </c>
      <c r="C8" s="168">
        <v>45421</v>
      </c>
      <c r="D8" s="169">
        <v>0.40375</v>
      </c>
      <c r="E8" s="167">
        <v>2024050901</v>
      </c>
      <c r="F8" s="167" t="s">
        <v>16</v>
      </c>
      <c r="G8" s="167">
        <v>7143.3339999999998</v>
      </c>
      <c r="H8" s="167">
        <v>9.865729</v>
      </c>
      <c r="I8" s="167">
        <v>284.89999999999998</v>
      </c>
      <c r="J8" s="167">
        <v>279.78469999999999</v>
      </c>
      <c r="K8" s="167" t="s">
        <v>9</v>
      </c>
      <c r="L8" s="167">
        <v>38.000480000000003</v>
      </c>
      <c r="M8" s="167">
        <v>0.38449499999999998</v>
      </c>
      <c r="N8" s="167">
        <v>70</v>
      </c>
      <c r="O8" s="167" t="s">
        <v>10</v>
      </c>
      <c r="P8" s="167">
        <v>1</v>
      </c>
      <c r="Q8" s="167"/>
      <c r="R8" s="167">
        <v>1.9559999999999998E-3</v>
      </c>
      <c r="S8" s="167"/>
      <c r="T8" s="167"/>
      <c r="U8" s="167"/>
      <c r="V8" s="167"/>
    </row>
    <row r="9" spans="1:22">
      <c r="A9" s="167" t="s">
        <v>140</v>
      </c>
      <c r="B9" s="167" t="s">
        <v>8</v>
      </c>
      <c r="C9" s="168">
        <v>45421</v>
      </c>
      <c r="D9" s="169">
        <v>0.4788310185185185</v>
      </c>
      <c r="E9" s="167">
        <v>2024050901</v>
      </c>
      <c r="F9" s="167" t="s">
        <v>16</v>
      </c>
      <c r="G9" s="167">
        <v>417.4939</v>
      </c>
      <c r="H9" s="167">
        <v>1.1413169999999999</v>
      </c>
      <c r="I9" s="167">
        <v>337.81</v>
      </c>
      <c r="J9" s="167">
        <v>337.74889999999999</v>
      </c>
      <c r="K9" s="167" t="s">
        <v>9</v>
      </c>
      <c r="L9" s="167">
        <v>38.000349999999997</v>
      </c>
      <c r="M9" s="167">
        <v>0.92078300000000002</v>
      </c>
      <c r="N9" s="167">
        <v>83</v>
      </c>
      <c r="O9" s="167" t="s">
        <v>10</v>
      </c>
      <c r="P9" s="167">
        <v>1</v>
      </c>
      <c r="Q9" s="167"/>
      <c r="R9" s="167">
        <v>1.8519999999999999E-3</v>
      </c>
      <c r="S9" s="167"/>
      <c r="T9" s="167"/>
      <c r="U9" s="167"/>
      <c r="V9" s="167"/>
    </row>
    <row r="10" spans="1:22">
      <c r="A10" s="167" t="s">
        <v>141</v>
      </c>
      <c r="B10" s="167" t="s">
        <v>7</v>
      </c>
      <c r="C10" s="168">
        <v>45422</v>
      </c>
      <c r="D10" s="169">
        <v>0.3586805555555555</v>
      </c>
      <c r="E10" s="167">
        <v>2024051001</v>
      </c>
      <c r="F10" s="167" t="s">
        <v>16</v>
      </c>
      <c r="G10" s="167">
        <v>19682.63</v>
      </c>
      <c r="H10" s="167">
        <v>14.451169999999999</v>
      </c>
      <c r="I10" s="167"/>
      <c r="J10" s="167"/>
      <c r="K10" s="167"/>
      <c r="L10" s="167"/>
      <c r="M10" s="167"/>
      <c r="N10" s="167"/>
      <c r="O10" s="167"/>
      <c r="P10" s="167"/>
      <c r="Q10" s="167"/>
      <c r="R10" s="167"/>
      <c r="S10" s="167"/>
      <c r="T10" s="167"/>
      <c r="U10" s="167"/>
      <c r="V10" s="167"/>
    </row>
    <row r="11" spans="1:22">
      <c r="A11" s="167" t="s">
        <v>142</v>
      </c>
      <c r="B11" s="167" t="s">
        <v>8</v>
      </c>
      <c r="C11" s="168">
        <v>45422</v>
      </c>
      <c r="D11" s="169">
        <v>0.39246527777777779</v>
      </c>
      <c r="E11" s="167">
        <v>2024051001</v>
      </c>
      <c r="F11" s="167" t="s">
        <v>16</v>
      </c>
      <c r="G11" s="167">
        <v>12715.91</v>
      </c>
      <c r="H11" s="167">
        <v>12.69861</v>
      </c>
      <c r="I11" s="167">
        <v>260.48</v>
      </c>
      <c r="J11" s="167">
        <v>265.56799999999998</v>
      </c>
      <c r="K11" s="167" t="s">
        <v>9</v>
      </c>
      <c r="L11" s="167">
        <v>38.000230000000002</v>
      </c>
      <c r="M11" s="167">
        <v>0.26364199999999999</v>
      </c>
      <c r="N11" s="167">
        <v>64</v>
      </c>
      <c r="O11" s="167" t="s">
        <v>10</v>
      </c>
      <c r="P11" s="167">
        <v>1</v>
      </c>
      <c r="Q11" s="167"/>
      <c r="R11" s="167">
        <v>1.375E-2</v>
      </c>
      <c r="S11" s="167">
        <v>3.555E-3</v>
      </c>
      <c r="T11" s="167"/>
      <c r="U11" s="167"/>
      <c r="V11" s="167"/>
    </row>
    <row r="12" spans="1:22">
      <c r="A12" s="167" t="s">
        <v>143</v>
      </c>
      <c r="B12" s="167" t="s">
        <v>8</v>
      </c>
      <c r="C12" s="168">
        <v>45422</v>
      </c>
      <c r="D12" s="169">
        <v>0.42090277777777779</v>
      </c>
      <c r="E12" s="167">
        <v>2024051001</v>
      </c>
      <c r="F12" s="167" t="s">
        <v>16</v>
      </c>
      <c r="G12" s="167">
        <v>7895.3149999999996</v>
      </c>
      <c r="H12" s="167">
        <v>10.211919999999999</v>
      </c>
      <c r="I12" s="167">
        <v>313.39</v>
      </c>
      <c r="J12" s="167">
        <v>306.04899999999998</v>
      </c>
      <c r="K12" s="167" t="s">
        <v>9</v>
      </c>
      <c r="L12" s="167">
        <v>38.001330000000003</v>
      </c>
      <c r="M12" s="167">
        <v>0.39382499999999998</v>
      </c>
      <c r="N12" s="167">
        <v>77</v>
      </c>
      <c r="O12" s="167" t="s">
        <v>10</v>
      </c>
      <c r="P12" s="167">
        <v>1</v>
      </c>
      <c r="Q12" s="167"/>
      <c r="R12" s="167">
        <v>1.8519999999999999E-3</v>
      </c>
      <c r="S12" s="167"/>
      <c r="T12" s="167"/>
      <c r="U12" s="167"/>
      <c r="V12" s="167"/>
    </row>
    <row r="13" spans="1:22">
      <c r="A13" s="167" t="s">
        <v>144</v>
      </c>
      <c r="B13" s="167" t="s">
        <v>8</v>
      </c>
      <c r="C13" s="168">
        <v>45422</v>
      </c>
      <c r="D13" s="169">
        <v>0.49913194444444442</v>
      </c>
      <c r="E13" s="167">
        <v>2024051001</v>
      </c>
      <c r="F13" s="167" t="s">
        <v>16</v>
      </c>
      <c r="G13" s="167">
        <v>661.48810000000003</v>
      </c>
      <c r="H13" s="167">
        <v>1.7428870000000001</v>
      </c>
      <c r="I13" s="167">
        <v>284.89999999999998</v>
      </c>
      <c r="J13" s="167">
        <v>283.4273</v>
      </c>
      <c r="K13" s="167" t="s">
        <v>9</v>
      </c>
      <c r="L13" s="167">
        <v>61.0047</v>
      </c>
      <c r="M13" s="167">
        <v>0.74449200000000004</v>
      </c>
      <c r="N13" s="167">
        <v>70</v>
      </c>
      <c r="O13" s="167" t="s">
        <v>11</v>
      </c>
      <c r="P13" s="167">
        <v>1</v>
      </c>
      <c r="Q13" s="167"/>
      <c r="R13" s="167">
        <v>4.7920000000000003E-3</v>
      </c>
      <c r="S13" s="167"/>
      <c r="T13" s="167"/>
      <c r="U13" s="167"/>
      <c r="V13" s="167"/>
    </row>
    <row r="14" spans="1:22">
      <c r="A14" s="167" t="s">
        <v>145</v>
      </c>
      <c r="B14" s="167" t="s">
        <v>7</v>
      </c>
      <c r="C14" s="168">
        <v>45423</v>
      </c>
      <c r="D14" s="169">
        <v>0.35490740740740739</v>
      </c>
      <c r="E14" s="167">
        <v>2024051101</v>
      </c>
      <c r="F14" s="167" t="s">
        <v>16</v>
      </c>
      <c r="G14" s="167">
        <v>15515.02</v>
      </c>
      <c r="H14" s="167">
        <v>14.48908</v>
      </c>
      <c r="I14" s="167"/>
      <c r="J14" s="167"/>
      <c r="K14" s="167"/>
      <c r="L14" s="167"/>
      <c r="M14" s="167"/>
      <c r="N14" s="167"/>
      <c r="O14" s="167"/>
      <c r="P14" s="167"/>
      <c r="Q14" s="167"/>
      <c r="R14" s="167"/>
      <c r="S14" s="167"/>
      <c r="T14" s="167"/>
      <c r="U14" s="167"/>
      <c r="V14" s="167"/>
    </row>
    <row r="15" spans="1:22">
      <c r="A15" s="167" t="s">
        <v>146</v>
      </c>
      <c r="B15" s="167" t="s">
        <v>8</v>
      </c>
      <c r="C15" s="168">
        <v>45423</v>
      </c>
      <c r="D15" s="169">
        <v>0.36947916666666664</v>
      </c>
      <c r="E15" s="167">
        <v>2024051101</v>
      </c>
      <c r="F15" s="167" t="s">
        <v>16</v>
      </c>
      <c r="G15" s="167">
        <v>11903.98</v>
      </c>
      <c r="H15" s="167">
        <v>12.69763</v>
      </c>
      <c r="I15" s="167">
        <v>268.62</v>
      </c>
      <c r="J15" s="167">
        <v>269.93700000000001</v>
      </c>
      <c r="K15" s="167" t="s">
        <v>9</v>
      </c>
      <c r="L15" s="167">
        <v>38.000030000000002</v>
      </c>
      <c r="M15" s="167">
        <v>0.28645300000000001</v>
      </c>
      <c r="N15" s="167">
        <v>66</v>
      </c>
      <c r="O15" s="167" t="s">
        <v>10</v>
      </c>
      <c r="P15" s="167">
        <v>1</v>
      </c>
      <c r="Q15" s="167"/>
      <c r="R15" s="167">
        <v>2.9399999999999999E-3</v>
      </c>
      <c r="S15" s="167"/>
      <c r="T15" s="167"/>
      <c r="U15" s="167"/>
      <c r="V15" s="167"/>
    </row>
    <row r="16" spans="1:22">
      <c r="A16" s="167" t="s">
        <v>147</v>
      </c>
      <c r="B16" s="167" t="s">
        <v>8</v>
      </c>
      <c r="C16" s="168">
        <v>45423</v>
      </c>
      <c r="D16" s="169">
        <v>0.40283564814814815</v>
      </c>
      <c r="E16" s="167">
        <v>2024051101</v>
      </c>
      <c r="F16" s="167" t="s">
        <v>16</v>
      </c>
      <c r="G16" s="167">
        <v>6793.4989999999998</v>
      </c>
      <c r="H16" s="167">
        <v>9.8148529999999994</v>
      </c>
      <c r="I16" s="167">
        <v>272.69</v>
      </c>
      <c r="J16" s="167">
        <v>270.54000000000002</v>
      </c>
      <c r="K16" s="167" t="s">
        <v>9</v>
      </c>
      <c r="L16" s="167">
        <v>38.000030000000002</v>
      </c>
      <c r="M16" s="167">
        <v>0.38905800000000001</v>
      </c>
      <c r="N16" s="167">
        <v>67</v>
      </c>
      <c r="O16" s="167" t="s">
        <v>10</v>
      </c>
      <c r="P16" s="167">
        <v>1</v>
      </c>
      <c r="Q16" s="167"/>
      <c r="R16" s="167">
        <v>2.859E-3</v>
      </c>
      <c r="S16" s="167"/>
      <c r="T16" s="167"/>
      <c r="U16" s="167"/>
      <c r="V16" s="167"/>
    </row>
    <row r="17" spans="1:22">
      <c r="A17" s="167" t="s">
        <v>148</v>
      </c>
      <c r="B17" s="167" t="s">
        <v>8</v>
      </c>
      <c r="C17" s="168">
        <v>45423</v>
      </c>
      <c r="D17" s="169">
        <v>0.45924768518518522</v>
      </c>
      <c r="E17" s="167">
        <v>2024051101</v>
      </c>
      <c r="F17" s="167" t="s">
        <v>16</v>
      </c>
      <c r="G17" s="167">
        <v>661.03859999999997</v>
      </c>
      <c r="H17" s="167">
        <v>1.5953189999999999</v>
      </c>
      <c r="I17" s="167">
        <v>268.62</v>
      </c>
      <c r="J17" s="167">
        <v>268.76589999999999</v>
      </c>
      <c r="K17" s="167" t="s">
        <v>9</v>
      </c>
      <c r="L17" s="167">
        <v>38.00121</v>
      </c>
      <c r="M17" s="167">
        <v>0.64671000000000001</v>
      </c>
      <c r="N17" s="167">
        <v>66</v>
      </c>
      <c r="O17" s="167" t="s">
        <v>10</v>
      </c>
      <c r="P17" s="167">
        <v>1</v>
      </c>
      <c r="Q17" s="167"/>
      <c r="R17" s="167">
        <v>1.9789999999999999E-3</v>
      </c>
      <c r="S17" s="167"/>
      <c r="T17" s="167"/>
      <c r="U17" s="167"/>
      <c r="V17" s="167"/>
    </row>
    <row r="18" spans="1:22">
      <c r="A18" s="167" t="s">
        <v>149</v>
      </c>
      <c r="B18" s="167" t="s">
        <v>7</v>
      </c>
      <c r="C18" s="168">
        <v>45425</v>
      </c>
      <c r="D18" s="169">
        <v>0.34246527777777774</v>
      </c>
      <c r="E18" s="167">
        <v>2024051301</v>
      </c>
      <c r="F18" s="167" t="s">
        <v>16</v>
      </c>
      <c r="G18" s="167">
        <v>19616.150000000001</v>
      </c>
      <c r="H18" s="167">
        <v>14.526960000000001</v>
      </c>
      <c r="I18" s="167"/>
      <c r="J18" s="167"/>
      <c r="K18" s="167"/>
      <c r="L18" s="167"/>
      <c r="M18" s="167"/>
      <c r="N18" s="167"/>
      <c r="O18" s="167"/>
      <c r="P18" s="167"/>
      <c r="Q18" s="167"/>
      <c r="R18" s="167"/>
      <c r="S18" s="167"/>
      <c r="T18" s="167"/>
      <c r="U18" s="167"/>
      <c r="V18" s="167"/>
    </row>
    <row r="19" spans="1:22">
      <c r="A19" s="167" t="s">
        <v>150</v>
      </c>
      <c r="B19" s="167" t="s">
        <v>8</v>
      </c>
      <c r="C19" s="168">
        <v>45425</v>
      </c>
      <c r="D19" s="169">
        <v>0.38439814814814816</v>
      </c>
      <c r="E19" s="167">
        <v>2024051301</v>
      </c>
      <c r="F19" s="167" t="s">
        <v>16</v>
      </c>
      <c r="G19" s="167">
        <v>11288.58</v>
      </c>
      <c r="H19" s="167">
        <v>12.246729999999999</v>
      </c>
      <c r="I19" s="167">
        <v>293.03989999999999</v>
      </c>
      <c r="J19" s="167">
        <v>287.47340000000003</v>
      </c>
      <c r="K19" s="167" t="s">
        <v>9</v>
      </c>
      <c r="L19" s="167">
        <v>38.000210000000003</v>
      </c>
      <c r="M19" s="167">
        <v>0.31008999999999998</v>
      </c>
      <c r="N19" s="167">
        <v>72</v>
      </c>
      <c r="O19" s="167" t="s">
        <v>10</v>
      </c>
      <c r="P19" s="167">
        <v>1</v>
      </c>
      <c r="Q19" s="167"/>
      <c r="R19" s="167">
        <v>2.049E-3</v>
      </c>
      <c r="S19" s="167"/>
      <c r="T19" s="167"/>
      <c r="U19" s="167"/>
      <c r="V19" s="167"/>
    </row>
    <row r="20" spans="1:22">
      <c r="A20" s="167" t="s">
        <v>151</v>
      </c>
      <c r="B20" s="167" t="s">
        <v>8</v>
      </c>
      <c r="C20" s="168">
        <v>45425</v>
      </c>
      <c r="D20" s="169">
        <v>0.40959490740740739</v>
      </c>
      <c r="E20" s="167">
        <v>2024051301</v>
      </c>
      <c r="F20" s="167" t="s">
        <v>16</v>
      </c>
      <c r="G20" s="167">
        <v>6974.01</v>
      </c>
      <c r="H20" s="167">
        <v>9.5136249999999993</v>
      </c>
      <c r="I20" s="167">
        <v>276.75990000000002</v>
      </c>
      <c r="J20" s="167">
        <v>272.75959999999998</v>
      </c>
      <c r="K20" s="167" t="s">
        <v>9</v>
      </c>
      <c r="L20" s="167">
        <v>38.001220000000004</v>
      </c>
      <c r="M20" s="167">
        <v>0.37023299999999998</v>
      </c>
      <c r="N20" s="167">
        <v>68</v>
      </c>
      <c r="O20" s="167" t="s">
        <v>10</v>
      </c>
      <c r="P20" s="167">
        <v>1</v>
      </c>
      <c r="Q20" s="167"/>
      <c r="R20" s="167">
        <v>3.009E-3</v>
      </c>
      <c r="S20" s="167"/>
      <c r="T20" s="167"/>
      <c r="U20" s="167"/>
      <c r="V20" s="167"/>
    </row>
    <row r="21" spans="1:22">
      <c r="A21" s="167" t="s">
        <v>152</v>
      </c>
      <c r="B21" s="167" t="s">
        <v>8</v>
      </c>
      <c r="C21" s="168">
        <v>45425</v>
      </c>
      <c r="D21" s="169">
        <v>0.47104166666666664</v>
      </c>
      <c r="E21" s="167">
        <v>2024051301</v>
      </c>
      <c r="F21" s="167" t="s">
        <v>16</v>
      </c>
      <c r="G21" s="167">
        <v>594.05740000000003</v>
      </c>
      <c r="H21" s="167">
        <v>1.417279</v>
      </c>
      <c r="I21" s="167">
        <v>236.06</v>
      </c>
      <c r="J21" s="167">
        <v>236.37450000000001</v>
      </c>
      <c r="K21" s="167" t="s">
        <v>9</v>
      </c>
      <c r="L21" s="167">
        <v>38</v>
      </c>
      <c r="M21" s="167">
        <v>0.56213299999999999</v>
      </c>
      <c r="N21" s="167">
        <v>58</v>
      </c>
      <c r="O21" s="167" t="s">
        <v>10</v>
      </c>
      <c r="P21" s="167">
        <v>1</v>
      </c>
      <c r="Q21" s="167"/>
      <c r="R21" s="167">
        <v>2.6970000000000002E-3</v>
      </c>
      <c r="S21" s="167"/>
      <c r="T21" s="167"/>
      <c r="U21" s="167"/>
      <c r="V21" s="167"/>
    </row>
    <row r="22" spans="1:22">
      <c r="A22" s="167" t="s">
        <v>153</v>
      </c>
      <c r="B22" s="167" t="s">
        <v>7</v>
      </c>
      <c r="C22" s="168">
        <v>45426</v>
      </c>
      <c r="D22" s="169">
        <v>0.35449074074074072</v>
      </c>
      <c r="E22" s="167">
        <v>2024051401</v>
      </c>
      <c r="F22" s="167" t="s">
        <v>16</v>
      </c>
      <c r="G22" s="167">
        <v>17062.39</v>
      </c>
      <c r="H22" s="167">
        <v>17.451250000000002</v>
      </c>
      <c r="I22" s="167"/>
      <c r="J22" s="167"/>
      <c r="K22" s="167"/>
      <c r="L22" s="167"/>
      <c r="M22" s="167"/>
      <c r="N22" s="167"/>
      <c r="O22" s="167"/>
      <c r="P22" s="167"/>
      <c r="Q22" s="167"/>
      <c r="R22" s="167"/>
      <c r="S22" s="167"/>
      <c r="T22" s="167"/>
      <c r="U22" s="167"/>
      <c r="V22" s="167"/>
    </row>
    <row r="23" spans="1:22">
      <c r="A23" s="167" t="s">
        <v>154</v>
      </c>
      <c r="B23" s="167" t="s">
        <v>8</v>
      </c>
      <c r="C23" s="168">
        <v>45426</v>
      </c>
      <c r="D23" s="169">
        <v>0.37262731481481487</v>
      </c>
      <c r="E23" s="167">
        <v>2024051401</v>
      </c>
      <c r="F23" s="167" t="s">
        <v>16</v>
      </c>
      <c r="G23" s="167">
        <v>12497.06</v>
      </c>
      <c r="H23" s="167">
        <v>15.080579999999999</v>
      </c>
      <c r="I23" s="167">
        <v>313.39</v>
      </c>
      <c r="J23" s="167">
        <v>313.77609999999999</v>
      </c>
      <c r="K23" s="167" t="s">
        <v>9</v>
      </c>
      <c r="L23" s="167">
        <v>47.226939999999999</v>
      </c>
      <c r="M23" s="167">
        <v>0.37683299999999997</v>
      </c>
      <c r="N23" s="167">
        <v>77</v>
      </c>
      <c r="O23" s="167" t="s">
        <v>11</v>
      </c>
      <c r="P23" s="167">
        <v>1</v>
      </c>
      <c r="Q23" s="167"/>
      <c r="R23" s="167">
        <v>2.8119999999999998E-3</v>
      </c>
      <c r="S23" s="167"/>
      <c r="T23" s="167"/>
      <c r="U23" s="167"/>
      <c r="V23" s="167"/>
    </row>
    <row r="24" spans="1:22">
      <c r="A24" s="167" t="s">
        <v>155</v>
      </c>
      <c r="B24" s="167" t="s">
        <v>8</v>
      </c>
      <c r="C24" s="168">
        <v>45426</v>
      </c>
      <c r="D24" s="169">
        <v>0.40766203703703702</v>
      </c>
      <c r="E24" s="167">
        <v>2024051401</v>
      </c>
      <c r="F24" s="167" t="s">
        <v>16</v>
      </c>
      <c r="G24" s="167">
        <v>7237.5789999999997</v>
      </c>
      <c r="H24" s="167">
        <v>12.01136</v>
      </c>
      <c r="I24" s="167">
        <v>236.06</v>
      </c>
      <c r="J24" s="167">
        <v>232.79069999999999</v>
      </c>
      <c r="K24" s="167" t="s">
        <v>9</v>
      </c>
      <c r="L24" s="167">
        <v>38.001330000000003</v>
      </c>
      <c r="M24" s="167">
        <v>0.384438</v>
      </c>
      <c r="N24" s="167">
        <v>58</v>
      </c>
      <c r="O24" s="167" t="s">
        <v>10</v>
      </c>
      <c r="P24" s="167">
        <v>1</v>
      </c>
      <c r="Q24" s="167"/>
      <c r="R24" s="167">
        <v>1.2626999999999999E-2</v>
      </c>
      <c r="S24" s="167">
        <v>1.946E-3</v>
      </c>
      <c r="T24" s="167"/>
      <c r="U24" s="167"/>
      <c r="V24" s="167"/>
    </row>
    <row r="25" spans="1:22">
      <c r="A25" s="167" t="s">
        <v>156</v>
      </c>
      <c r="B25" s="167" t="s">
        <v>8</v>
      </c>
      <c r="C25" s="168">
        <v>45426</v>
      </c>
      <c r="D25" s="169">
        <v>0.47609953703703706</v>
      </c>
      <c r="E25" s="167">
        <v>2024051401</v>
      </c>
      <c r="F25" s="167" t="s">
        <v>16</v>
      </c>
      <c r="G25" s="167">
        <v>603.8519</v>
      </c>
      <c r="H25" s="167">
        <v>1.867699</v>
      </c>
      <c r="I25" s="167">
        <v>325.60000000000002</v>
      </c>
      <c r="J25" s="167">
        <v>322.82749999999999</v>
      </c>
      <c r="K25" s="167" t="s">
        <v>9</v>
      </c>
      <c r="L25" s="167">
        <v>38.000039999999998</v>
      </c>
      <c r="M25" s="167">
        <v>0.99571600000000005</v>
      </c>
      <c r="N25" s="167">
        <v>80</v>
      </c>
      <c r="O25" s="167" t="s">
        <v>10</v>
      </c>
      <c r="P25" s="167">
        <v>1</v>
      </c>
      <c r="Q25" s="167"/>
      <c r="R25" s="167">
        <v>2.7889999999999998E-3</v>
      </c>
      <c r="S25" s="167"/>
      <c r="T25" s="167"/>
      <c r="U25" s="167"/>
      <c r="V25" s="167"/>
    </row>
    <row r="26" spans="1:22">
      <c r="A26" s="167" t="s">
        <v>157</v>
      </c>
      <c r="B26" s="167" t="s">
        <v>7</v>
      </c>
      <c r="C26" s="168">
        <v>45427</v>
      </c>
      <c r="D26" s="169">
        <v>0.3543055555555556</v>
      </c>
      <c r="E26" s="167">
        <v>2024051501</v>
      </c>
      <c r="F26" s="167" t="s">
        <v>16</v>
      </c>
      <c r="G26" s="167">
        <v>18309.75</v>
      </c>
      <c r="H26" s="167">
        <v>17.45121</v>
      </c>
      <c r="I26" s="167"/>
      <c r="J26" s="167"/>
      <c r="K26" s="167"/>
      <c r="L26" s="167"/>
      <c r="M26" s="167"/>
      <c r="N26" s="167"/>
      <c r="O26" s="167"/>
      <c r="P26" s="167"/>
      <c r="Q26" s="167"/>
      <c r="R26" s="167"/>
      <c r="S26" s="167"/>
      <c r="T26" s="167"/>
      <c r="U26" s="167"/>
      <c r="V26" s="167"/>
    </row>
    <row r="27" spans="1:22">
      <c r="A27" s="167" t="s">
        <v>158</v>
      </c>
      <c r="B27" s="167" t="s">
        <v>8</v>
      </c>
      <c r="C27" s="168">
        <v>45427</v>
      </c>
      <c r="D27" s="169">
        <v>0.37305555555555553</v>
      </c>
      <c r="E27" s="167">
        <v>2024051501</v>
      </c>
      <c r="F27" s="167" t="s">
        <v>16</v>
      </c>
      <c r="G27" s="167">
        <v>13441.51</v>
      </c>
      <c r="H27" s="167">
        <v>15.199780000000001</v>
      </c>
      <c r="I27" s="167">
        <v>268.62</v>
      </c>
      <c r="J27" s="167">
        <v>266.96350000000001</v>
      </c>
      <c r="K27" s="167" t="s">
        <v>9</v>
      </c>
      <c r="L27" s="167">
        <v>38.000120000000003</v>
      </c>
      <c r="M27" s="167">
        <v>0.30043999999999998</v>
      </c>
      <c r="N27" s="167">
        <v>66</v>
      </c>
      <c r="O27" s="167" t="s">
        <v>10</v>
      </c>
      <c r="P27" s="167">
        <v>1</v>
      </c>
      <c r="Q27" s="167"/>
      <c r="R27" s="167">
        <v>1.921E-3</v>
      </c>
      <c r="S27" s="167"/>
      <c r="T27" s="167"/>
      <c r="U27" s="167"/>
      <c r="V27" s="167"/>
    </row>
    <row r="28" spans="1:22">
      <c r="A28" s="167" t="s">
        <v>159</v>
      </c>
      <c r="B28" s="167" t="s">
        <v>8</v>
      </c>
      <c r="C28" s="168">
        <v>45427</v>
      </c>
      <c r="D28" s="169">
        <v>0.40978009259259257</v>
      </c>
      <c r="E28" s="167">
        <v>2024051501</v>
      </c>
      <c r="F28" s="167" t="s">
        <v>16</v>
      </c>
      <c r="G28" s="167">
        <v>7811.44</v>
      </c>
      <c r="H28" s="167">
        <v>12.33628</v>
      </c>
      <c r="I28" s="167">
        <v>280.83</v>
      </c>
      <c r="J28" s="167">
        <v>274.79259999999999</v>
      </c>
      <c r="K28" s="167" t="s">
        <v>9</v>
      </c>
      <c r="L28" s="167">
        <v>38.00027</v>
      </c>
      <c r="M28" s="167">
        <v>0.43184400000000001</v>
      </c>
      <c r="N28" s="167">
        <v>69</v>
      </c>
      <c r="O28" s="167" t="s">
        <v>10</v>
      </c>
      <c r="P28" s="167">
        <v>1</v>
      </c>
      <c r="Q28" s="167"/>
      <c r="R28" s="167">
        <v>1.0729000000000001E-2</v>
      </c>
      <c r="S28" s="167">
        <v>2.0379999999999999E-3</v>
      </c>
      <c r="T28" s="167"/>
      <c r="U28" s="167"/>
      <c r="V28" s="167"/>
    </row>
    <row r="29" spans="1:22">
      <c r="A29" s="167" t="s">
        <v>160</v>
      </c>
      <c r="B29" s="167" t="s">
        <v>8</v>
      </c>
      <c r="C29" s="168">
        <v>45427</v>
      </c>
      <c r="D29" s="169">
        <v>0.48435185185185187</v>
      </c>
      <c r="E29" s="167">
        <v>2024051501</v>
      </c>
      <c r="F29" s="167" t="s">
        <v>16</v>
      </c>
      <c r="G29" s="167">
        <v>1150.68</v>
      </c>
      <c r="H29" s="167">
        <v>3.5810940000000002</v>
      </c>
      <c r="I29" s="167">
        <v>227.92</v>
      </c>
      <c r="J29" s="167">
        <v>226.80090000000001</v>
      </c>
      <c r="K29" s="167" t="s">
        <v>9</v>
      </c>
      <c r="L29" s="167">
        <v>38.000309999999999</v>
      </c>
      <c r="M29" s="167">
        <v>0.70372500000000004</v>
      </c>
      <c r="N29" s="167">
        <v>56</v>
      </c>
      <c r="O29" s="167" t="s">
        <v>10</v>
      </c>
      <c r="P29" s="167">
        <v>1</v>
      </c>
      <c r="Q29" s="167"/>
      <c r="R29" s="167">
        <v>1.8289999999999999E-3</v>
      </c>
      <c r="S29" s="167"/>
      <c r="T29" s="167"/>
      <c r="U29" s="167"/>
      <c r="V29" s="167"/>
    </row>
    <row r="30" spans="1:22">
      <c r="A30" s="167" t="s">
        <v>161</v>
      </c>
      <c r="B30" s="167" t="s">
        <v>7</v>
      </c>
      <c r="C30" s="168">
        <v>45428</v>
      </c>
      <c r="D30" s="169">
        <v>0.34613425925925928</v>
      </c>
      <c r="E30" s="167">
        <v>2024051601</v>
      </c>
      <c r="F30" s="167" t="s">
        <v>16</v>
      </c>
      <c r="G30" s="167">
        <v>16874.990000000002</v>
      </c>
      <c r="H30" s="167">
        <v>14.451280000000001</v>
      </c>
      <c r="I30" s="167"/>
      <c r="J30" s="167"/>
      <c r="K30" s="167"/>
      <c r="L30" s="167"/>
      <c r="M30" s="167"/>
      <c r="N30" s="167"/>
      <c r="O30" s="167"/>
      <c r="P30" s="167"/>
      <c r="Q30" s="167"/>
      <c r="R30" s="167"/>
      <c r="S30" s="167"/>
      <c r="T30" s="167"/>
      <c r="U30" s="167"/>
      <c r="V30" s="167"/>
    </row>
    <row r="31" spans="1:22">
      <c r="A31" s="167" t="s">
        <v>162</v>
      </c>
      <c r="B31" s="167" t="s">
        <v>8</v>
      </c>
      <c r="C31" s="168">
        <v>45428</v>
      </c>
      <c r="D31" s="169">
        <v>0.39225694444444442</v>
      </c>
      <c r="E31" s="167">
        <v>2024051601</v>
      </c>
      <c r="F31" s="167" t="s">
        <v>16</v>
      </c>
      <c r="G31" s="167">
        <v>10104.44</v>
      </c>
      <c r="H31" s="167">
        <v>13.168760000000001</v>
      </c>
      <c r="I31" s="167">
        <v>268.62</v>
      </c>
      <c r="J31" s="167">
        <v>268.6825</v>
      </c>
      <c r="K31" s="167" t="s">
        <v>9</v>
      </c>
      <c r="L31" s="167">
        <v>38.001220000000004</v>
      </c>
      <c r="M31" s="167">
        <v>0.34838200000000002</v>
      </c>
      <c r="N31" s="167">
        <v>66</v>
      </c>
      <c r="O31" s="167" t="s">
        <v>10</v>
      </c>
      <c r="P31" s="167">
        <v>1</v>
      </c>
      <c r="Q31" s="167"/>
      <c r="R31" s="167">
        <v>2.8171000000000002E-2</v>
      </c>
      <c r="S31" s="167">
        <v>2.0049999999999998E-3</v>
      </c>
      <c r="T31" s="167"/>
      <c r="U31" s="167"/>
      <c r="V31" s="167"/>
    </row>
    <row r="32" spans="1:22">
      <c r="A32" s="167" t="s">
        <v>163</v>
      </c>
      <c r="B32" s="167" t="s">
        <v>8</v>
      </c>
      <c r="C32" s="168">
        <v>45428</v>
      </c>
      <c r="D32" s="169">
        <v>0.42964120370370368</v>
      </c>
      <c r="E32" s="167">
        <v>2024051601</v>
      </c>
      <c r="F32" s="167" t="s">
        <v>16</v>
      </c>
      <c r="G32" s="167">
        <v>6040.3</v>
      </c>
      <c r="H32" s="167">
        <v>11.06015</v>
      </c>
      <c r="I32" s="167">
        <v>390.7199</v>
      </c>
      <c r="J32" s="167">
        <v>391.66460000000001</v>
      </c>
      <c r="K32" s="167" t="s">
        <v>9</v>
      </c>
      <c r="L32" s="167">
        <v>38.001010000000001</v>
      </c>
      <c r="M32" s="167">
        <v>0.715063</v>
      </c>
      <c r="N32" s="167">
        <v>96</v>
      </c>
      <c r="O32" s="167" t="s">
        <v>10</v>
      </c>
      <c r="P32" s="167">
        <v>1</v>
      </c>
      <c r="Q32" s="167"/>
      <c r="R32" s="167">
        <v>2.9363E-2</v>
      </c>
      <c r="S32" s="167">
        <v>5.934E-3</v>
      </c>
      <c r="T32" s="167"/>
      <c r="U32" s="167"/>
      <c r="V32" s="167"/>
    </row>
    <row r="33" spans="1:22">
      <c r="A33" s="167" t="s">
        <v>164</v>
      </c>
      <c r="B33" s="167" t="s">
        <v>8</v>
      </c>
      <c r="C33" s="168">
        <v>45428</v>
      </c>
      <c r="D33" s="169">
        <v>0.53895833333333332</v>
      </c>
      <c r="E33" s="167">
        <v>2024051601</v>
      </c>
      <c r="F33" s="167" t="s">
        <v>16</v>
      </c>
      <c r="G33" s="167">
        <v>348.01609999999999</v>
      </c>
      <c r="H33" s="167">
        <v>1.7223040000000001</v>
      </c>
      <c r="I33" s="167">
        <v>260.48</v>
      </c>
      <c r="J33" s="167">
        <v>261.15480000000002</v>
      </c>
      <c r="K33" s="167" t="s">
        <v>9</v>
      </c>
      <c r="L33" s="167">
        <v>38.000129999999999</v>
      </c>
      <c r="M33" s="167">
        <v>1.289039</v>
      </c>
      <c r="N33" s="167">
        <v>64</v>
      </c>
      <c r="O33" s="167" t="s">
        <v>10</v>
      </c>
      <c r="P33" s="167">
        <v>1</v>
      </c>
      <c r="Q33" s="167"/>
      <c r="R33" s="167">
        <v>2.1640000000000001E-3</v>
      </c>
      <c r="S33" s="167"/>
      <c r="T33" s="167"/>
      <c r="U33" s="167"/>
      <c r="V33" s="167"/>
    </row>
    <row r="34" spans="1:22">
      <c r="A34" s="167" t="s">
        <v>165</v>
      </c>
      <c r="B34" s="167" t="s">
        <v>7</v>
      </c>
      <c r="C34" s="168">
        <v>45429</v>
      </c>
      <c r="D34" s="169">
        <v>0.34995370370370371</v>
      </c>
      <c r="E34" s="167">
        <v>2024051701</v>
      </c>
      <c r="F34" s="167" t="s">
        <v>16</v>
      </c>
      <c r="G34" s="167">
        <v>17411.88</v>
      </c>
      <c r="H34" s="167">
        <v>14.451219999999999</v>
      </c>
      <c r="I34" s="167"/>
      <c r="J34" s="167"/>
      <c r="K34" s="167"/>
      <c r="L34" s="167"/>
      <c r="M34" s="167"/>
      <c r="N34" s="167"/>
      <c r="O34" s="167"/>
      <c r="P34" s="167"/>
      <c r="Q34" s="167"/>
      <c r="R34" s="167"/>
      <c r="S34" s="167"/>
      <c r="T34" s="167"/>
      <c r="U34" s="167"/>
      <c r="V34" s="167"/>
    </row>
    <row r="35" spans="1:22">
      <c r="A35" s="167" t="s">
        <v>166</v>
      </c>
      <c r="B35" s="167" t="s">
        <v>8</v>
      </c>
      <c r="C35" s="168">
        <v>45429</v>
      </c>
      <c r="D35" s="169">
        <v>0.37168981481481483</v>
      </c>
      <c r="E35" s="167">
        <v>2024051701</v>
      </c>
      <c r="F35" s="167" t="s">
        <v>16</v>
      </c>
      <c r="G35" s="167">
        <v>12567.71</v>
      </c>
      <c r="H35" s="167">
        <v>12.71752</v>
      </c>
      <c r="I35" s="167">
        <v>183.15</v>
      </c>
      <c r="J35" s="167">
        <v>174.73150000000001</v>
      </c>
      <c r="K35" s="167" t="s">
        <v>9</v>
      </c>
      <c r="L35" s="167">
        <v>38.000279999999997</v>
      </c>
      <c r="M35" s="167">
        <v>0.17556099999999999</v>
      </c>
      <c r="N35" s="167">
        <v>45</v>
      </c>
      <c r="O35" s="167" t="s">
        <v>10</v>
      </c>
      <c r="P35" s="167">
        <v>1</v>
      </c>
      <c r="Q35" s="167"/>
      <c r="R35" s="167">
        <v>2.3730000000000001E-3</v>
      </c>
      <c r="S35" s="167"/>
      <c r="T35" s="167"/>
      <c r="U35" s="167"/>
      <c r="V35" s="167"/>
    </row>
    <row r="36" spans="1:22">
      <c r="A36" s="167" t="s">
        <v>167</v>
      </c>
      <c r="B36" s="167" t="s">
        <v>8</v>
      </c>
      <c r="C36" s="168">
        <v>45429</v>
      </c>
      <c r="D36" s="169">
        <v>0.40311342592592592</v>
      </c>
      <c r="E36" s="167">
        <v>2024051701</v>
      </c>
      <c r="F36" s="167" t="s">
        <v>16</v>
      </c>
      <c r="G36" s="167">
        <v>7385.4520000000002</v>
      </c>
      <c r="H36" s="167">
        <v>9.9470399999999994</v>
      </c>
      <c r="I36" s="167">
        <v>337.81</v>
      </c>
      <c r="J36" s="167">
        <v>336.09789999999998</v>
      </c>
      <c r="K36" s="167" t="s">
        <v>9</v>
      </c>
      <c r="L36" s="167">
        <v>38.000149999999998</v>
      </c>
      <c r="M36" s="167">
        <v>0.45037500000000003</v>
      </c>
      <c r="N36" s="167">
        <v>83</v>
      </c>
      <c r="O36" s="167" t="s">
        <v>10</v>
      </c>
      <c r="P36" s="167">
        <v>1</v>
      </c>
      <c r="Q36" s="167"/>
      <c r="R36" s="167">
        <v>2.2690000000000002E-3</v>
      </c>
      <c r="S36" s="167"/>
      <c r="T36" s="167"/>
      <c r="U36" s="167"/>
      <c r="V36" s="167"/>
    </row>
    <row r="37" spans="1:22">
      <c r="A37" s="167" t="s">
        <v>168</v>
      </c>
      <c r="B37" s="167" t="s">
        <v>8</v>
      </c>
      <c r="C37" s="168">
        <v>45429</v>
      </c>
      <c r="D37" s="169">
        <v>0.46281250000000002</v>
      </c>
      <c r="E37" s="167">
        <v>2024051701</v>
      </c>
      <c r="F37" s="167" t="s">
        <v>16</v>
      </c>
      <c r="G37" s="167">
        <v>469.27140000000003</v>
      </c>
      <c r="H37" s="167">
        <v>1.087701</v>
      </c>
      <c r="I37" s="167">
        <v>223.85</v>
      </c>
      <c r="J37" s="167">
        <v>223.5292</v>
      </c>
      <c r="K37" s="167" t="s">
        <v>9</v>
      </c>
      <c r="L37" s="167">
        <v>38.000309999999999</v>
      </c>
      <c r="M37" s="167">
        <v>0.51629499999999995</v>
      </c>
      <c r="N37" s="167">
        <v>55</v>
      </c>
      <c r="O37" s="167" t="s">
        <v>10</v>
      </c>
      <c r="P37" s="167">
        <v>1</v>
      </c>
      <c r="Q37" s="167"/>
      <c r="R37" s="167">
        <v>1.7819999999999999E-3</v>
      </c>
      <c r="S37" s="167"/>
      <c r="T37" s="167"/>
      <c r="U37" s="167"/>
      <c r="V37" s="167"/>
    </row>
    <row r="38" spans="1:22">
      <c r="A38" s="167" t="s">
        <v>169</v>
      </c>
      <c r="B38" s="167" t="s">
        <v>7</v>
      </c>
      <c r="C38" s="168">
        <v>45432</v>
      </c>
      <c r="D38" s="169">
        <v>0.34236111111111112</v>
      </c>
      <c r="E38" s="167">
        <v>2024052001</v>
      </c>
      <c r="F38" s="167" t="s">
        <v>16</v>
      </c>
      <c r="G38" s="167">
        <v>19309.3</v>
      </c>
      <c r="H38" s="167">
        <v>14.52698</v>
      </c>
      <c r="I38" s="167"/>
      <c r="J38" s="167"/>
      <c r="K38" s="167"/>
      <c r="L38" s="167"/>
      <c r="M38" s="167"/>
      <c r="N38" s="167"/>
      <c r="O38" s="167"/>
      <c r="P38" s="167"/>
      <c r="Q38" s="167"/>
      <c r="R38" s="167"/>
      <c r="S38" s="167"/>
      <c r="T38" s="167"/>
      <c r="U38" s="167"/>
      <c r="V38" s="167"/>
    </row>
    <row r="39" spans="1:22">
      <c r="A39" s="167" t="s">
        <v>170</v>
      </c>
      <c r="B39" s="167" t="s">
        <v>8</v>
      </c>
      <c r="C39" s="168">
        <v>45432</v>
      </c>
      <c r="D39" s="169">
        <v>0.37509259259259259</v>
      </c>
      <c r="E39" s="167">
        <v>2024052001</v>
      </c>
      <c r="F39" s="167" t="s">
        <v>16</v>
      </c>
      <c r="G39" s="167">
        <v>12577.99</v>
      </c>
      <c r="H39" s="167">
        <v>12.74817</v>
      </c>
      <c r="I39" s="167">
        <v>240.13</v>
      </c>
      <c r="J39" s="167">
        <v>240.0284</v>
      </c>
      <c r="K39" s="167" t="s">
        <v>9</v>
      </c>
      <c r="L39" s="167">
        <v>38.001350000000002</v>
      </c>
      <c r="M39" s="167">
        <v>0.24179300000000001</v>
      </c>
      <c r="N39" s="167">
        <v>59</v>
      </c>
      <c r="O39" s="167" t="s">
        <v>10</v>
      </c>
      <c r="P39" s="167">
        <v>1</v>
      </c>
      <c r="Q39" s="167"/>
      <c r="R39" s="167">
        <v>2.5349999999999999E-3</v>
      </c>
      <c r="S39" s="167"/>
      <c r="T39" s="167"/>
      <c r="U39" s="167"/>
      <c r="V39" s="167"/>
    </row>
    <row r="40" spans="1:22">
      <c r="A40" s="167" t="s">
        <v>171</v>
      </c>
      <c r="B40" s="167" t="s">
        <v>8</v>
      </c>
      <c r="C40" s="168">
        <v>45432</v>
      </c>
      <c r="D40" s="169">
        <v>0.41229166666666667</v>
      </c>
      <c r="E40" s="167">
        <v>2024052001</v>
      </c>
      <c r="F40" s="167" t="s">
        <v>16</v>
      </c>
      <c r="G40" s="167">
        <v>7173.8339999999998</v>
      </c>
      <c r="H40" s="167">
        <v>10.198270000000001</v>
      </c>
      <c r="I40" s="167">
        <v>276.75990000000002</v>
      </c>
      <c r="J40" s="167">
        <v>277.39370000000002</v>
      </c>
      <c r="K40" s="167" t="s">
        <v>9</v>
      </c>
      <c r="L40" s="167">
        <v>38.000279999999997</v>
      </c>
      <c r="M40" s="167">
        <v>0.39232800000000001</v>
      </c>
      <c r="N40" s="167">
        <v>68</v>
      </c>
      <c r="O40" s="167" t="s">
        <v>10</v>
      </c>
      <c r="P40" s="167">
        <v>1</v>
      </c>
      <c r="Q40" s="167"/>
      <c r="R40" s="167">
        <v>2.7889999999999998E-3</v>
      </c>
      <c r="S40" s="167"/>
      <c r="T40" s="167"/>
      <c r="U40" s="167"/>
      <c r="V40" s="167"/>
    </row>
    <row r="41" spans="1:22">
      <c r="A41" s="167" t="s">
        <v>172</v>
      </c>
      <c r="B41" s="167" t="s">
        <v>8</v>
      </c>
      <c r="C41" s="168">
        <v>45432</v>
      </c>
      <c r="D41" s="169">
        <v>0.4756481481481481</v>
      </c>
      <c r="E41" s="167">
        <v>2024052001</v>
      </c>
      <c r="F41" s="167" t="s">
        <v>16</v>
      </c>
      <c r="G41" s="167">
        <v>620.875</v>
      </c>
      <c r="H41" s="167">
        <v>1.5705089999999999</v>
      </c>
      <c r="I41" s="167">
        <v>215.71</v>
      </c>
      <c r="J41" s="167">
        <v>216.8886</v>
      </c>
      <c r="K41" s="167" t="s">
        <v>9</v>
      </c>
      <c r="L41" s="167">
        <v>38.001339999999999</v>
      </c>
      <c r="M41" s="167">
        <v>0.54695700000000003</v>
      </c>
      <c r="N41" s="167">
        <v>53</v>
      </c>
      <c r="O41" s="167" t="s">
        <v>10</v>
      </c>
      <c r="P41" s="167">
        <v>1</v>
      </c>
      <c r="Q41" s="167"/>
      <c r="R41" s="167">
        <v>2.5929999999999998E-3</v>
      </c>
      <c r="S41" s="167"/>
      <c r="T41" s="167"/>
      <c r="U41" s="167"/>
      <c r="V41" s="167"/>
    </row>
    <row r="42" spans="1:22">
      <c r="A42" s="167" t="s">
        <v>173</v>
      </c>
      <c r="B42" s="167" t="s">
        <v>7</v>
      </c>
      <c r="C42" s="168">
        <v>45433</v>
      </c>
      <c r="D42" s="169">
        <v>0.35662037037037037</v>
      </c>
      <c r="E42" s="167">
        <v>2024052101</v>
      </c>
      <c r="F42" s="167" t="s">
        <v>16</v>
      </c>
      <c r="G42" s="167">
        <v>16666.580000000002</v>
      </c>
      <c r="H42" s="167">
        <v>17.451170000000001</v>
      </c>
      <c r="I42" s="167"/>
      <c r="J42" s="167"/>
      <c r="K42" s="167"/>
      <c r="L42" s="167"/>
      <c r="M42" s="167"/>
      <c r="N42" s="167"/>
      <c r="O42" s="167"/>
      <c r="P42" s="167"/>
      <c r="Q42" s="167"/>
      <c r="R42" s="167"/>
      <c r="S42" s="167"/>
      <c r="T42" s="167"/>
      <c r="U42" s="167"/>
      <c r="V42" s="167"/>
    </row>
    <row r="43" spans="1:22">
      <c r="A43" s="167" t="s">
        <v>174</v>
      </c>
      <c r="B43" s="167" t="s">
        <v>8</v>
      </c>
      <c r="C43" s="168">
        <v>45433</v>
      </c>
      <c r="D43" s="169">
        <v>0.38954861111111111</v>
      </c>
      <c r="E43" s="167">
        <v>2024052101</v>
      </c>
      <c r="F43" s="167" t="s">
        <v>16</v>
      </c>
      <c r="G43" s="167">
        <v>10751.68</v>
      </c>
      <c r="H43" s="167">
        <v>15.198359999999999</v>
      </c>
      <c r="I43" s="167">
        <v>301.18</v>
      </c>
      <c r="J43" s="167">
        <v>298.72840000000002</v>
      </c>
      <c r="K43" s="167" t="s">
        <v>9</v>
      </c>
      <c r="L43" s="167">
        <v>38.000050000000002</v>
      </c>
      <c r="M43" s="167">
        <v>0.420068</v>
      </c>
      <c r="N43" s="167">
        <v>74</v>
      </c>
      <c r="O43" s="167" t="s">
        <v>10</v>
      </c>
      <c r="P43" s="167">
        <v>1</v>
      </c>
      <c r="Q43" s="167"/>
      <c r="R43" s="167">
        <v>2.0019999999999999E-3</v>
      </c>
      <c r="S43" s="167"/>
      <c r="T43" s="167"/>
      <c r="U43" s="167"/>
      <c r="V43" s="167"/>
    </row>
    <row r="44" spans="1:22">
      <c r="A44" s="167" t="s">
        <v>175</v>
      </c>
      <c r="B44" s="167" t="s">
        <v>8</v>
      </c>
      <c r="C44" s="168">
        <v>45433</v>
      </c>
      <c r="D44" s="169">
        <v>0.44079861111111113</v>
      </c>
      <c r="E44" s="167">
        <v>2024052101</v>
      </c>
      <c r="F44" s="167" t="s">
        <v>16</v>
      </c>
      <c r="G44" s="167">
        <v>5298.1440000000002</v>
      </c>
      <c r="H44" s="167">
        <v>11.935449999999999</v>
      </c>
      <c r="I44" s="167">
        <v>260.48</v>
      </c>
      <c r="J44" s="167">
        <v>260.697</v>
      </c>
      <c r="K44" s="167" t="s">
        <v>9</v>
      </c>
      <c r="L44" s="167">
        <v>38.000100000000003</v>
      </c>
      <c r="M44" s="167">
        <v>0.58553299999999997</v>
      </c>
      <c r="N44" s="167">
        <v>64</v>
      </c>
      <c r="O44" s="167" t="s">
        <v>10</v>
      </c>
      <c r="P44" s="167">
        <v>1</v>
      </c>
      <c r="Q44" s="167"/>
      <c r="R44" s="167">
        <v>2.3646E-2</v>
      </c>
      <c r="S44" s="167">
        <v>2.0860000000000002E-3</v>
      </c>
      <c r="T44" s="167"/>
      <c r="U44" s="167"/>
      <c r="V44" s="167"/>
    </row>
    <row r="45" spans="1:22">
      <c r="A45" s="167" t="s">
        <v>176</v>
      </c>
      <c r="B45" s="167" t="s">
        <v>8</v>
      </c>
      <c r="C45" s="168">
        <v>45433</v>
      </c>
      <c r="D45" s="169">
        <v>0.49751157407407409</v>
      </c>
      <c r="E45" s="167">
        <v>2024052101</v>
      </c>
      <c r="F45" s="167" t="s">
        <v>16</v>
      </c>
      <c r="G45" s="167">
        <v>468.50389999999999</v>
      </c>
      <c r="H45" s="167">
        <v>1.7680439999999999</v>
      </c>
      <c r="I45" s="167">
        <v>203.5</v>
      </c>
      <c r="J45" s="167">
        <v>204.8937</v>
      </c>
      <c r="K45" s="167" t="s">
        <v>9</v>
      </c>
      <c r="L45" s="167">
        <v>38.000320000000002</v>
      </c>
      <c r="M45" s="167">
        <v>0.77096900000000002</v>
      </c>
      <c r="N45" s="167">
        <v>50</v>
      </c>
      <c r="O45" s="167" t="s">
        <v>10</v>
      </c>
      <c r="P45" s="167">
        <v>1</v>
      </c>
      <c r="Q45" s="167"/>
      <c r="R45" s="167">
        <v>1.8519999999999999E-3</v>
      </c>
      <c r="S45" s="167"/>
      <c r="T45" s="167"/>
      <c r="U45" s="167"/>
      <c r="V45" s="167"/>
    </row>
    <row r="46" spans="1:22">
      <c r="A46" s="167" t="s">
        <v>177</v>
      </c>
      <c r="B46" s="167" t="s">
        <v>7</v>
      </c>
      <c r="C46" s="168">
        <v>45434</v>
      </c>
      <c r="D46" s="169">
        <v>0.34479166666666666</v>
      </c>
      <c r="E46" s="167">
        <v>2024052401</v>
      </c>
      <c r="F46" s="167" t="s">
        <v>16</v>
      </c>
      <c r="G46" s="167">
        <v>21934.03</v>
      </c>
      <c r="H46" s="167">
        <v>17.489059999999998</v>
      </c>
      <c r="I46" s="167"/>
      <c r="J46" s="167"/>
      <c r="K46" s="167"/>
      <c r="L46" s="167"/>
      <c r="M46" s="167"/>
      <c r="N46" s="167"/>
      <c r="O46" s="167"/>
      <c r="P46" s="167"/>
      <c r="Q46" s="167"/>
      <c r="R46" s="167"/>
      <c r="S46" s="167"/>
      <c r="T46" s="167"/>
      <c r="U46" s="167"/>
      <c r="V46" s="167"/>
    </row>
    <row r="47" spans="1:22">
      <c r="A47" s="167" t="s">
        <v>178</v>
      </c>
      <c r="B47" s="167" t="s">
        <v>8</v>
      </c>
      <c r="C47" s="168">
        <v>45434</v>
      </c>
      <c r="D47" s="169">
        <v>0.3689236111111111</v>
      </c>
      <c r="E47" s="167">
        <v>2024052401</v>
      </c>
      <c r="F47" s="167" t="s">
        <v>16</v>
      </c>
      <c r="G47" s="167">
        <v>15739.24</v>
      </c>
      <c r="H47" s="167">
        <v>15.63805</v>
      </c>
      <c r="I47" s="167">
        <v>329.67</v>
      </c>
      <c r="J47" s="167">
        <v>328.3537</v>
      </c>
      <c r="K47" s="167" t="s">
        <v>9</v>
      </c>
      <c r="L47" s="167">
        <v>38.000039999999998</v>
      </c>
      <c r="M47" s="167">
        <v>0.32448900000000003</v>
      </c>
      <c r="N47" s="167">
        <v>81</v>
      </c>
      <c r="O47" s="167" t="s">
        <v>10</v>
      </c>
      <c r="P47" s="167">
        <v>1</v>
      </c>
      <c r="Q47" s="167"/>
      <c r="R47" s="167">
        <v>2.0019999999999999E-3</v>
      </c>
      <c r="S47" s="167"/>
      <c r="T47" s="167"/>
      <c r="U47" s="167"/>
      <c r="V47" s="167"/>
    </row>
    <row r="48" spans="1:22">
      <c r="A48" s="167" t="s">
        <v>179</v>
      </c>
      <c r="B48" s="167" t="s">
        <v>8</v>
      </c>
      <c r="C48" s="168">
        <v>45434</v>
      </c>
      <c r="D48" s="169">
        <v>0.41158564814814813</v>
      </c>
      <c r="E48" s="167">
        <v>2024052401</v>
      </c>
      <c r="F48" s="167" t="s">
        <v>16</v>
      </c>
      <c r="G48" s="167">
        <v>9149.4549999999999</v>
      </c>
      <c r="H48" s="167">
        <v>13.4002</v>
      </c>
      <c r="I48" s="167">
        <v>297.11</v>
      </c>
      <c r="J48" s="167">
        <v>293.14510000000001</v>
      </c>
      <c r="K48" s="167" t="s">
        <v>9</v>
      </c>
      <c r="L48" s="167">
        <v>38.000239999999998</v>
      </c>
      <c r="M48" s="167">
        <v>0.42729400000000001</v>
      </c>
      <c r="N48" s="167">
        <v>73</v>
      </c>
      <c r="O48" s="167" t="s">
        <v>10</v>
      </c>
      <c r="P48" s="167">
        <v>1</v>
      </c>
      <c r="Q48" s="167"/>
      <c r="R48" s="167">
        <v>1.5231E-2</v>
      </c>
      <c r="S48" s="167">
        <v>2.1329999999999999E-3</v>
      </c>
      <c r="T48" s="167"/>
      <c r="U48" s="167"/>
      <c r="V48" s="167"/>
    </row>
    <row r="49" spans="1:22">
      <c r="A49" s="167" t="s">
        <v>180</v>
      </c>
      <c r="B49" s="167" t="s">
        <v>8</v>
      </c>
      <c r="C49" s="168">
        <v>45434</v>
      </c>
      <c r="D49" s="169">
        <v>0.45766203703703701</v>
      </c>
      <c r="E49" s="167">
        <v>2024052401</v>
      </c>
      <c r="F49" s="167" t="s">
        <v>16</v>
      </c>
      <c r="G49" s="167">
        <v>2655.2179999999998</v>
      </c>
      <c r="H49" s="167">
        <v>5.9131710000000002</v>
      </c>
      <c r="I49" s="167">
        <v>345.95</v>
      </c>
      <c r="J49" s="167">
        <v>346.27030000000002</v>
      </c>
      <c r="K49" s="167" t="s">
        <v>9</v>
      </c>
      <c r="L49" s="167">
        <v>38.000100000000003</v>
      </c>
      <c r="M49" s="167">
        <v>0.76887099999999997</v>
      </c>
      <c r="N49" s="167">
        <v>85</v>
      </c>
      <c r="O49" s="167" t="s">
        <v>10</v>
      </c>
      <c r="P49" s="167">
        <v>1</v>
      </c>
      <c r="Q49" s="167"/>
      <c r="R49" s="167">
        <v>1.8289999999999999E-3</v>
      </c>
      <c r="S49" s="167"/>
      <c r="T49" s="167"/>
      <c r="U49" s="167"/>
      <c r="V49" s="167"/>
    </row>
    <row r="50" spans="1:22">
      <c r="A50" s="167" t="s">
        <v>181</v>
      </c>
      <c r="B50" s="167" t="s">
        <v>7</v>
      </c>
      <c r="C50" s="168">
        <v>45435</v>
      </c>
      <c r="D50" s="169">
        <v>0.34173611111111107</v>
      </c>
      <c r="E50" s="167">
        <v>2024052301</v>
      </c>
      <c r="F50" s="167" t="s">
        <v>16</v>
      </c>
      <c r="G50" s="167">
        <v>17999.95</v>
      </c>
      <c r="H50" s="167">
        <v>17.451219999999999</v>
      </c>
      <c r="I50" s="167"/>
      <c r="J50" s="167"/>
      <c r="K50" s="167"/>
      <c r="L50" s="167"/>
      <c r="M50" s="167"/>
      <c r="N50" s="167"/>
      <c r="O50" s="167"/>
      <c r="P50" s="167"/>
      <c r="Q50" s="167"/>
      <c r="R50" s="167"/>
      <c r="S50" s="167"/>
      <c r="T50" s="167"/>
      <c r="U50" s="167"/>
      <c r="V50" s="167"/>
    </row>
    <row r="51" spans="1:22">
      <c r="A51" s="167" t="s">
        <v>182</v>
      </c>
      <c r="B51" s="167" t="s">
        <v>8</v>
      </c>
      <c r="C51" s="168">
        <v>45435</v>
      </c>
      <c r="D51" s="169">
        <v>0.38194444444444442</v>
      </c>
      <c r="E51" s="167">
        <v>2024052301</v>
      </c>
      <c r="F51" s="167" t="s">
        <v>16</v>
      </c>
      <c r="G51" s="167">
        <v>10825.44</v>
      </c>
      <c r="H51" s="167">
        <v>15.14066</v>
      </c>
      <c r="I51" s="167">
        <v>309.32</v>
      </c>
      <c r="J51" s="167">
        <v>306.09070000000003</v>
      </c>
      <c r="K51" s="167" t="s">
        <v>9</v>
      </c>
      <c r="L51" s="167">
        <v>38.001220000000004</v>
      </c>
      <c r="M51" s="167">
        <v>0.42604700000000001</v>
      </c>
      <c r="N51" s="167">
        <v>76</v>
      </c>
      <c r="O51" s="167" t="s">
        <v>10</v>
      </c>
      <c r="P51" s="167">
        <v>1</v>
      </c>
      <c r="Q51" s="167"/>
      <c r="R51" s="167">
        <v>1.8979999999999999E-3</v>
      </c>
      <c r="S51" s="167"/>
      <c r="T51" s="167"/>
      <c r="U51" s="167"/>
      <c r="V51" s="167"/>
    </row>
    <row r="52" spans="1:22">
      <c r="A52" s="167" t="s">
        <v>183</v>
      </c>
      <c r="B52" s="167" t="s">
        <v>8</v>
      </c>
      <c r="C52" s="168">
        <v>45435</v>
      </c>
      <c r="D52" s="169">
        <v>0.40718750000000004</v>
      </c>
      <c r="E52" s="167">
        <v>2024052301</v>
      </c>
      <c r="F52" s="167" t="s">
        <v>16</v>
      </c>
      <c r="G52" s="167">
        <v>6690.1080000000002</v>
      </c>
      <c r="H52" s="167">
        <v>11.77059</v>
      </c>
      <c r="I52" s="167">
        <v>256.41000000000003</v>
      </c>
      <c r="J52" s="167">
        <v>254.54</v>
      </c>
      <c r="K52" s="167" t="s">
        <v>9</v>
      </c>
      <c r="L52" s="167">
        <v>38.001249999999999</v>
      </c>
      <c r="M52" s="167">
        <v>0.44569799999999998</v>
      </c>
      <c r="N52" s="167">
        <v>63</v>
      </c>
      <c r="O52" s="167" t="s">
        <v>10</v>
      </c>
      <c r="P52" s="167">
        <v>1</v>
      </c>
      <c r="Q52" s="167"/>
      <c r="R52" s="167">
        <v>2.627E-3</v>
      </c>
      <c r="S52" s="167"/>
      <c r="T52" s="167"/>
      <c r="U52" s="167"/>
      <c r="V52" s="167"/>
    </row>
    <row r="53" spans="1:22">
      <c r="A53" s="167" t="s">
        <v>184</v>
      </c>
      <c r="B53" s="167" t="s">
        <v>8</v>
      </c>
      <c r="C53" s="168">
        <v>45435</v>
      </c>
      <c r="D53" s="169">
        <v>0.48226851851851849</v>
      </c>
      <c r="E53" s="167">
        <v>2024052301</v>
      </c>
      <c r="F53" s="167" t="s">
        <v>16</v>
      </c>
      <c r="G53" s="167">
        <v>311.32240000000002</v>
      </c>
      <c r="H53" s="167">
        <v>1.0842989999999999</v>
      </c>
      <c r="I53" s="167">
        <v>223.85</v>
      </c>
      <c r="J53" s="167">
        <v>226.30779999999999</v>
      </c>
      <c r="K53" s="167" t="s">
        <v>9</v>
      </c>
      <c r="L53" s="167">
        <v>38.000830000000001</v>
      </c>
      <c r="M53" s="167">
        <v>0.78609200000000001</v>
      </c>
      <c r="N53" s="167">
        <v>55</v>
      </c>
      <c r="O53" s="167" t="s">
        <v>10</v>
      </c>
      <c r="P53" s="167">
        <v>1</v>
      </c>
      <c r="Q53" s="167"/>
      <c r="R53" s="167">
        <v>1.0867999999999999E-2</v>
      </c>
      <c r="S53" s="167"/>
      <c r="T53" s="167"/>
      <c r="U53" s="167"/>
      <c r="V53" s="167"/>
    </row>
    <row r="54" spans="1:22">
      <c r="A54" s="167" t="s">
        <v>185</v>
      </c>
      <c r="B54" s="167" t="s">
        <v>7</v>
      </c>
      <c r="C54" s="168">
        <v>45436</v>
      </c>
      <c r="D54" s="169">
        <v>0.34966435185185185</v>
      </c>
      <c r="E54" s="167">
        <v>2024052401</v>
      </c>
      <c r="F54" s="167" t="s">
        <v>16</v>
      </c>
      <c r="G54" s="167">
        <v>15884.84</v>
      </c>
      <c r="H54" s="167">
        <v>17.489049999999999</v>
      </c>
      <c r="I54" s="167"/>
      <c r="J54" s="167"/>
      <c r="K54" s="167"/>
      <c r="L54" s="167"/>
      <c r="M54" s="167"/>
      <c r="N54" s="167"/>
      <c r="O54" s="167"/>
      <c r="P54" s="167"/>
      <c r="Q54" s="167"/>
      <c r="R54" s="167"/>
      <c r="S54" s="167"/>
      <c r="T54" s="167"/>
      <c r="U54" s="167"/>
      <c r="V54" s="167"/>
    </row>
    <row r="55" spans="1:22">
      <c r="A55" s="167" t="s">
        <v>186</v>
      </c>
      <c r="B55" s="167" t="s">
        <v>8</v>
      </c>
      <c r="C55" s="168">
        <v>45436</v>
      </c>
      <c r="D55" s="169">
        <v>0.37508101851851849</v>
      </c>
      <c r="E55" s="167">
        <v>2024052401</v>
      </c>
      <c r="F55" s="167" t="s">
        <v>16</v>
      </c>
      <c r="G55" s="167">
        <v>10826.79</v>
      </c>
      <c r="H55" s="167">
        <v>15.02984</v>
      </c>
      <c r="I55" s="167">
        <v>288.97000000000003</v>
      </c>
      <c r="J55" s="167">
        <v>289.15050000000002</v>
      </c>
      <c r="K55" s="167" t="s">
        <v>9</v>
      </c>
      <c r="L55" s="167">
        <v>38.001159999999999</v>
      </c>
      <c r="M55" s="167">
        <v>0.39943200000000001</v>
      </c>
      <c r="N55" s="167">
        <v>71</v>
      </c>
      <c r="O55" s="167" t="s">
        <v>10</v>
      </c>
      <c r="P55" s="167">
        <v>1</v>
      </c>
      <c r="Q55" s="167"/>
      <c r="R55" s="167">
        <v>3.1710000000000002E-3</v>
      </c>
      <c r="S55" s="167"/>
      <c r="T55" s="167"/>
      <c r="U55" s="167"/>
      <c r="V55" s="167"/>
    </row>
    <row r="56" spans="1:22">
      <c r="A56" s="167" t="s">
        <v>187</v>
      </c>
      <c r="B56" s="167" t="s">
        <v>8</v>
      </c>
      <c r="C56" s="168">
        <v>45436</v>
      </c>
      <c r="D56" s="169">
        <v>0.40726851851851853</v>
      </c>
      <c r="E56" s="167">
        <v>2024052401</v>
      </c>
      <c r="F56" s="167" t="s">
        <v>16</v>
      </c>
      <c r="G56" s="167">
        <v>6362.8739999999998</v>
      </c>
      <c r="H56" s="167">
        <v>11.83724</v>
      </c>
      <c r="I56" s="167">
        <v>240.13</v>
      </c>
      <c r="J56" s="167">
        <v>236.7467</v>
      </c>
      <c r="K56" s="167" t="s">
        <v>9</v>
      </c>
      <c r="L56" s="167">
        <v>38.000109999999999</v>
      </c>
      <c r="M56" s="167">
        <v>0.43838700000000003</v>
      </c>
      <c r="N56" s="167">
        <v>59</v>
      </c>
      <c r="O56" s="167" t="s">
        <v>10</v>
      </c>
      <c r="P56" s="167">
        <v>1</v>
      </c>
      <c r="Q56" s="167"/>
      <c r="R56" s="167">
        <v>2.0600000000000002E-3</v>
      </c>
      <c r="S56" s="167"/>
      <c r="T56" s="167"/>
      <c r="U56" s="167"/>
      <c r="V56" s="167"/>
    </row>
    <row r="57" spans="1:22">
      <c r="A57" s="167" t="s">
        <v>188</v>
      </c>
      <c r="B57" s="167" t="s">
        <v>8</v>
      </c>
      <c r="C57" s="168">
        <v>45436</v>
      </c>
      <c r="D57" s="169">
        <v>0.4755671296296296</v>
      </c>
      <c r="E57" s="167">
        <v>2024052401</v>
      </c>
      <c r="F57" s="167" t="s">
        <v>16</v>
      </c>
      <c r="G57" s="167">
        <v>258.14210000000003</v>
      </c>
      <c r="H57" s="167">
        <v>0.89379699999999995</v>
      </c>
      <c r="I57" s="167">
        <v>264.55</v>
      </c>
      <c r="J57" s="167">
        <v>263.47309999999999</v>
      </c>
      <c r="K57" s="167" t="s">
        <v>9</v>
      </c>
      <c r="L57" s="167">
        <v>38.000120000000003</v>
      </c>
      <c r="M57" s="167">
        <v>0.90972500000000001</v>
      </c>
      <c r="N57" s="167">
        <v>65</v>
      </c>
      <c r="O57" s="167" t="s">
        <v>10</v>
      </c>
      <c r="P57" s="167">
        <v>1</v>
      </c>
      <c r="Q57" s="167"/>
      <c r="R57" s="167">
        <v>2.222E-3</v>
      </c>
      <c r="S57" s="167"/>
      <c r="T57" s="167"/>
      <c r="U57" s="167"/>
      <c r="V57" s="167"/>
    </row>
    <row r="58" spans="1:22">
      <c r="A58" s="167" t="s">
        <v>189</v>
      </c>
      <c r="B58" s="167" t="s">
        <v>7</v>
      </c>
      <c r="C58" s="168">
        <v>45439</v>
      </c>
      <c r="D58" s="169">
        <v>0.35935185185185187</v>
      </c>
      <c r="E58" s="167">
        <v>2024052701</v>
      </c>
      <c r="F58" s="167" t="s">
        <v>16</v>
      </c>
      <c r="G58" s="167">
        <v>16975.28</v>
      </c>
      <c r="H58" s="167">
        <v>14.53214</v>
      </c>
      <c r="I58" s="167"/>
      <c r="J58" s="167"/>
      <c r="K58" s="167"/>
      <c r="L58" s="167"/>
      <c r="M58" s="167"/>
      <c r="N58" s="167"/>
      <c r="O58" s="167"/>
      <c r="P58" s="167"/>
      <c r="Q58" s="167"/>
      <c r="R58" s="167"/>
      <c r="S58" s="167"/>
      <c r="T58" s="167"/>
      <c r="U58" s="167"/>
      <c r="V58" s="167"/>
    </row>
    <row r="59" spans="1:22">
      <c r="A59" s="167" t="s">
        <v>190</v>
      </c>
      <c r="B59" s="167" t="s">
        <v>8</v>
      </c>
      <c r="C59" s="168">
        <v>45439</v>
      </c>
      <c r="D59" s="169">
        <v>0.38341435185185185</v>
      </c>
      <c r="E59" s="167">
        <v>2024052701</v>
      </c>
      <c r="F59" s="167" t="s">
        <v>16</v>
      </c>
      <c r="G59" s="167">
        <v>12158.77</v>
      </c>
      <c r="H59" s="167">
        <v>12.959479999999999</v>
      </c>
      <c r="I59" s="167">
        <v>284.89999999999998</v>
      </c>
      <c r="J59" s="167">
        <v>285.18150000000003</v>
      </c>
      <c r="K59" s="167" t="s">
        <v>9</v>
      </c>
      <c r="L59" s="167">
        <v>38.000019999999999</v>
      </c>
      <c r="M59" s="167">
        <v>0.302149</v>
      </c>
      <c r="N59" s="167">
        <v>70</v>
      </c>
      <c r="O59" s="167" t="s">
        <v>10</v>
      </c>
      <c r="P59" s="167">
        <v>1</v>
      </c>
      <c r="Q59" s="167"/>
      <c r="R59" s="167">
        <v>1.8060000000000001E-3</v>
      </c>
      <c r="S59" s="167"/>
      <c r="T59" s="167"/>
      <c r="U59" s="167"/>
      <c r="V59" s="167"/>
    </row>
    <row r="60" spans="1:22">
      <c r="A60" s="167" t="s">
        <v>191</v>
      </c>
      <c r="B60" s="167" t="s">
        <v>8</v>
      </c>
      <c r="C60" s="168">
        <v>45439</v>
      </c>
      <c r="D60" s="169">
        <v>0.40855324074074079</v>
      </c>
      <c r="E60" s="167">
        <v>2024052701</v>
      </c>
      <c r="F60" s="167" t="s">
        <v>16</v>
      </c>
      <c r="G60" s="167">
        <v>8352.2720000000008</v>
      </c>
      <c r="H60" s="167">
        <v>11.190469999999999</v>
      </c>
      <c r="I60" s="167">
        <v>183.15</v>
      </c>
      <c r="J60" s="167">
        <v>180.95240000000001</v>
      </c>
      <c r="K60" s="167" t="s">
        <v>9</v>
      </c>
      <c r="L60" s="167">
        <v>38.0002</v>
      </c>
      <c r="M60" s="167">
        <v>0.24099100000000001</v>
      </c>
      <c r="N60" s="167">
        <v>45</v>
      </c>
      <c r="O60" s="167" t="s">
        <v>10</v>
      </c>
      <c r="P60" s="167">
        <v>1</v>
      </c>
      <c r="Q60" s="167"/>
      <c r="R60" s="167">
        <v>1.8400000000000001E-3</v>
      </c>
      <c r="S60" s="167"/>
      <c r="T60" s="167"/>
      <c r="U60" s="167"/>
      <c r="V60" s="167"/>
    </row>
    <row r="61" spans="1:22">
      <c r="A61" s="167" t="s">
        <v>192</v>
      </c>
      <c r="B61" s="167" t="s">
        <v>8</v>
      </c>
      <c r="C61" s="168">
        <v>45439</v>
      </c>
      <c r="D61" s="169">
        <v>0.45834490740740735</v>
      </c>
      <c r="E61" s="167">
        <v>2024052701</v>
      </c>
      <c r="F61" s="167" t="s">
        <v>16</v>
      </c>
      <c r="G61" s="167">
        <v>2444.0329999999999</v>
      </c>
      <c r="H61" s="167">
        <v>5.1497320000000002</v>
      </c>
      <c r="I61" s="167">
        <v>276.75990000000002</v>
      </c>
      <c r="J61" s="167">
        <v>276.2971</v>
      </c>
      <c r="K61" s="167" t="s">
        <v>9</v>
      </c>
      <c r="L61" s="167">
        <v>38.000010000000003</v>
      </c>
      <c r="M61" s="167">
        <v>0.58036200000000004</v>
      </c>
      <c r="N61" s="167">
        <v>68</v>
      </c>
      <c r="O61" s="167" t="s">
        <v>10</v>
      </c>
      <c r="P61" s="167">
        <v>0.5</v>
      </c>
      <c r="Q61" s="167"/>
      <c r="R61" s="167">
        <v>3.6570000000000001E-3</v>
      </c>
      <c r="S61" s="167"/>
      <c r="T61" s="167"/>
      <c r="U61" s="167"/>
      <c r="V61" s="167"/>
    </row>
    <row r="62" spans="1:22">
      <c r="A62" s="167" t="s">
        <v>193</v>
      </c>
      <c r="B62" s="167" t="s">
        <v>7</v>
      </c>
      <c r="C62" s="168">
        <v>45440</v>
      </c>
      <c r="D62" s="169">
        <v>0.35752314814814817</v>
      </c>
      <c r="E62" s="167">
        <v>2024052801</v>
      </c>
      <c r="F62" s="167" t="s">
        <v>16</v>
      </c>
      <c r="G62" s="167">
        <v>15413.49</v>
      </c>
      <c r="H62" s="167">
        <v>17.488880000000002</v>
      </c>
      <c r="I62" s="167"/>
      <c r="J62" s="167"/>
      <c r="K62" s="167"/>
      <c r="L62" s="167"/>
      <c r="M62" s="167"/>
      <c r="N62" s="167"/>
      <c r="O62" s="167"/>
      <c r="P62" s="167"/>
      <c r="Q62" s="167"/>
      <c r="R62" s="167"/>
      <c r="S62" s="167"/>
      <c r="T62" s="167"/>
      <c r="U62" s="167"/>
      <c r="V62" s="167"/>
    </row>
    <row r="63" spans="1:22">
      <c r="A63" s="167" t="s">
        <v>194</v>
      </c>
      <c r="B63" s="167" t="s">
        <v>8</v>
      </c>
      <c r="C63" s="168">
        <v>45440</v>
      </c>
      <c r="D63" s="169">
        <v>0.37171296296296297</v>
      </c>
      <c r="E63" s="167">
        <v>2024052801</v>
      </c>
      <c r="F63" s="167" t="s">
        <v>16</v>
      </c>
      <c r="G63" s="167">
        <v>11774.27</v>
      </c>
      <c r="H63" s="167">
        <v>15.208069999999999</v>
      </c>
      <c r="I63" s="167">
        <v>301.18</v>
      </c>
      <c r="J63" s="167">
        <v>300.06139999999999</v>
      </c>
      <c r="K63" s="167" t="s">
        <v>9</v>
      </c>
      <c r="L63" s="167">
        <v>38.0002</v>
      </c>
      <c r="M63" s="167">
        <v>0.385575</v>
      </c>
      <c r="N63" s="167">
        <v>74</v>
      </c>
      <c r="O63" s="167" t="s">
        <v>10</v>
      </c>
      <c r="P63" s="167">
        <v>1</v>
      </c>
      <c r="Q63" s="167"/>
      <c r="R63" s="167">
        <v>1.771E-3</v>
      </c>
      <c r="S63" s="167"/>
      <c r="T63" s="167"/>
      <c r="U63" s="167"/>
      <c r="V63" s="167"/>
    </row>
    <row r="64" spans="1:22">
      <c r="A64" s="167" t="s">
        <v>195</v>
      </c>
      <c r="B64" s="167" t="s">
        <v>8</v>
      </c>
      <c r="C64" s="168">
        <v>45440</v>
      </c>
      <c r="D64" s="169">
        <v>0.40225694444444443</v>
      </c>
      <c r="E64" s="167">
        <v>2024052801</v>
      </c>
      <c r="F64" s="167" t="s">
        <v>16</v>
      </c>
      <c r="G64" s="167">
        <v>6798.3850000000002</v>
      </c>
      <c r="H64" s="167">
        <v>11.59179</v>
      </c>
      <c r="I64" s="167">
        <v>366.3</v>
      </c>
      <c r="J64" s="167">
        <v>365.44119999999998</v>
      </c>
      <c r="K64" s="167" t="s">
        <v>9</v>
      </c>
      <c r="L64" s="167">
        <v>38.00132</v>
      </c>
      <c r="M64" s="167">
        <v>0.621147</v>
      </c>
      <c r="N64" s="167">
        <v>90</v>
      </c>
      <c r="O64" s="167" t="s">
        <v>10</v>
      </c>
      <c r="P64" s="167">
        <v>1</v>
      </c>
      <c r="Q64" s="167"/>
      <c r="R64" s="167">
        <v>1.5280000000000001E-3</v>
      </c>
      <c r="S64" s="167"/>
      <c r="T64" s="167"/>
      <c r="U64" s="167"/>
      <c r="V64" s="167"/>
    </row>
    <row r="65" spans="1:22">
      <c r="A65" s="167" t="s">
        <v>196</v>
      </c>
      <c r="B65" s="167" t="s">
        <v>8</v>
      </c>
      <c r="C65" s="168">
        <v>45440</v>
      </c>
      <c r="D65" s="169">
        <v>0.49402777777777779</v>
      </c>
      <c r="E65" s="167">
        <v>2024052801</v>
      </c>
      <c r="F65" s="167" t="s">
        <v>16</v>
      </c>
      <c r="G65" s="167">
        <v>162.14789999999999</v>
      </c>
      <c r="H65" s="167">
        <v>0.63709099999999996</v>
      </c>
      <c r="I65" s="167">
        <v>232.3468</v>
      </c>
      <c r="J65" s="167">
        <v>231.88159999999999</v>
      </c>
      <c r="K65" s="167" t="s">
        <v>9</v>
      </c>
      <c r="L65" s="167">
        <v>38.000219999999999</v>
      </c>
      <c r="M65" s="167">
        <v>0.90853399999999995</v>
      </c>
      <c r="N65" s="167">
        <v>62</v>
      </c>
      <c r="O65" s="167" t="s">
        <v>10</v>
      </c>
      <c r="P65" s="167">
        <v>1</v>
      </c>
      <c r="Q65" s="167"/>
      <c r="R65" s="167">
        <v>2.3029999999999999E-3</v>
      </c>
      <c r="S65" s="167"/>
      <c r="T65" s="167"/>
      <c r="U65" s="167"/>
      <c r="V65" s="167"/>
    </row>
    <row r="66" spans="1:22">
      <c r="A66" s="167" t="s">
        <v>197</v>
      </c>
      <c r="B66" s="167" t="s">
        <v>7</v>
      </c>
      <c r="C66" s="168">
        <v>45441</v>
      </c>
      <c r="D66" s="169">
        <v>0.34837962962962959</v>
      </c>
      <c r="E66" s="167">
        <v>2024052901</v>
      </c>
      <c r="F66" s="167" t="s">
        <v>16</v>
      </c>
      <c r="G66" s="167">
        <v>18930.689999999999</v>
      </c>
      <c r="H66" s="167">
        <v>17.451149999999998</v>
      </c>
      <c r="I66" s="167"/>
      <c r="J66" s="167"/>
      <c r="K66" s="167"/>
      <c r="L66" s="167"/>
      <c r="M66" s="167"/>
      <c r="N66" s="167"/>
      <c r="O66" s="167"/>
      <c r="P66" s="167"/>
      <c r="Q66" s="167"/>
      <c r="R66" s="167"/>
      <c r="S66" s="167"/>
      <c r="T66" s="167"/>
      <c r="U66" s="167"/>
      <c r="V66" s="167"/>
    </row>
    <row r="67" spans="1:22">
      <c r="A67" s="167" t="s">
        <v>198</v>
      </c>
      <c r="B67" s="167" t="s">
        <v>8</v>
      </c>
      <c r="C67" s="168">
        <v>45441</v>
      </c>
      <c r="D67" s="169">
        <v>0.36896990740740737</v>
      </c>
      <c r="E67" s="167">
        <v>2024052901</v>
      </c>
      <c r="F67" s="167" t="s">
        <v>16</v>
      </c>
      <c r="G67" s="167">
        <v>13892.15</v>
      </c>
      <c r="H67" s="167">
        <v>15.452120000000001</v>
      </c>
      <c r="I67" s="167">
        <v>264.55</v>
      </c>
      <c r="J67" s="167">
        <v>255.6473</v>
      </c>
      <c r="K67" s="167" t="s">
        <v>9</v>
      </c>
      <c r="L67" s="167">
        <v>38</v>
      </c>
      <c r="M67" s="167">
        <v>0.28286299999999998</v>
      </c>
      <c r="N67" s="167">
        <v>65</v>
      </c>
      <c r="O67" s="167" t="s">
        <v>10</v>
      </c>
      <c r="P67" s="167">
        <v>1</v>
      </c>
      <c r="Q67" s="167"/>
      <c r="R67" s="167">
        <v>1.8289999999999999E-3</v>
      </c>
      <c r="S67" s="167"/>
      <c r="T67" s="167"/>
      <c r="U67" s="167"/>
      <c r="V67" s="167"/>
    </row>
    <row r="68" spans="1:22">
      <c r="A68" s="167" t="s">
        <v>199</v>
      </c>
      <c r="B68" s="167" t="s">
        <v>8</v>
      </c>
      <c r="C68" s="168">
        <v>45441</v>
      </c>
      <c r="D68" s="169">
        <v>0.41971064814814812</v>
      </c>
      <c r="E68" s="167">
        <v>2024052901</v>
      </c>
      <c r="F68" s="167" t="s">
        <v>16</v>
      </c>
      <c r="G68" s="167">
        <v>6789.723</v>
      </c>
      <c r="H68" s="167">
        <v>11.981170000000001</v>
      </c>
      <c r="I68" s="167">
        <v>297.11</v>
      </c>
      <c r="J68" s="167">
        <v>296.72359999999998</v>
      </c>
      <c r="K68" s="167" t="s">
        <v>9</v>
      </c>
      <c r="L68" s="167">
        <v>38.00009</v>
      </c>
      <c r="M68" s="167">
        <v>0.52186600000000005</v>
      </c>
      <c r="N68" s="167">
        <v>73</v>
      </c>
      <c r="O68" s="167" t="s">
        <v>10</v>
      </c>
      <c r="P68" s="167">
        <v>1</v>
      </c>
      <c r="Q68" s="167"/>
      <c r="R68" s="167">
        <v>1.632E-3</v>
      </c>
      <c r="S68" s="167"/>
      <c r="T68" s="167"/>
      <c r="U68" s="167"/>
      <c r="V68" s="167"/>
    </row>
    <row r="69" spans="1:22">
      <c r="A69" s="167" t="s">
        <v>200</v>
      </c>
      <c r="B69" s="167" t="s">
        <v>8</v>
      </c>
      <c r="C69" s="168">
        <v>45441</v>
      </c>
      <c r="D69" s="169">
        <v>0.4768634259259259</v>
      </c>
      <c r="E69" s="167">
        <v>2024052901</v>
      </c>
      <c r="F69" s="167" t="s">
        <v>16</v>
      </c>
      <c r="G69" s="167">
        <v>851.68320000000006</v>
      </c>
      <c r="H69" s="167">
        <v>2.5277120000000002</v>
      </c>
      <c r="I69" s="167">
        <v>284.89999999999998</v>
      </c>
      <c r="J69" s="167">
        <v>286.36840000000001</v>
      </c>
      <c r="K69" s="167" t="s">
        <v>9</v>
      </c>
      <c r="L69" s="167">
        <v>38.00132</v>
      </c>
      <c r="M69" s="167">
        <v>0.84736999999999996</v>
      </c>
      <c r="N69" s="167">
        <v>70</v>
      </c>
      <c r="O69" s="167" t="s">
        <v>10</v>
      </c>
      <c r="P69" s="167">
        <v>1</v>
      </c>
      <c r="Q69" s="167"/>
      <c r="R69" s="167">
        <v>2.3730000000000001E-3</v>
      </c>
      <c r="S69" s="167"/>
      <c r="T69" s="167"/>
      <c r="U69" s="167"/>
      <c r="V69" s="167"/>
    </row>
    <row r="70" spans="1:22">
      <c r="A70" s="167" t="s">
        <v>201</v>
      </c>
      <c r="B70" s="167" t="s">
        <v>7</v>
      </c>
      <c r="C70" s="168">
        <v>45442</v>
      </c>
      <c r="D70" s="169">
        <v>0.33311342592592591</v>
      </c>
      <c r="E70" s="167">
        <v>2024053001</v>
      </c>
      <c r="F70" s="167" t="s">
        <v>16</v>
      </c>
      <c r="G70" s="167">
        <v>21514.71</v>
      </c>
      <c r="H70" s="167">
        <v>17.526959999999999</v>
      </c>
      <c r="I70" s="167"/>
      <c r="J70" s="167"/>
      <c r="K70" s="167"/>
      <c r="L70" s="167"/>
      <c r="M70" s="167"/>
      <c r="N70" s="167"/>
      <c r="O70" s="167"/>
      <c r="P70" s="167"/>
      <c r="Q70" s="167"/>
      <c r="R70" s="167"/>
      <c r="S70" s="167"/>
      <c r="T70" s="167"/>
      <c r="U70" s="167"/>
      <c r="V70" s="167"/>
    </row>
    <row r="71" spans="1:22">
      <c r="A71" s="167" t="s">
        <v>202</v>
      </c>
      <c r="B71" s="167" t="s">
        <v>8</v>
      </c>
      <c r="C71" s="168">
        <v>45442</v>
      </c>
      <c r="D71" s="169">
        <v>0.39037037037037042</v>
      </c>
      <c r="E71" s="167">
        <v>2024053001</v>
      </c>
      <c r="F71" s="167" t="s">
        <v>16</v>
      </c>
      <c r="G71" s="167">
        <v>10890.87</v>
      </c>
      <c r="H71" s="167">
        <v>14.942729999999999</v>
      </c>
      <c r="I71" s="167">
        <v>325.60000000000002</v>
      </c>
      <c r="J71" s="167">
        <v>322.72449999999998</v>
      </c>
      <c r="K71" s="167" t="s">
        <v>9</v>
      </c>
      <c r="L71" s="167">
        <v>38.000259999999997</v>
      </c>
      <c r="M71" s="167">
        <v>0.44079200000000002</v>
      </c>
      <c r="N71" s="167">
        <v>80</v>
      </c>
      <c r="O71" s="167" t="s">
        <v>10</v>
      </c>
      <c r="P71" s="167">
        <v>1</v>
      </c>
      <c r="Q71" s="167"/>
      <c r="R71" s="167">
        <v>1.921E-3</v>
      </c>
      <c r="S71" s="167"/>
      <c r="T71" s="167"/>
      <c r="U71" s="167"/>
      <c r="V71" s="167"/>
    </row>
    <row r="72" spans="1:22">
      <c r="A72" s="167" t="s">
        <v>203</v>
      </c>
      <c r="B72" s="167" t="s">
        <v>8</v>
      </c>
      <c r="C72" s="168">
        <v>45442</v>
      </c>
      <c r="D72" s="169">
        <v>0.4132291666666667</v>
      </c>
      <c r="E72" s="167">
        <v>2024053001</v>
      </c>
      <c r="F72" s="167" t="s">
        <v>16</v>
      </c>
      <c r="G72" s="167">
        <v>6930.5</v>
      </c>
      <c r="H72" s="167">
        <v>11.70646</v>
      </c>
      <c r="I72" s="167">
        <v>207.57</v>
      </c>
      <c r="J72" s="167">
        <v>203.4529</v>
      </c>
      <c r="K72" s="167" t="s">
        <v>9</v>
      </c>
      <c r="L72" s="167">
        <v>38.000250000000001</v>
      </c>
      <c r="M72" s="167">
        <v>0.34199499999999999</v>
      </c>
      <c r="N72" s="167">
        <v>51</v>
      </c>
      <c r="O72" s="167" t="s">
        <v>10</v>
      </c>
      <c r="P72" s="167">
        <v>1</v>
      </c>
      <c r="Q72" s="167"/>
      <c r="R72" s="167">
        <v>1.7819999999999999E-3</v>
      </c>
      <c r="S72" s="167"/>
      <c r="T72" s="167"/>
      <c r="U72" s="167"/>
      <c r="V72" s="167"/>
    </row>
    <row r="73" spans="1:22">
      <c r="A73" s="167" t="s">
        <v>204</v>
      </c>
      <c r="B73" s="167" t="s">
        <v>8</v>
      </c>
      <c r="C73" s="168">
        <v>45442</v>
      </c>
      <c r="D73" s="169">
        <v>0.47983796296296299</v>
      </c>
      <c r="E73" s="167">
        <v>2024053001</v>
      </c>
      <c r="F73" s="167" t="s">
        <v>16</v>
      </c>
      <c r="G73" s="167">
        <v>246.31870000000001</v>
      </c>
      <c r="H73" s="167">
        <v>0.76254699999999997</v>
      </c>
      <c r="I73" s="167">
        <v>195.36</v>
      </c>
      <c r="J73" s="167">
        <v>192.33510000000001</v>
      </c>
      <c r="K73" s="167" t="s">
        <v>9</v>
      </c>
      <c r="L73" s="167">
        <v>38.000230000000002</v>
      </c>
      <c r="M73" s="167">
        <v>0.59360299999999999</v>
      </c>
      <c r="N73" s="167">
        <v>48</v>
      </c>
      <c r="O73" s="167" t="s">
        <v>10</v>
      </c>
      <c r="P73" s="167">
        <v>1</v>
      </c>
      <c r="Q73" s="167"/>
      <c r="R73" s="167">
        <v>1.8630000000000001E-3</v>
      </c>
      <c r="S73" s="167"/>
      <c r="T73" s="167"/>
      <c r="U73" s="167"/>
      <c r="V73" s="167"/>
    </row>
    <row r="74" spans="1:22">
      <c r="A74" s="167" t="s">
        <v>205</v>
      </c>
      <c r="B74" s="167" t="s">
        <v>7</v>
      </c>
      <c r="C74" s="168">
        <v>45443</v>
      </c>
      <c r="D74" s="169">
        <v>0.35092592592592592</v>
      </c>
      <c r="E74" s="167">
        <v>2024053101</v>
      </c>
      <c r="F74" s="167" t="s">
        <v>16</v>
      </c>
      <c r="G74" s="167">
        <v>17407.32</v>
      </c>
      <c r="H74" s="167">
        <v>17.489059999999998</v>
      </c>
      <c r="I74" s="167"/>
      <c r="J74" s="167"/>
      <c r="K74" s="167"/>
      <c r="L74" s="167"/>
      <c r="M74" s="167"/>
      <c r="N74" s="167"/>
      <c r="O74" s="167"/>
      <c r="P74" s="167"/>
      <c r="Q74" s="167"/>
      <c r="R74" s="167"/>
      <c r="S74" s="167"/>
      <c r="T74" s="167"/>
      <c r="U74" s="167"/>
      <c r="V74" s="167"/>
    </row>
    <row r="75" spans="1:22">
      <c r="A75" s="167" t="s">
        <v>206</v>
      </c>
      <c r="B75" s="167" t="s">
        <v>8</v>
      </c>
      <c r="C75" s="168">
        <v>45443</v>
      </c>
      <c r="D75" s="169">
        <v>0.37233796296296301</v>
      </c>
      <c r="E75" s="167">
        <v>2024053101</v>
      </c>
      <c r="F75" s="167" t="s">
        <v>16</v>
      </c>
      <c r="G75" s="167">
        <v>12489.15</v>
      </c>
      <c r="H75" s="167">
        <v>15.25529</v>
      </c>
      <c r="I75" s="167">
        <v>223.85</v>
      </c>
      <c r="J75" s="167">
        <v>224.36179999999999</v>
      </c>
      <c r="K75" s="167" t="s">
        <v>9</v>
      </c>
      <c r="L75" s="167">
        <v>38.001350000000002</v>
      </c>
      <c r="M75" s="167">
        <v>0.27240399999999998</v>
      </c>
      <c r="N75" s="167">
        <v>55</v>
      </c>
      <c r="O75" s="167" t="s">
        <v>10</v>
      </c>
      <c r="P75" s="167">
        <v>1</v>
      </c>
      <c r="Q75" s="167"/>
      <c r="R75" s="167">
        <v>1.7129999999999999E-3</v>
      </c>
      <c r="S75" s="167"/>
      <c r="T75" s="167"/>
      <c r="U75" s="167"/>
      <c r="V75" s="167"/>
    </row>
    <row r="76" spans="1:22">
      <c r="A76" s="167" t="s">
        <v>207</v>
      </c>
      <c r="B76" s="167" t="s">
        <v>8</v>
      </c>
      <c r="C76" s="168">
        <v>45443</v>
      </c>
      <c r="D76" s="169">
        <v>0.40561342592592592</v>
      </c>
      <c r="E76" s="167">
        <v>2024053101</v>
      </c>
      <c r="F76" s="167" t="s">
        <v>16</v>
      </c>
      <c r="G76" s="167">
        <v>7402.4719999999998</v>
      </c>
      <c r="H76" s="167">
        <v>12.237819999999999</v>
      </c>
      <c r="I76" s="167">
        <v>264.55</v>
      </c>
      <c r="J76" s="167">
        <v>261.28039999999999</v>
      </c>
      <c r="K76" s="167" t="s">
        <v>9</v>
      </c>
      <c r="L76" s="167">
        <v>38.001240000000003</v>
      </c>
      <c r="M76" s="167">
        <v>0.42972700000000003</v>
      </c>
      <c r="N76" s="167">
        <v>65</v>
      </c>
      <c r="O76" s="167" t="s">
        <v>10</v>
      </c>
      <c r="P76" s="167">
        <v>1</v>
      </c>
      <c r="Q76" s="167"/>
      <c r="R76" s="167">
        <v>2.3960000000000001E-3</v>
      </c>
      <c r="S76" s="167"/>
      <c r="T76" s="167"/>
      <c r="U76" s="167"/>
      <c r="V76" s="167"/>
    </row>
    <row r="77" spans="1:22">
      <c r="A77" s="167" t="s">
        <v>208</v>
      </c>
      <c r="B77" s="167" t="s">
        <v>8</v>
      </c>
      <c r="C77" s="168">
        <v>45443</v>
      </c>
      <c r="D77" s="169">
        <v>0.45741898148148147</v>
      </c>
      <c r="E77" s="167">
        <v>2024053101</v>
      </c>
      <c r="F77" s="167" t="s">
        <v>16</v>
      </c>
      <c r="G77" s="167">
        <v>1067.479</v>
      </c>
      <c r="H77" s="167">
        <v>2.826972</v>
      </c>
      <c r="I77" s="167">
        <v>305.25</v>
      </c>
      <c r="J77" s="167">
        <v>307.54660000000001</v>
      </c>
      <c r="K77" s="167" t="s">
        <v>9</v>
      </c>
      <c r="L77" s="167">
        <v>38.000790000000002</v>
      </c>
      <c r="M77" s="167">
        <v>0.81206599999999995</v>
      </c>
      <c r="N77" s="167">
        <v>75</v>
      </c>
      <c r="O77" s="167" t="s">
        <v>10</v>
      </c>
      <c r="P77" s="167">
        <v>1</v>
      </c>
      <c r="Q77" s="167"/>
      <c r="R77" s="167">
        <v>1.7359999999999999E-3</v>
      </c>
      <c r="S77" s="167"/>
      <c r="T77" s="167"/>
      <c r="U77" s="167"/>
      <c r="V77" s="167"/>
    </row>
    <row r="78" spans="1:22">
      <c r="A78" s="167" t="s">
        <v>209</v>
      </c>
      <c r="B78" s="167" t="s">
        <v>7</v>
      </c>
      <c r="C78" s="168">
        <v>45446</v>
      </c>
      <c r="D78" s="169">
        <v>0.34510416666666671</v>
      </c>
      <c r="E78" s="167">
        <v>2024060301</v>
      </c>
      <c r="F78" s="167" t="s">
        <v>16</v>
      </c>
      <c r="G78" s="167">
        <v>17527.349999999999</v>
      </c>
      <c r="H78" s="167">
        <v>17.4511</v>
      </c>
      <c r="I78" s="167"/>
      <c r="J78" s="167"/>
      <c r="K78" s="167"/>
      <c r="L78" s="167"/>
      <c r="M78" s="167"/>
      <c r="N78" s="167"/>
      <c r="O78" s="167"/>
      <c r="P78" s="167"/>
      <c r="Q78" s="167"/>
      <c r="R78" s="167"/>
      <c r="S78" s="167"/>
      <c r="T78" s="167"/>
      <c r="U78" s="167"/>
      <c r="V78" s="167"/>
    </row>
    <row r="79" spans="1:22">
      <c r="A79" s="167" t="s">
        <v>210</v>
      </c>
      <c r="B79" s="167" t="s">
        <v>8</v>
      </c>
      <c r="C79" s="168">
        <v>45446</v>
      </c>
      <c r="D79" s="169">
        <v>0.37603009259259257</v>
      </c>
      <c r="E79" s="167">
        <v>2024060301</v>
      </c>
      <c r="F79" s="167" t="s">
        <v>16</v>
      </c>
      <c r="G79" s="167">
        <v>11199.22</v>
      </c>
      <c r="H79" s="167">
        <v>14.777150000000001</v>
      </c>
      <c r="I79" s="167">
        <v>280.83</v>
      </c>
      <c r="J79" s="167">
        <v>281.35590000000002</v>
      </c>
      <c r="K79" s="167" t="s">
        <v>9</v>
      </c>
      <c r="L79" s="167">
        <v>38.001289999999997</v>
      </c>
      <c r="M79" s="167">
        <v>0.36923400000000001</v>
      </c>
      <c r="N79" s="167">
        <v>69</v>
      </c>
      <c r="O79" s="167" t="s">
        <v>10</v>
      </c>
      <c r="P79" s="167">
        <v>1</v>
      </c>
      <c r="Q79" s="167"/>
      <c r="R79" s="167">
        <v>3.009E-3</v>
      </c>
      <c r="S79" s="167"/>
      <c r="T79" s="167"/>
      <c r="U79" s="167"/>
      <c r="V79" s="167"/>
    </row>
    <row r="80" spans="1:22">
      <c r="A80" s="167" t="s">
        <v>211</v>
      </c>
      <c r="B80" s="167" t="s">
        <v>8</v>
      </c>
      <c r="C80" s="168">
        <v>45446</v>
      </c>
      <c r="D80" s="169">
        <v>0.40618055555555554</v>
      </c>
      <c r="E80" s="167">
        <v>2024060301</v>
      </c>
      <c r="F80" s="167" t="s">
        <v>16</v>
      </c>
      <c r="G80" s="167">
        <v>6788.9840000000004</v>
      </c>
      <c r="H80" s="167">
        <v>11.783049999999999</v>
      </c>
      <c r="I80" s="167">
        <v>199.43</v>
      </c>
      <c r="J80" s="167">
        <v>197.05119999999999</v>
      </c>
      <c r="K80" s="167" t="s">
        <v>9</v>
      </c>
      <c r="L80" s="167">
        <v>38.000610000000002</v>
      </c>
      <c r="M80" s="167">
        <v>0.34020099999999998</v>
      </c>
      <c r="N80" s="167">
        <v>49</v>
      </c>
      <c r="O80" s="167" t="s">
        <v>10</v>
      </c>
      <c r="P80" s="167">
        <v>1</v>
      </c>
      <c r="Q80" s="167"/>
      <c r="R80" s="167">
        <v>2.0370000000000002E-3</v>
      </c>
      <c r="S80" s="167"/>
      <c r="T80" s="167"/>
      <c r="U80" s="167"/>
      <c r="V80" s="167"/>
    </row>
    <row r="81" spans="1:22">
      <c r="A81" s="167" t="s">
        <v>212</v>
      </c>
      <c r="B81" s="167" t="s">
        <v>8</v>
      </c>
      <c r="C81" s="168">
        <v>45446</v>
      </c>
      <c r="D81" s="169">
        <v>0.46258101851851857</v>
      </c>
      <c r="E81" s="167">
        <v>2024060301</v>
      </c>
      <c r="F81" s="167" t="s">
        <v>16</v>
      </c>
      <c r="G81" s="167">
        <v>428.75619999999998</v>
      </c>
      <c r="H81" s="167">
        <v>1.2430650000000001</v>
      </c>
      <c r="I81" s="167">
        <v>211.64</v>
      </c>
      <c r="J81" s="167">
        <v>211.5086</v>
      </c>
      <c r="K81" s="167" t="s">
        <v>9</v>
      </c>
      <c r="L81" s="167">
        <v>38.000169999999997</v>
      </c>
      <c r="M81" s="167">
        <v>0.611155</v>
      </c>
      <c r="N81" s="167">
        <v>52</v>
      </c>
      <c r="O81" s="167" t="s">
        <v>10</v>
      </c>
      <c r="P81" s="167">
        <v>1</v>
      </c>
      <c r="Q81" s="167"/>
      <c r="R81" s="167">
        <v>1.655E-3</v>
      </c>
      <c r="S81" s="167"/>
      <c r="T81" s="167"/>
      <c r="U81" s="167"/>
      <c r="V81" s="167"/>
    </row>
    <row r="82" spans="1:22">
      <c r="A82" s="167" t="s">
        <v>213</v>
      </c>
      <c r="B82" s="167" t="s">
        <v>7</v>
      </c>
      <c r="C82" s="168">
        <v>45447</v>
      </c>
      <c r="D82" s="169">
        <v>0.34143518518518517</v>
      </c>
      <c r="E82" s="167">
        <v>2024060401</v>
      </c>
      <c r="F82" s="167" t="s">
        <v>16</v>
      </c>
      <c r="G82" s="167">
        <v>17371.650000000001</v>
      </c>
      <c r="H82" s="167">
        <v>14.45125</v>
      </c>
      <c r="I82" s="167"/>
      <c r="J82" s="167"/>
      <c r="K82" s="167"/>
      <c r="L82" s="167"/>
      <c r="M82" s="167"/>
      <c r="N82" s="167"/>
      <c r="O82" s="167"/>
      <c r="P82" s="167"/>
      <c r="Q82" s="167"/>
      <c r="R82" s="167"/>
      <c r="S82" s="167"/>
      <c r="T82" s="167"/>
      <c r="U82" s="167"/>
      <c r="V82" s="167"/>
    </row>
    <row r="83" spans="1:22">
      <c r="A83" s="167" t="s">
        <v>214</v>
      </c>
      <c r="B83" s="167" t="s">
        <v>8</v>
      </c>
      <c r="C83" s="168">
        <v>45447</v>
      </c>
      <c r="D83" s="169">
        <v>0.36501157407407409</v>
      </c>
      <c r="E83" s="167">
        <v>2024060401</v>
      </c>
      <c r="F83" s="167" t="s">
        <v>16</v>
      </c>
      <c r="G83" s="167">
        <v>12275.57</v>
      </c>
      <c r="H83" s="167">
        <v>12.6595</v>
      </c>
      <c r="I83" s="167">
        <v>333.74</v>
      </c>
      <c r="J83" s="167">
        <v>335.31060000000002</v>
      </c>
      <c r="K83" s="167" t="s">
        <v>9</v>
      </c>
      <c r="L83" s="167">
        <v>38.000340000000001</v>
      </c>
      <c r="M83" s="167">
        <v>0.34386800000000001</v>
      </c>
      <c r="N83" s="167">
        <v>82</v>
      </c>
      <c r="O83" s="167" t="s">
        <v>10</v>
      </c>
      <c r="P83" s="167">
        <v>1</v>
      </c>
      <c r="Q83" s="167"/>
      <c r="R83" s="167">
        <v>1.9789999999999999E-3</v>
      </c>
      <c r="S83" s="167"/>
      <c r="T83" s="167"/>
      <c r="U83" s="167"/>
      <c r="V83" s="167"/>
    </row>
    <row r="84" spans="1:22">
      <c r="A84" s="167" t="s">
        <v>215</v>
      </c>
      <c r="B84" s="167" t="s">
        <v>8</v>
      </c>
      <c r="C84" s="168">
        <v>45447</v>
      </c>
      <c r="D84" s="169">
        <v>0.39972222222222226</v>
      </c>
      <c r="E84" s="167">
        <v>2024060401</v>
      </c>
      <c r="F84" s="167" t="s">
        <v>16</v>
      </c>
      <c r="G84" s="167">
        <v>6949.1809999999996</v>
      </c>
      <c r="H84" s="167">
        <v>9.8279549999999993</v>
      </c>
      <c r="I84" s="167">
        <v>179.08</v>
      </c>
      <c r="J84" s="167">
        <v>179.22479999999999</v>
      </c>
      <c r="K84" s="167" t="s">
        <v>9</v>
      </c>
      <c r="L84" s="167">
        <v>38.000160000000001</v>
      </c>
      <c r="M84" s="167">
        <v>0.25191999999999998</v>
      </c>
      <c r="N84" s="167">
        <v>44</v>
      </c>
      <c r="O84" s="167" t="s">
        <v>10</v>
      </c>
      <c r="P84" s="167">
        <v>1</v>
      </c>
      <c r="Q84" s="167"/>
      <c r="R84" s="167">
        <v>2.2690000000000002E-3</v>
      </c>
      <c r="S84" s="167"/>
      <c r="T84" s="167"/>
      <c r="U84" s="167"/>
      <c r="V84" s="167"/>
    </row>
    <row r="85" spans="1:22">
      <c r="A85" s="167" t="s">
        <v>216</v>
      </c>
      <c r="B85" s="167" t="s">
        <v>8</v>
      </c>
      <c r="C85" s="168">
        <v>45447</v>
      </c>
      <c r="D85" s="169">
        <v>0.48217592592592595</v>
      </c>
      <c r="E85" s="167">
        <v>2024060401</v>
      </c>
      <c r="F85" s="167" t="s">
        <v>16</v>
      </c>
      <c r="G85" s="167">
        <v>277.27260000000001</v>
      </c>
      <c r="H85" s="167">
        <v>0.830017</v>
      </c>
      <c r="I85" s="167">
        <v>244.2</v>
      </c>
      <c r="J85" s="167">
        <v>245.0872</v>
      </c>
      <c r="K85" s="167" t="s">
        <v>9</v>
      </c>
      <c r="L85" s="167">
        <v>38.001300000000001</v>
      </c>
      <c r="M85" s="167">
        <v>0.73158500000000004</v>
      </c>
      <c r="N85" s="167">
        <v>60</v>
      </c>
      <c r="O85" s="167" t="s">
        <v>10</v>
      </c>
      <c r="P85" s="167">
        <v>1</v>
      </c>
      <c r="Q85" s="167"/>
      <c r="R85" s="167">
        <v>1.887E-3</v>
      </c>
      <c r="S85" s="167"/>
      <c r="T85" s="167"/>
      <c r="U85" s="167"/>
      <c r="V85" s="167"/>
    </row>
    <row r="86" spans="1:22">
      <c r="A86" s="167" t="s">
        <v>217</v>
      </c>
      <c r="B86" s="167" t="s">
        <v>7</v>
      </c>
      <c r="C86" s="168">
        <v>45448</v>
      </c>
      <c r="D86" s="169">
        <v>0.35734953703703703</v>
      </c>
      <c r="E86" s="167">
        <v>2024060501</v>
      </c>
      <c r="F86" s="167" t="s">
        <v>16</v>
      </c>
      <c r="G86" s="167">
        <v>15646.93</v>
      </c>
      <c r="H86" s="167">
        <v>17.451229999999999</v>
      </c>
      <c r="I86" s="167"/>
      <c r="J86" s="167"/>
      <c r="K86" s="167"/>
      <c r="L86" s="167"/>
      <c r="M86" s="167"/>
      <c r="N86" s="167"/>
      <c r="O86" s="167"/>
      <c r="P86" s="167"/>
      <c r="Q86" s="167"/>
      <c r="R86" s="167"/>
      <c r="S86" s="167"/>
      <c r="T86" s="167"/>
      <c r="U86" s="167"/>
      <c r="V86" s="167"/>
    </row>
    <row r="87" spans="1:22">
      <c r="A87" s="167" t="s">
        <v>218</v>
      </c>
      <c r="B87" s="167" t="s">
        <v>8</v>
      </c>
      <c r="C87" s="168">
        <v>45448</v>
      </c>
      <c r="D87" s="169">
        <v>0.37158564814814815</v>
      </c>
      <c r="E87" s="167">
        <v>2024060501</v>
      </c>
      <c r="F87" s="167" t="s">
        <v>16</v>
      </c>
      <c r="G87" s="167">
        <v>11901.26</v>
      </c>
      <c r="H87" s="167">
        <v>15.113340000000001</v>
      </c>
      <c r="I87" s="167">
        <v>374.43990000000002</v>
      </c>
      <c r="J87" s="167">
        <v>373.95609999999999</v>
      </c>
      <c r="K87" s="167" t="s">
        <v>9</v>
      </c>
      <c r="L87" s="167">
        <v>38.000349999999997</v>
      </c>
      <c r="M87" s="167">
        <v>0.472634</v>
      </c>
      <c r="N87" s="167">
        <v>92</v>
      </c>
      <c r="O87" s="167" t="s">
        <v>10</v>
      </c>
      <c r="P87" s="167">
        <v>1</v>
      </c>
      <c r="Q87" s="167"/>
      <c r="R87" s="167">
        <v>2.153E-3</v>
      </c>
      <c r="S87" s="167"/>
      <c r="T87" s="167"/>
      <c r="U87" s="167"/>
      <c r="V87" s="167"/>
    </row>
    <row r="88" spans="1:22">
      <c r="A88" s="167" t="s">
        <v>219</v>
      </c>
      <c r="B88" s="167" t="s">
        <v>8</v>
      </c>
      <c r="C88" s="168">
        <v>45448</v>
      </c>
      <c r="D88" s="169">
        <v>0.42495370370370367</v>
      </c>
      <c r="E88" s="167">
        <v>2024060501</v>
      </c>
      <c r="F88" s="167" t="s">
        <v>16</v>
      </c>
      <c r="G88" s="167">
        <v>5856.0410000000002</v>
      </c>
      <c r="H88" s="167">
        <v>12.08309</v>
      </c>
      <c r="I88" s="167">
        <v>236.06</v>
      </c>
      <c r="J88" s="167">
        <v>237.6481</v>
      </c>
      <c r="K88" s="167" t="s">
        <v>9</v>
      </c>
      <c r="L88" s="167">
        <v>38.000399999999999</v>
      </c>
      <c r="M88" s="167">
        <v>0.48805300000000001</v>
      </c>
      <c r="N88" s="167">
        <v>58</v>
      </c>
      <c r="O88" s="167" t="s">
        <v>10</v>
      </c>
      <c r="P88" s="167">
        <v>1</v>
      </c>
      <c r="Q88" s="167"/>
      <c r="R88" s="167">
        <v>1.9559999999999998E-3</v>
      </c>
      <c r="S88" s="167"/>
      <c r="T88" s="167"/>
      <c r="U88" s="167"/>
      <c r="V88" s="167"/>
    </row>
    <row r="89" spans="1:22">
      <c r="A89" s="167" t="s">
        <v>220</v>
      </c>
      <c r="B89" s="167" t="s">
        <v>8</v>
      </c>
      <c r="C89" s="168">
        <v>45448</v>
      </c>
      <c r="D89" s="169">
        <v>0.48136574074074073</v>
      </c>
      <c r="E89" s="167">
        <v>2024060501</v>
      </c>
      <c r="F89" s="167" t="s">
        <v>16</v>
      </c>
      <c r="G89" s="167">
        <v>310.1782</v>
      </c>
      <c r="H89" s="167">
        <v>1.069094</v>
      </c>
      <c r="I89" s="167">
        <v>264.55</v>
      </c>
      <c r="J89" s="167">
        <v>263.56720000000001</v>
      </c>
      <c r="K89" s="167" t="s">
        <v>9</v>
      </c>
      <c r="L89" s="167">
        <v>38.000329999999998</v>
      </c>
      <c r="M89" s="167">
        <v>0.905887</v>
      </c>
      <c r="N89" s="167">
        <v>65</v>
      </c>
      <c r="O89" s="167" t="s">
        <v>10</v>
      </c>
      <c r="P89" s="167">
        <v>1</v>
      </c>
      <c r="Q89" s="167"/>
      <c r="R89" s="167">
        <v>1.725E-3</v>
      </c>
      <c r="S89" s="167"/>
      <c r="T89" s="167"/>
      <c r="U89" s="167"/>
      <c r="V89" s="167"/>
    </row>
    <row r="90" spans="1:22">
      <c r="A90" s="167" t="s">
        <v>221</v>
      </c>
      <c r="B90" s="167" t="s">
        <v>7</v>
      </c>
      <c r="C90" s="168">
        <v>45449</v>
      </c>
      <c r="D90" s="169">
        <v>0.34464120370370371</v>
      </c>
      <c r="E90" s="167">
        <v>2024060601</v>
      </c>
      <c r="F90" s="167" t="s">
        <v>16</v>
      </c>
      <c r="G90" s="167">
        <v>17269.810000000001</v>
      </c>
      <c r="H90" s="167">
        <v>17.45121</v>
      </c>
      <c r="I90" s="167"/>
      <c r="J90" s="167"/>
      <c r="K90" s="167"/>
      <c r="L90" s="167"/>
      <c r="M90" s="167"/>
      <c r="N90" s="167"/>
      <c r="O90" s="167"/>
      <c r="P90" s="167"/>
      <c r="Q90" s="167"/>
      <c r="R90" s="167"/>
      <c r="S90" s="167"/>
      <c r="T90" s="167"/>
      <c r="U90" s="167"/>
      <c r="V90" s="167"/>
    </row>
    <row r="91" spans="1:22">
      <c r="A91" s="167" t="s">
        <v>222</v>
      </c>
      <c r="B91" s="167" t="s">
        <v>8</v>
      </c>
      <c r="C91" s="168">
        <v>45449</v>
      </c>
      <c r="D91" s="169">
        <v>0.3664351851851852</v>
      </c>
      <c r="E91" s="167">
        <v>2024060601</v>
      </c>
      <c r="F91" s="167" t="s">
        <v>16</v>
      </c>
      <c r="G91" s="167">
        <v>12488.89</v>
      </c>
      <c r="H91" s="167">
        <v>15.39331</v>
      </c>
      <c r="I91" s="167">
        <v>199.43</v>
      </c>
      <c r="J91" s="167">
        <v>198.18360000000001</v>
      </c>
      <c r="K91" s="167" t="s">
        <v>9</v>
      </c>
      <c r="L91" s="167">
        <v>38.000160000000001</v>
      </c>
      <c r="M91" s="167">
        <v>0.242837</v>
      </c>
      <c r="N91" s="167">
        <v>49</v>
      </c>
      <c r="O91" s="167" t="s">
        <v>10</v>
      </c>
      <c r="P91" s="167">
        <v>1</v>
      </c>
      <c r="Q91" s="167"/>
      <c r="R91" s="167">
        <v>1.701E-3</v>
      </c>
      <c r="S91" s="167"/>
      <c r="T91" s="167"/>
      <c r="U91" s="167"/>
      <c r="V91" s="167"/>
    </row>
    <row r="92" spans="1:22">
      <c r="A92" s="167" t="s">
        <v>223</v>
      </c>
      <c r="B92" s="167" t="s">
        <v>8</v>
      </c>
      <c r="C92" s="168">
        <v>45449</v>
      </c>
      <c r="D92" s="169">
        <v>0.40199074074074076</v>
      </c>
      <c r="E92" s="167">
        <v>2024060601</v>
      </c>
      <c r="F92" s="167" t="s">
        <v>16</v>
      </c>
      <c r="G92" s="167">
        <v>6955.1779999999999</v>
      </c>
      <c r="H92" s="167">
        <v>11.847</v>
      </c>
      <c r="I92" s="167">
        <v>297.11</v>
      </c>
      <c r="J92" s="167">
        <v>292.6182</v>
      </c>
      <c r="K92" s="167" t="s">
        <v>9</v>
      </c>
      <c r="L92" s="167">
        <v>38.000399999999999</v>
      </c>
      <c r="M92" s="167">
        <v>0.49608600000000003</v>
      </c>
      <c r="N92" s="167">
        <v>73</v>
      </c>
      <c r="O92" s="167" t="s">
        <v>10</v>
      </c>
      <c r="P92" s="167">
        <v>1</v>
      </c>
      <c r="Q92" s="167"/>
      <c r="R92" s="167">
        <v>1.7129999999999999E-3</v>
      </c>
      <c r="S92" s="167"/>
      <c r="T92" s="167"/>
      <c r="U92" s="167"/>
      <c r="V92" s="167"/>
    </row>
    <row r="93" spans="1:22">
      <c r="A93" s="167" t="s">
        <v>224</v>
      </c>
      <c r="B93" s="167" t="s">
        <v>8</v>
      </c>
      <c r="C93" s="168">
        <v>45449</v>
      </c>
      <c r="D93" s="169">
        <v>0.52101851851851855</v>
      </c>
      <c r="E93" s="167">
        <v>2024060601</v>
      </c>
      <c r="F93" s="167" t="s">
        <v>16</v>
      </c>
      <c r="G93" s="167">
        <v>220.96709999999999</v>
      </c>
      <c r="H93" s="167">
        <v>1.111086</v>
      </c>
      <c r="I93" s="167">
        <v>256.41000000000003</v>
      </c>
      <c r="J93" s="167">
        <v>255.58459999999999</v>
      </c>
      <c r="K93" s="167" t="s">
        <v>9</v>
      </c>
      <c r="L93" s="167">
        <v>38.00018</v>
      </c>
      <c r="M93" s="167">
        <v>1.281749</v>
      </c>
      <c r="N93" s="167">
        <v>63</v>
      </c>
      <c r="O93" s="167" t="s">
        <v>10</v>
      </c>
      <c r="P93" s="167">
        <v>1</v>
      </c>
      <c r="Q93" s="167"/>
      <c r="R93" s="167">
        <v>4.6065000000000002E-2</v>
      </c>
      <c r="S93" s="167"/>
      <c r="T93" s="167"/>
      <c r="U93" s="167"/>
      <c r="V93" s="167"/>
    </row>
    <row r="94" spans="1:22">
      <c r="A94" s="167" t="s">
        <v>225</v>
      </c>
      <c r="B94" s="167" t="s">
        <v>7</v>
      </c>
      <c r="C94" s="168">
        <v>45450</v>
      </c>
      <c r="D94" s="169">
        <v>0.34113425925925928</v>
      </c>
      <c r="E94" s="167">
        <v>2024060701</v>
      </c>
      <c r="F94" s="167" t="s">
        <v>16</v>
      </c>
      <c r="G94" s="167">
        <v>18335.43</v>
      </c>
      <c r="H94" s="167">
        <v>17.451280000000001</v>
      </c>
      <c r="I94" s="167"/>
      <c r="J94" s="167"/>
      <c r="K94" s="167"/>
      <c r="L94" s="167"/>
      <c r="M94" s="167"/>
      <c r="N94" s="167"/>
      <c r="O94" s="167"/>
      <c r="P94" s="167"/>
      <c r="Q94" s="167"/>
      <c r="R94" s="167"/>
      <c r="S94" s="167"/>
      <c r="T94" s="167"/>
      <c r="U94" s="167"/>
      <c r="V94" s="167"/>
    </row>
    <row r="95" spans="1:22">
      <c r="A95" s="167" t="s">
        <v>226</v>
      </c>
      <c r="B95" s="167" t="s">
        <v>8</v>
      </c>
      <c r="C95" s="168">
        <v>45450</v>
      </c>
      <c r="D95" s="169">
        <v>0.37501157407407404</v>
      </c>
      <c r="E95" s="167">
        <v>2024060701</v>
      </c>
      <c r="F95" s="167" t="s">
        <v>16</v>
      </c>
      <c r="G95" s="167">
        <v>11458.68</v>
      </c>
      <c r="H95" s="167">
        <v>14.848100000000001</v>
      </c>
      <c r="I95" s="167">
        <v>244.2</v>
      </c>
      <c r="J95" s="167">
        <v>244.02619999999999</v>
      </c>
      <c r="K95" s="167" t="s">
        <v>9</v>
      </c>
      <c r="L95" s="167">
        <v>38.000309999999999</v>
      </c>
      <c r="M95" s="167">
        <v>0.314662</v>
      </c>
      <c r="N95" s="167">
        <v>60</v>
      </c>
      <c r="O95" s="167" t="s">
        <v>10</v>
      </c>
      <c r="P95" s="167">
        <v>1</v>
      </c>
      <c r="Q95" s="167"/>
      <c r="R95" s="167">
        <v>1.6440000000000001E-3</v>
      </c>
      <c r="S95" s="167"/>
      <c r="T95" s="167"/>
      <c r="U95" s="167"/>
      <c r="V95" s="167"/>
    </row>
    <row r="96" spans="1:22">
      <c r="A96" s="167" t="s">
        <v>227</v>
      </c>
      <c r="B96" s="167" t="s">
        <v>8</v>
      </c>
      <c r="C96" s="168">
        <v>45450</v>
      </c>
      <c r="D96" s="169">
        <v>0.42182870370370368</v>
      </c>
      <c r="E96" s="167">
        <v>2024060701</v>
      </c>
      <c r="F96" s="167" t="s">
        <v>16</v>
      </c>
      <c r="G96" s="167">
        <v>5491.54</v>
      </c>
      <c r="H96" s="167">
        <v>10.893319999999999</v>
      </c>
      <c r="I96" s="167">
        <v>520.96</v>
      </c>
      <c r="J96" s="167">
        <v>521.44269999999995</v>
      </c>
      <c r="K96" s="167" t="s">
        <v>9</v>
      </c>
      <c r="L96" s="167">
        <v>38.000149999999998</v>
      </c>
      <c r="M96" s="167">
        <v>1.03159</v>
      </c>
      <c r="N96" s="167">
        <v>128</v>
      </c>
      <c r="O96" s="167" t="s">
        <v>10</v>
      </c>
      <c r="P96" s="167">
        <v>1</v>
      </c>
      <c r="Q96" s="167"/>
      <c r="R96" s="167">
        <v>1.0972000000000001E-2</v>
      </c>
      <c r="S96" s="167">
        <v>1.82E-3</v>
      </c>
      <c r="T96" s="167"/>
      <c r="U96" s="167"/>
      <c r="V96" s="167"/>
    </row>
    <row r="97" spans="1:22">
      <c r="A97" s="167" t="s">
        <v>228</v>
      </c>
      <c r="B97" s="167" t="s">
        <v>8</v>
      </c>
      <c r="C97" s="168">
        <v>45450</v>
      </c>
      <c r="D97" s="169">
        <v>0.4640393518518518</v>
      </c>
      <c r="E97" s="167">
        <v>2024060701</v>
      </c>
      <c r="F97" s="167" t="s">
        <v>16</v>
      </c>
      <c r="G97" s="167">
        <v>314.27719999999999</v>
      </c>
      <c r="H97" s="167">
        <v>0.91509799999999997</v>
      </c>
      <c r="I97" s="167">
        <v>223.85</v>
      </c>
      <c r="J97" s="167">
        <v>225.4383</v>
      </c>
      <c r="K97" s="167" t="s">
        <v>9</v>
      </c>
      <c r="L97" s="167">
        <v>38.000050000000002</v>
      </c>
      <c r="M97" s="167">
        <v>0.65449800000000002</v>
      </c>
      <c r="N97" s="167">
        <v>55</v>
      </c>
      <c r="O97" s="167" t="s">
        <v>10</v>
      </c>
      <c r="P97" s="167">
        <v>1</v>
      </c>
      <c r="Q97" s="167"/>
      <c r="R97" s="167">
        <v>1.725E-3</v>
      </c>
      <c r="S97" s="167"/>
      <c r="T97" s="167"/>
      <c r="U97" s="167"/>
      <c r="V97" s="167"/>
    </row>
    <row r="98" spans="1:22">
      <c r="A98" s="167" t="s">
        <v>229</v>
      </c>
      <c r="B98" s="167" t="s">
        <v>7</v>
      </c>
      <c r="C98" s="168">
        <v>45454</v>
      </c>
      <c r="D98" s="169">
        <v>0.34593750000000001</v>
      </c>
      <c r="E98" s="167">
        <v>2024061101</v>
      </c>
      <c r="F98" s="167" t="s">
        <v>16</v>
      </c>
      <c r="G98" s="167">
        <v>17728.939999999999</v>
      </c>
      <c r="H98" s="167">
        <v>17.526910000000001</v>
      </c>
      <c r="I98" s="167"/>
      <c r="J98" s="167"/>
      <c r="K98" s="167"/>
      <c r="L98" s="167"/>
      <c r="M98" s="167"/>
      <c r="N98" s="167"/>
      <c r="O98" s="167"/>
      <c r="P98" s="167"/>
      <c r="Q98" s="167"/>
      <c r="R98" s="167"/>
      <c r="S98" s="167"/>
      <c r="T98" s="167"/>
      <c r="U98" s="167"/>
      <c r="V98" s="167"/>
    </row>
    <row r="99" spans="1:22">
      <c r="A99" s="167" t="s">
        <v>230</v>
      </c>
      <c r="B99" s="167" t="s">
        <v>8</v>
      </c>
      <c r="C99" s="168">
        <v>45454</v>
      </c>
      <c r="D99" s="169">
        <v>0.37108796296296293</v>
      </c>
      <c r="E99" s="167">
        <v>2024061101</v>
      </c>
      <c r="F99" s="167" t="s">
        <v>16</v>
      </c>
      <c r="G99" s="167">
        <v>12902.66</v>
      </c>
      <c r="H99" s="167">
        <v>16.039269999999998</v>
      </c>
      <c r="I99" s="167">
        <v>256.41000000000003</v>
      </c>
      <c r="J99" s="167">
        <v>259.46460000000002</v>
      </c>
      <c r="K99" s="167" t="s">
        <v>9</v>
      </c>
      <c r="L99" s="167">
        <v>38.001379999999997</v>
      </c>
      <c r="M99" s="167">
        <v>0.32089299999999998</v>
      </c>
      <c r="N99" s="167">
        <v>63</v>
      </c>
      <c r="O99" s="167" t="s">
        <v>10</v>
      </c>
      <c r="P99" s="167">
        <v>1</v>
      </c>
      <c r="Q99" s="167"/>
      <c r="R99" s="167"/>
      <c r="S99" s="167"/>
      <c r="T99" s="167"/>
      <c r="U99" s="167"/>
      <c r="V99" s="167"/>
    </row>
    <row r="100" spans="1:22">
      <c r="A100" s="167" t="s">
        <v>231</v>
      </c>
      <c r="B100" s="167" t="s">
        <v>8</v>
      </c>
      <c r="C100" s="168">
        <v>45454</v>
      </c>
      <c r="D100" s="169">
        <v>0.39484953703703707</v>
      </c>
      <c r="E100" s="167">
        <v>2024061101</v>
      </c>
      <c r="F100" s="167" t="s">
        <v>16</v>
      </c>
      <c r="G100" s="167">
        <v>8853.1869999999999</v>
      </c>
      <c r="H100" s="167">
        <v>13.66042</v>
      </c>
      <c r="I100" s="167">
        <v>276.75990000000002</v>
      </c>
      <c r="J100" s="167">
        <v>273.79849999999999</v>
      </c>
      <c r="K100" s="167" t="s">
        <v>9</v>
      </c>
      <c r="L100" s="167">
        <v>38.00121</v>
      </c>
      <c r="M100" s="167">
        <v>0.420429</v>
      </c>
      <c r="N100" s="167">
        <v>68</v>
      </c>
      <c r="O100" s="167" t="s">
        <v>10</v>
      </c>
      <c r="P100" s="167">
        <v>1</v>
      </c>
      <c r="Q100" s="167"/>
      <c r="R100" s="167"/>
      <c r="S100" s="167"/>
      <c r="T100" s="167"/>
      <c r="U100" s="167"/>
      <c r="V100" s="167"/>
    </row>
    <row r="101" spans="1:22">
      <c r="A101" s="167" t="s">
        <v>232</v>
      </c>
      <c r="B101" s="167" t="s">
        <v>8</v>
      </c>
      <c r="C101" s="168">
        <v>45454</v>
      </c>
      <c r="D101" s="169">
        <v>0.43944444444444447</v>
      </c>
      <c r="E101" s="167">
        <v>2024061101</v>
      </c>
      <c r="F101" s="167" t="s">
        <v>16</v>
      </c>
      <c r="G101" s="167">
        <v>3593.6640000000002</v>
      </c>
      <c r="H101" s="167">
        <v>8.3195510000000006</v>
      </c>
      <c r="I101" s="167">
        <v>211.64</v>
      </c>
      <c r="J101" s="167">
        <v>214.99279999999999</v>
      </c>
      <c r="K101" s="167" t="s">
        <v>9</v>
      </c>
      <c r="L101" s="167">
        <v>38.001399999999997</v>
      </c>
      <c r="M101" s="167">
        <v>0.49616700000000002</v>
      </c>
      <c r="N101" s="167">
        <v>52</v>
      </c>
      <c r="O101" s="167" t="s">
        <v>10</v>
      </c>
      <c r="P101" s="167">
        <v>1</v>
      </c>
      <c r="Q101" s="167"/>
      <c r="R101" s="167"/>
      <c r="S101" s="167"/>
      <c r="T101" s="167"/>
      <c r="U101" s="167"/>
      <c r="V101" s="167"/>
    </row>
    <row r="102" spans="1:22">
      <c r="A102" s="167" t="s">
        <v>233</v>
      </c>
      <c r="B102" s="167" t="s">
        <v>7</v>
      </c>
      <c r="C102" s="168">
        <v>45455</v>
      </c>
      <c r="D102" s="169">
        <v>0.34296296296296297</v>
      </c>
      <c r="E102" s="167">
        <v>2024061201</v>
      </c>
      <c r="F102" s="167" t="s">
        <v>16</v>
      </c>
      <c r="G102" s="167">
        <v>17752.12</v>
      </c>
      <c r="H102" s="167">
        <v>17.52693</v>
      </c>
      <c r="I102" s="167"/>
      <c r="J102" s="167"/>
      <c r="K102" s="167"/>
      <c r="L102" s="167"/>
      <c r="M102" s="167"/>
      <c r="N102" s="167"/>
      <c r="O102" s="167"/>
      <c r="P102" s="167"/>
      <c r="Q102" s="167"/>
      <c r="R102" s="167"/>
      <c r="S102" s="167"/>
      <c r="T102" s="167"/>
      <c r="U102" s="167"/>
      <c r="V102" s="167"/>
    </row>
    <row r="103" spans="1:22">
      <c r="A103" s="167" t="s">
        <v>234</v>
      </c>
      <c r="B103" s="167" t="s">
        <v>8</v>
      </c>
      <c r="C103" s="168">
        <v>45455</v>
      </c>
      <c r="D103" s="169">
        <v>0.36606481481481484</v>
      </c>
      <c r="E103" s="167">
        <v>2024061201</v>
      </c>
      <c r="F103" s="167" t="s">
        <v>16</v>
      </c>
      <c r="G103" s="167">
        <v>12630.52</v>
      </c>
      <c r="H103" s="167">
        <v>15.39264</v>
      </c>
      <c r="I103" s="167">
        <v>203.5</v>
      </c>
      <c r="J103" s="167">
        <v>203.95859999999999</v>
      </c>
      <c r="K103" s="167" t="s">
        <v>9</v>
      </c>
      <c r="L103" s="167">
        <v>38.001280000000001</v>
      </c>
      <c r="M103" s="167">
        <v>0.24698800000000001</v>
      </c>
      <c r="N103" s="167">
        <v>50</v>
      </c>
      <c r="O103" s="167" t="s">
        <v>10</v>
      </c>
      <c r="P103" s="167">
        <v>1</v>
      </c>
      <c r="Q103" s="167"/>
      <c r="R103" s="167">
        <v>2.5929999999999998E-3</v>
      </c>
      <c r="S103" s="167"/>
      <c r="T103" s="167"/>
      <c r="U103" s="167"/>
      <c r="V103" s="167"/>
    </row>
    <row r="104" spans="1:22">
      <c r="A104" s="167" t="s">
        <v>235</v>
      </c>
      <c r="B104" s="167" t="s">
        <v>8</v>
      </c>
      <c r="C104" s="168">
        <v>45455</v>
      </c>
      <c r="D104" s="169">
        <v>0.40297453703703701</v>
      </c>
      <c r="E104" s="167">
        <v>2024061201</v>
      </c>
      <c r="F104" s="167" t="s">
        <v>16</v>
      </c>
      <c r="G104" s="167">
        <v>7051.8990000000003</v>
      </c>
      <c r="H104" s="167">
        <v>12.021190000000001</v>
      </c>
      <c r="I104" s="167">
        <v>264.55</v>
      </c>
      <c r="J104" s="167">
        <v>263.47730000000001</v>
      </c>
      <c r="K104" s="167" t="s">
        <v>9</v>
      </c>
      <c r="L104" s="167">
        <v>38.001339999999999</v>
      </c>
      <c r="M104" s="167">
        <v>0.44691399999999998</v>
      </c>
      <c r="N104" s="167">
        <v>65</v>
      </c>
      <c r="O104" s="167" t="s">
        <v>10</v>
      </c>
      <c r="P104" s="167">
        <v>1</v>
      </c>
      <c r="Q104" s="167"/>
      <c r="R104" s="167">
        <v>1.7819999999999999E-3</v>
      </c>
      <c r="S104" s="167"/>
      <c r="T104" s="167"/>
      <c r="U104" s="167"/>
      <c r="V104" s="167"/>
    </row>
    <row r="105" spans="1:22">
      <c r="A105" s="167" t="s">
        <v>236</v>
      </c>
      <c r="B105" s="167" t="s">
        <v>8</v>
      </c>
      <c r="C105" s="168">
        <v>45455</v>
      </c>
      <c r="D105" s="169">
        <v>0.47107638888888892</v>
      </c>
      <c r="E105" s="167">
        <v>2024061201</v>
      </c>
      <c r="F105" s="167" t="s">
        <v>16</v>
      </c>
      <c r="G105" s="167">
        <v>586.73689999999999</v>
      </c>
      <c r="H105" s="167">
        <v>1.8581920000000001</v>
      </c>
      <c r="I105" s="167">
        <v>191.29</v>
      </c>
      <c r="J105" s="167">
        <v>192.4057</v>
      </c>
      <c r="K105" s="167" t="s">
        <v>9</v>
      </c>
      <c r="L105" s="167">
        <v>38.00018</v>
      </c>
      <c r="M105" s="167">
        <v>0.60744699999999996</v>
      </c>
      <c r="N105" s="167">
        <v>47</v>
      </c>
      <c r="O105" s="167" t="s">
        <v>10</v>
      </c>
      <c r="P105" s="167">
        <v>1</v>
      </c>
      <c r="Q105" s="167"/>
      <c r="R105" s="167">
        <v>1.5740000000000001E-3</v>
      </c>
      <c r="S105" s="167"/>
      <c r="T105" s="167"/>
      <c r="U105" s="167"/>
      <c r="V105" s="167"/>
    </row>
    <row r="106" spans="1:22">
      <c r="A106" s="167" t="s">
        <v>237</v>
      </c>
      <c r="B106" s="167" t="s">
        <v>7</v>
      </c>
      <c r="C106" s="168">
        <v>45456</v>
      </c>
      <c r="D106" s="169">
        <v>0.35206018518518517</v>
      </c>
      <c r="E106" s="167">
        <v>2024061301</v>
      </c>
      <c r="F106" s="167" t="s">
        <v>16</v>
      </c>
      <c r="G106" s="167">
        <v>17489.759999999998</v>
      </c>
      <c r="H106" s="167">
        <v>17.451070000000001</v>
      </c>
      <c r="I106" s="167"/>
      <c r="J106" s="167"/>
      <c r="K106" s="167"/>
      <c r="L106" s="167"/>
      <c r="M106" s="167"/>
      <c r="N106" s="167"/>
      <c r="O106" s="167"/>
      <c r="P106" s="167"/>
      <c r="Q106" s="167"/>
      <c r="R106" s="167"/>
      <c r="S106" s="167"/>
      <c r="T106" s="167"/>
      <c r="U106" s="167"/>
      <c r="V106" s="167"/>
    </row>
    <row r="107" spans="1:22">
      <c r="A107" s="167" t="s">
        <v>238</v>
      </c>
      <c r="B107" s="167" t="s">
        <v>8</v>
      </c>
      <c r="C107" s="168">
        <v>45456</v>
      </c>
      <c r="D107" s="169">
        <v>0.3689351851851852</v>
      </c>
      <c r="E107" s="167">
        <v>2024061301</v>
      </c>
      <c r="F107" s="167" t="s">
        <v>16</v>
      </c>
      <c r="G107" s="167">
        <v>13364.39</v>
      </c>
      <c r="H107" s="167">
        <v>15.553470000000001</v>
      </c>
      <c r="I107" s="167">
        <v>280.83</v>
      </c>
      <c r="J107" s="167">
        <v>282.1087</v>
      </c>
      <c r="K107" s="167" t="s">
        <v>9</v>
      </c>
      <c r="L107" s="167">
        <v>38.000109999999999</v>
      </c>
      <c r="M107" s="167">
        <v>0.32653199999999999</v>
      </c>
      <c r="N107" s="167">
        <v>69</v>
      </c>
      <c r="O107" s="167" t="s">
        <v>10</v>
      </c>
      <c r="P107" s="167">
        <v>1</v>
      </c>
      <c r="Q107" s="167"/>
      <c r="R107" s="167">
        <v>2.1879999999999998E-3</v>
      </c>
      <c r="S107" s="167"/>
      <c r="T107" s="167"/>
      <c r="U107" s="167"/>
      <c r="V107" s="167"/>
    </row>
    <row r="108" spans="1:22">
      <c r="A108" s="167" t="s">
        <v>239</v>
      </c>
      <c r="B108" s="167" t="s">
        <v>8</v>
      </c>
      <c r="C108" s="168">
        <v>45456</v>
      </c>
      <c r="D108" s="169">
        <v>0.42430555555555555</v>
      </c>
      <c r="E108" s="167">
        <v>2024061301</v>
      </c>
      <c r="F108" s="167" t="s">
        <v>16</v>
      </c>
      <c r="G108" s="167">
        <v>6391.8310000000001</v>
      </c>
      <c r="H108" s="167">
        <v>12.3089</v>
      </c>
      <c r="I108" s="167">
        <v>333.74</v>
      </c>
      <c r="J108" s="167">
        <v>335.77449999999999</v>
      </c>
      <c r="K108" s="167" t="s">
        <v>9</v>
      </c>
      <c r="L108" s="167">
        <v>38.000279999999997</v>
      </c>
      <c r="M108" s="167">
        <v>0.64470099999999997</v>
      </c>
      <c r="N108" s="167">
        <v>82</v>
      </c>
      <c r="O108" s="167" t="s">
        <v>10</v>
      </c>
      <c r="P108" s="167">
        <v>1</v>
      </c>
      <c r="Q108" s="167"/>
      <c r="R108" s="167">
        <v>2.1735999999999998E-2</v>
      </c>
      <c r="S108" s="167">
        <v>1.7489999999999999E-3</v>
      </c>
      <c r="T108" s="167"/>
      <c r="U108" s="167"/>
      <c r="V108" s="167"/>
    </row>
    <row r="109" spans="1:22">
      <c r="A109" s="167" t="s">
        <v>240</v>
      </c>
      <c r="B109" s="167" t="s">
        <v>8</v>
      </c>
      <c r="C109" s="168">
        <v>45456</v>
      </c>
      <c r="D109" s="169">
        <v>0.49763888888888891</v>
      </c>
      <c r="E109" s="167">
        <v>2024061301</v>
      </c>
      <c r="F109" s="167" t="s">
        <v>16</v>
      </c>
      <c r="G109" s="167">
        <v>280.21300000000002</v>
      </c>
      <c r="H109" s="167">
        <v>1.051474</v>
      </c>
      <c r="I109" s="167">
        <v>256.41000000000003</v>
      </c>
      <c r="J109" s="167">
        <v>255.19550000000001</v>
      </c>
      <c r="K109" s="167" t="s">
        <v>9</v>
      </c>
      <c r="L109" s="167">
        <v>38.000259999999997</v>
      </c>
      <c r="M109" s="167">
        <v>0.95498000000000005</v>
      </c>
      <c r="N109" s="167">
        <v>63</v>
      </c>
      <c r="O109" s="167" t="s">
        <v>10</v>
      </c>
      <c r="P109" s="167">
        <v>1</v>
      </c>
      <c r="Q109" s="167"/>
      <c r="R109" s="167">
        <v>2.4074000000000002E-2</v>
      </c>
      <c r="S109" s="167"/>
      <c r="T109" s="167"/>
      <c r="U109" s="167"/>
      <c r="V109" s="167"/>
    </row>
    <row r="110" spans="1:22">
      <c r="A110" s="167" t="s">
        <v>241</v>
      </c>
      <c r="B110" s="167" t="s">
        <v>7</v>
      </c>
      <c r="C110" s="168">
        <v>45457</v>
      </c>
      <c r="D110" s="169">
        <v>0.34781250000000002</v>
      </c>
      <c r="E110" s="167">
        <v>2024061401</v>
      </c>
      <c r="F110" s="167" t="s">
        <v>16</v>
      </c>
      <c r="G110" s="167">
        <v>17562.39</v>
      </c>
      <c r="H110" s="167">
        <v>17.52693</v>
      </c>
      <c r="I110" s="167"/>
      <c r="J110" s="167"/>
      <c r="K110" s="167"/>
      <c r="L110" s="167"/>
      <c r="M110" s="167"/>
      <c r="N110" s="167"/>
      <c r="O110" s="167"/>
      <c r="P110" s="167"/>
      <c r="Q110" s="167"/>
      <c r="R110" s="167"/>
      <c r="S110" s="167"/>
      <c r="T110" s="167"/>
      <c r="U110" s="167"/>
      <c r="V110" s="167"/>
    </row>
    <row r="111" spans="1:22">
      <c r="A111" s="167" t="s">
        <v>242</v>
      </c>
      <c r="B111" s="167" t="s">
        <v>8</v>
      </c>
      <c r="C111" s="168">
        <v>45457</v>
      </c>
      <c r="D111" s="169">
        <v>0.37405092592592593</v>
      </c>
      <c r="E111" s="167">
        <v>2024061401</v>
      </c>
      <c r="F111" s="167" t="s">
        <v>16</v>
      </c>
      <c r="G111" s="167">
        <v>11997.1</v>
      </c>
      <c r="H111" s="167">
        <v>15.209530000000001</v>
      </c>
      <c r="I111" s="167">
        <v>236.06</v>
      </c>
      <c r="J111" s="167">
        <v>236.90870000000001</v>
      </c>
      <c r="K111" s="167" t="s">
        <v>9</v>
      </c>
      <c r="L111" s="167">
        <v>38.001359999999998</v>
      </c>
      <c r="M111" s="167">
        <v>0.29870600000000003</v>
      </c>
      <c r="N111" s="167">
        <v>58</v>
      </c>
      <c r="O111" s="167" t="s">
        <v>10</v>
      </c>
      <c r="P111" s="167">
        <v>1</v>
      </c>
      <c r="Q111" s="167"/>
      <c r="R111" s="167">
        <v>1.6670000000000001E-3</v>
      </c>
      <c r="S111" s="167"/>
      <c r="T111" s="167"/>
      <c r="U111" s="167"/>
      <c r="V111" s="167"/>
    </row>
    <row r="112" spans="1:22">
      <c r="A112" s="167" t="s">
        <v>243</v>
      </c>
      <c r="B112" s="167" t="s">
        <v>8</v>
      </c>
      <c r="C112" s="168">
        <v>45457</v>
      </c>
      <c r="D112" s="169">
        <v>0.40166666666666667</v>
      </c>
      <c r="E112" s="167">
        <v>2024061401</v>
      </c>
      <c r="F112" s="167" t="s">
        <v>16</v>
      </c>
      <c r="G112" s="167">
        <v>7463.8540000000003</v>
      </c>
      <c r="H112" s="167">
        <v>12.163</v>
      </c>
      <c r="I112" s="167">
        <v>264.55</v>
      </c>
      <c r="J112" s="167">
        <v>263.89589999999998</v>
      </c>
      <c r="K112" s="167" t="s">
        <v>9</v>
      </c>
      <c r="L112" s="167">
        <v>38.001260000000002</v>
      </c>
      <c r="M112" s="167">
        <v>0.428089</v>
      </c>
      <c r="N112" s="167">
        <v>65</v>
      </c>
      <c r="O112" s="167" t="s">
        <v>10</v>
      </c>
      <c r="P112" s="167">
        <v>1</v>
      </c>
      <c r="Q112" s="167"/>
      <c r="R112" s="167">
        <v>1.7359999999999999E-3</v>
      </c>
      <c r="S112" s="167"/>
      <c r="T112" s="167"/>
      <c r="U112" s="167"/>
      <c r="V112" s="167"/>
    </row>
    <row r="113" spans="1:22">
      <c r="A113" s="167" t="s">
        <v>244</v>
      </c>
      <c r="B113" s="167" t="s">
        <v>8</v>
      </c>
      <c r="C113" s="168">
        <v>45457</v>
      </c>
      <c r="D113" s="169">
        <v>0.45664351851851853</v>
      </c>
      <c r="E113" s="167">
        <v>2024061401</v>
      </c>
      <c r="F113" s="167" t="s">
        <v>16</v>
      </c>
      <c r="G113" s="167">
        <v>1234.8489999999999</v>
      </c>
      <c r="H113" s="167">
        <v>3.3181690000000001</v>
      </c>
      <c r="I113" s="167">
        <v>211.64</v>
      </c>
      <c r="J113" s="167">
        <v>209.38210000000001</v>
      </c>
      <c r="K113" s="167" t="s">
        <v>9</v>
      </c>
      <c r="L113" s="167">
        <v>38.00029</v>
      </c>
      <c r="M113" s="167">
        <v>0.56093199999999999</v>
      </c>
      <c r="N113" s="167">
        <v>52</v>
      </c>
      <c r="O113" s="167" t="s">
        <v>10</v>
      </c>
      <c r="P113" s="167">
        <v>1</v>
      </c>
      <c r="Q113" s="167"/>
      <c r="R113" s="167">
        <v>1.609E-3</v>
      </c>
      <c r="S113" s="167"/>
      <c r="T113" s="167"/>
      <c r="U113" s="167"/>
      <c r="V113" s="167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9D072-0AD0-5444-BF45-5BDABA9E70A4}">
  <dimension ref="A1:AF703"/>
  <sheetViews>
    <sheetView zoomScale="64" workbookViewId="0">
      <selection activeCell="D46" sqref="D45:D46"/>
    </sheetView>
  </sheetViews>
  <sheetFormatPr baseColWidth="10" defaultColWidth="10.6640625" defaultRowHeight="14"/>
  <cols>
    <col min="1" max="1" width="17.1640625" bestFit="1" customWidth="1"/>
  </cols>
  <sheetData>
    <row r="1" spans="1:32">
      <c r="B1" s="21">
        <v>508</v>
      </c>
      <c r="C1" s="21">
        <v>509</v>
      </c>
      <c r="D1" s="21">
        <v>510</v>
      </c>
      <c r="E1" s="21">
        <v>511</v>
      </c>
      <c r="F1" s="21">
        <v>513</v>
      </c>
      <c r="G1" s="21">
        <v>514</v>
      </c>
      <c r="H1" s="21">
        <v>515</v>
      </c>
      <c r="I1" s="21">
        <v>517</v>
      </c>
      <c r="J1" s="21">
        <v>520</v>
      </c>
      <c r="K1" s="21">
        <v>521</v>
      </c>
      <c r="L1" s="21">
        <v>523</v>
      </c>
      <c r="M1" s="21">
        <v>524</v>
      </c>
      <c r="N1" s="21">
        <v>528</v>
      </c>
      <c r="O1" s="21">
        <v>529</v>
      </c>
      <c r="P1" s="21">
        <v>530</v>
      </c>
      <c r="Q1" s="21">
        <v>531</v>
      </c>
      <c r="R1" s="21">
        <v>603</v>
      </c>
      <c r="S1" s="21">
        <v>604</v>
      </c>
      <c r="T1" s="21">
        <v>605</v>
      </c>
      <c r="U1" s="21">
        <v>606</v>
      </c>
      <c r="V1" s="21">
        <v>607</v>
      </c>
      <c r="W1" s="21">
        <v>612</v>
      </c>
      <c r="X1" s="21">
        <v>613</v>
      </c>
      <c r="Y1" s="21">
        <v>614</v>
      </c>
    </row>
    <row r="2" spans="1:32" ht="15">
      <c r="A2" s="204"/>
      <c r="B2" s="205" t="s">
        <v>316</v>
      </c>
      <c r="C2" s="206" t="s">
        <v>317</v>
      </c>
      <c r="D2" s="207" t="s">
        <v>318</v>
      </c>
      <c r="E2" s="205" t="s">
        <v>319</v>
      </c>
      <c r="F2" s="207" t="s">
        <v>320</v>
      </c>
      <c r="G2" s="207" t="s">
        <v>319</v>
      </c>
      <c r="H2" s="206" t="s">
        <v>321</v>
      </c>
      <c r="I2" s="206" t="s">
        <v>322</v>
      </c>
      <c r="J2" s="205" t="s">
        <v>323</v>
      </c>
      <c r="K2" s="207" t="s">
        <v>324</v>
      </c>
      <c r="L2" s="207" t="s">
        <v>325</v>
      </c>
      <c r="M2" s="206" t="s">
        <v>326</v>
      </c>
      <c r="N2" s="206" t="s">
        <v>327</v>
      </c>
      <c r="O2" s="206" t="s">
        <v>328</v>
      </c>
      <c r="P2" s="206" t="s">
        <v>329</v>
      </c>
      <c r="Q2" s="206" t="s">
        <v>330</v>
      </c>
      <c r="R2" s="206" t="s">
        <v>331</v>
      </c>
      <c r="S2" s="206" t="s">
        <v>332</v>
      </c>
      <c r="T2" s="206" t="s">
        <v>333</v>
      </c>
      <c r="U2" s="206" t="s">
        <v>334</v>
      </c>
      <c r="V2" s="206" t="s">
        <v>335</v>
      </c>
      <c r="W2" s="206" t="s">
        <v>336</v>
      </c>
      <c r="X2" s="206" t="s">
        <v>337</v>
      </c>
      <c r="Y2" s="206" t="s">
        <v>338</v>
      </c>
      <c r="Z2" s="204"/>
      <c r="AA2" s="204"/>
      <c r="AB2" s="204"/>
      <c r="AC2" s="204"/>
      <c r="AD2" s="204"/>
      <c r="AE2" s="204"/>
      <c r="AF2" s="204"/>
    </row>
    <row r="3" spans="1:32" ht="15">
      <c r="A3" s="204"/>
      <c r="B3" s="205" t="s">
        <v>339</v>
      </c>
      <c r="C3" s="206" t="s">
        <v>324</v>
      </c>
      <c r="D3" s="207" t="s">
        <v>340</v>
      </c>
      <c r="E3" s="205" t="s">
        <v>341</v>
      </c>
      <c r="F3" s="207" t="s">
        <v>342</v>
      </c>
      <c r="G3" s="207" t="s">
        <v>343</v>
      </c>
      <c r="H3" s="206" t="s">
        <v>344</v>
      </c>
      <c r="I3" s="206" t="s">
        <v>340</v>
      </c>
      <c r="J3" s="205" t="s">
        <v>345</v>
      </c>
      <c r="K3" s="207" t="s">
        <v>346</v>
      </c>
      <c r="L3" s="207" t="s">
        <v>347</v>
      </c>
      <c r="M3" s="206" t="s">
        <v>348</v>
      </c>
      <c r="N3" s="206" t="s">
        <v>349</v>
      </c>
      <c r="O3" s="206" t="s">
        <v>350</v>
      </c>
      <c r="P3" s="206" t="s">
        <v>351</v>
      </c>
      <c r="Q3" s="206" t="s">
        <v>352</v>
      </c>
      <c r="R3" s="206" t="s">
        <v>353</v>
      </c>
      <c r="S3" s="206" t="s">
        <v>329</v>
      </c>
      <c r="T3" s="206" t="s">
        <v>354</v>
      </c>
      <c r="U3" s="206" t="s">
        <v>355</v>
      </c>
      <c r="V3" s="206" t="s">
        <v>356</v>
      </c>
      <c r="W3" s="206" t="s">
        <v>357</v>
      </c>
      <c r="X3" s="206" t="s">
        <v>334</v>
      </c>
      <c r="Y3" s="206" t="s">
        <v>358</v>
      </c>
      <c r="Z3" s="204"/>
      <c r="AA3" s="204"/>
      <c r="AB3" s="204"/>
      <c r="AC3" s="204"/>
      <c r="AD3" s="204"/>
      <c r="AE3" s="204"/>
      <c r="AF3" s="204"/>
    </row>
    <row r="4" spans="1:32" ht="15">
      <c r="A4" s="204"/>
      <c r="B4" s="205" t="s">
        <v>359</v>
      </c>
      <c r="C4" s="206" t="s">
        <v>356</v>
      </c>
      <c r="D4" s="207" t="s">
        <v>360</v>
      </c>
      <c r="E4" s="205" t="s">
        <v>361</v>
      </c>
      <c r="F4" s="207" t="s">
        <v>362</v>
      </c>
      <c r="G4" s="207" t="s">
        <v>335</v>
      </c>
      <c r="H4" s="206" t="s">
        <v>363</v>
      </c>
      <c r="I4" s="206" t="s">
        <v>360</v>
      </c>
      <c r="J4" s="205" t="s">
        <v>364</v>
      </c>
      <c r="K4" s="207" t="s">
        <v>343</v>
      </c>
      <c r="L4" s="207" t="s">
        <v>365</v>
      </c>
      <c r="M4" s="206" t="s">
        <v>347</v>
      </c>
      <c r="N4" s="206" t="s">
        <v>366</v>
      </c>
      <c r="O4" s="206" t="s">
        <v>367</v>
      </c>
      <c r="P4" s="206" t="s">
        <v>351</v>
      </c>
      <c r="Q4" s="206" t="s">
        <v>368</v>
      </c>
      <c r="R4" s="206" t="s">
        <v>369</v>
      </c>
      <c r="S4" s="206" t="s">
        <v>370</v>
      </c>
      <c r="T4" s="206" t="s">
        <v>352</v>
      </c>
      <c r="U4" s="206" t="s">
        <v>371</v>
      </c>
      <c r="V4" s="206" t="s">
        <v>360</v>
      </c>
      <c r="W4" s="206" t="s">
        <v>372</v>
      </c>
      <c r="X4" s="206" t="s">
        <v>373</v>
      </c>
      <c r="Y4" s="206" t="s">
        <v>374</v>
      </c>
      <c r="Z4" s="204"/>
      <c r="AA4" s="204"/>
      <c r="AB4" s="204"/>
      <c r="AC4" s="204"/>
      <c r="AD4" s="204"/>
      <c r="AE4" s="204"/>
      <c r="AF4" s="204"/>
    </row>
    <row r="5" spans="1:32" ht="15">
      <c r="A5" s="204"/>
      <c r="B5" s="205" t="s">
        <v>363</v>
      </c>
      <c r="C5" s="206" t="s">
        <v>344</v>
      </c>
      <c r="D5" s="207" t="s">
        <v>341</v>
      </c>
      <c r="E5" s="205" t="s">
        <v>375</v>
      </c>
      <c r="F5" s="207" t="s">
        <v>372</v>
      </c>
      <c r="G5" s="207" t="s">
        <v>376</v>
      </c>
      <c r="H5" s="206" t="s">
        <v>370</v>
      </c>
      <c r="I5" s="206" t="s">
        <v>365</v>
      </c>
      <c r="J5" s="205" t="s">
        <v>352</v>
      </c>
      <c r="K5" s="207" t="s">
        <v>377</v>
      </c>
      <c r="L5" s="207" t="s">
        <v>329</v>
      </c>
      <c r="M5" s="206" t="s">
        <v>378</v>
      </c>
      <c r="N5" s="206" t="s">
        <v>375</v>
      </c>
      <c r="O5" s="206" t="s">
        <v>329</v>
      </c>
      <c r="P5" s="206" t="s">
        <v>354</v>
      </c>
      <c r="Q5" s="206" t="s">
        <v>361</v>
      </c>
      <c r="R5" s="206" t="s">
        <v>379</v>
      </c>
      <c r="S5" s="206" t="s">
        <v>380</v>
      </c>
      <c r="T5" s="206" t="s">
        <v>375</v>
      </c>
      <c r="U5" s="206" t="s">
        <v>367</v>
      </c>
      <c r="V5" s="206" t="s">
        <v>381</v>
      </c>
      <c r="W5" s="206" t="s">
        <v>346</v>
      </c>
      <c r="X5" s="206" t="s">
        <v>340</v>
      </c>
      <c r="Y5" s="206" t="s">
        <v>382</v>
      </c>
      <c r="Z5" s="204"/>
      <c r="AA5" s="204"/>
      <c r="AB5" s="204"/>
      <c r="AC5" s="204"/>
      <c r="AD5" s="204"/>
      <c r="AE5" s="204"/>
      <c r="AF5" s="204"/>
    </row>
    <row r="6" spans="1:32" ht="15">
      <c r="A6" s="204"/>
      <c r="B6" s="205" t="s">
        <v>383</v>
      </c>
      <c r="C6" s="206" t="s">
        <v>380</v>
      </c>
      <c r="D6" s="207" t="s">
        <v>384</v>
      </c>
      <c r="E6" s="205" t="s">
        <v>317</v>
      </c>
      <c r="F6" s="207" t="s">
        <v>379</v>
      </c>
      <c r="G6" s="207" t="s">
        <v>356</v>
      </c>
      <c r="H6" s="206" t="s">
        <v>385</v>
      </c>
      <c r="I6" s="206" t="s">
        <v>344</v>
      </c>
      <c r="J6" s="205" t="s">
        <v>386</v>
      </c>
      <c r="K6" s="207" t="s">
        <v>387</v>
      </c>
      <c r="L6" s="207" t="s">
        <v>344</v>
      </c>
      <c r="M6" s="206" t="s">
        <v>388</v>
      </c>
      <c r="N6" s="206" t="s">
        <v>351</v>
      </c>
      <c r="O6" s="206" t="s">
        <v>389</v>
      </c>
      <c r="P6" s="206" t="s">
        <v>353</v>
      </c>
      <c r="Q6" s="206" t="s">
        <v>389</v>
      </c>
      <c r="R6" s="206" t="s">
        <v>379</v>
      </c>
      <c r="S6" s="206" t="s">
        <v>390</v>
      </c>
      <c r="T6" s="206" t="s">
        <v>391</v>
      </c>
      <c r="U6" s="206" t="s">
        <v>360</v>
      </c>
      <c r="V6" s="206" t="s">
        <v>392</v>
      </c>
      <c r="W6" s="206" t="s">
        <v>392</v>
      </c>
      <c r="X6" s="206" t="s">
        <v>340</v>
      </c>
      <c r="Y6" s="206" t="s">
        <v>391</v>
      </c>
      <c r="Z6" s="204"/>
      <c r="AA6" s="204"/>
      <c r="AB6" s="204"/>
      <c r="AC6" s="204"/>
      <c r="AD6" s="204"/>
      <c r="AE6" s="204"/>
      <c r="AF6" s="204"/>
    </row>
    <row r="7" spans="1:32" ht="15">
      <c r="A7" s="204"/>
      <c r="B7" s="205" t="s">
        <v>393</v>
      </c>
      <c r="C7" s="206" t="s">
        <v>332</v>
      </c>
      <c r="D7" s="207" t="s">
        <v>394</v>
      </c>
      <c r="E7" s="205" t="s">
        <v>395</v>
      </c>
      <c r="F7" s="207" t="s">
        <v>396</v>
      </c>
      <c r="G7" s="207" t="s">
        <v>397</v>
      </c>
      <c r="H7" s="206" t="s">
        <v>332</v>
      </c>
      <c r="I7" s="206" t="s">
        <v>321</v>
      </c>
      <c r="J7" s="205" t="s">
        <v>386</v>
      </c>
      <c r="K7" s="207" t="s">
        <v>398</v>
      </c>
      <c r="L7" s="207" t="s">
        <v>336</v>
      </c>
      <c r="M7" s="206" t="s">
        <v>399</v>
      </c>
      <c r="N7" s="206" t="s">
        <v>400</v>
      </c>
      <c r="O7" s="206" t="s">
        <v>381</v>
      </c>
      <c r="P7" s="206" t="s">
        <v>335</v>
      </c>
      <c r="Q7" s="206" t="s">
        <v>350</v>
      </c>
      <c r="R7" s="206" t="s">
        <v>401</v>
      </c>
      <c r="S7" s="206" t="s">
        <v>353</v>
      </c>
      <c r="T7" s="206" t="s">
        <v>390</v>
      </c>
      <c r="U7" s="206" t="s">
        <v>354</v>
      </c>
      <c r="V7" s="206" t="s">
        <v>373</v>
      </c>
      <c r="W7" s="206" t="s">
        <v>348</v>
      </c>
      <c r="X7" s="206" t="s">
        <v>402</v>
      </c>
      <c r="Y7" s="206" t="s">
        <v>403</v>
      </c>
      <c r="Z7" s="204"/>
      <c r="AA7" s="204"/>
      <c r="AB7" s="204"/>
      <c r="AC7" s="204"/>
      <c r="AD7" s="204"/>
      <c r="AE7" s="204"/>
      <c r="AF7" s="204"/>
    </row>
    <row r="8" spans="1:32" ht="15">
      <c r="A8" s="204"/>
      <c r="B8" s="205" t="s">
        <v>404</v>
      </c>
      <c r="C8" s="206" t="s">
        <v>341</v>
      </c>
      <c r="D8" s="206" t="s">
        <v>405</v>
      </c>
      <c r="E8" s="205" t="s">
        <v>380</v>
      </c>
      <c r="F8" s="207" t="s">
        <v>327</v>
      </c>
      <c r="G8" s="207" t="s">
        <v>357</v>
      </c>
      <c r="H8" s="206" t="s">
        <v>335</v>
      </c>
      <c r="I8" s="206" t="s">
        <v>344</v>
      </c>
      <c r="J8" s="205" t="s">
        <v>406</v>
      </c>
      <c r="K8" s="207" t="s">
        <v>407</v>
      </c>
      <c r="L8" s="207" t="s">
        <v>335</v>
      </c>
      <c r="M8" s="206" t="s">
        <v>408</v>
      </c>
      <c r="N8" s="206" t="s">
        <v>329</v>
      </c>
      <c r="O8" s="206" t="s">
        <v>341</v>
      </c>
      <c r="P8" s="206" t="s">
        <v>409</v>
      </c>
      <c r="Q8" s="206" t="s">
        <v>358</v>
      </c>
      <c r="R8" s="206" t="s">
        <v>410</v>
      </c>
      <c r="S8" s="206" t="s">
        <v>335</v>
      </c>
      <c r="T8" s="206" t="s">
        <v>340</v>
      </c>
      <c r="U8" s="206" t="s">
        <v>365</v>
      </c>
      <c r="V8" s="206" t="s">
        <v>355</v>
      </c>
      <c r="W8" s="206" t="s">
        <v>327</v>
      </c>
      <c r="X8" s="206" t="s">
        <v>350</v>
      </c>
      <c r="Y8" s="206" t="s">
        <v>391</v>
      </c>
      <c r="Z8" s="204"/>
      <c r="AA8" s="204"/>
      <c r="AB8" s="204"/>
      <c r="AC8" s="204"/>
      <c r="AD8" s="204"/>
      <c r="AE8" s="204"/>
      <c r="AF8" s="204"/>
    </row>
    <row r="9" spans="1:32" ht="15">
      <c r="A9" s="204"/>
      <c r="B9" s="207" t="s">
        <v>411</v>
      </c>
      <c r="C9" s="206" t="s">
        <v>412</v>
      </c>
      <c r="D9" s="206" t="s">
        <v>329</v>
      </c>
      <c r="E9" s="205" t="s">
        <v>344</v>
      </c>
      <c r="F9" s="207" t="s">
        <v>413</v>
      </c>
      <c r="G9" s="207" t="s">
        <v>390</v>
      </c>
      <c r="H9" s="206" t="s">
        <v>414</v>
      </c>
      <c r="I9" s="205" t="s">
        <v>415</v>
      </c>
      <c r="J9" s="205" t="s">
        <v>353</v>
      </c>
      <c r="K9" s="206" t="s">
        <v>416</v>
      </c>
      <c r="L9" s="207" t="s">
        <v>397</v>
      </c>
      <c r="M9" s="206" t="s">
        <v>417</v>
      </c>
      <c r="N9" s="207" t="s">
        <v>418</v>
      </c>
      <c r="O9" s="207" t="s">
        <v>419</v>
      </c>
      <c r="P9" s="206" t="s">
        <v>381</v>
      </c>
      <c r="Q9" s="206" t="s">
        <v>328</v>
      </c>
      <c r="R9" s="206" t="s">
        <v>420</v>
      </c>
      <c r="S9" s="207" t="s">
        <v>421</v>
      </c>
      <c r="T9" s="207" t="s">
        <v>422</v>
      </c>
      <c r="U9" s="207" t="s">
        <v>423</v>
      </c>
      <c r="V9" s="206" t="s">
        <v>366</v>
      </c>
      <c r="W9" s="206" t="s">
        <v>392</v>
      </c>
      <c r="X9" s="206" t="s">
        <v>424</v>
      </c>
      <c r="Y9" s="206" t="s">
        <v>354</v>
      </c>
      <c r="Z9" s="204"/>
      <c r="AA9" s="204"/>
      <c r="AB9" s="204"/>
      <c r="AC9" s="204"/>
      <c r="AD9" s="204"/>
      <c r="AE9" s="204"/>
      <c r="AF9" s="204"/>
    </row>
    <row r="10" spans="1:32" ht="15">
      <c r="A10" s="204"/>
      <c r="B10" s="207" t="s">
        <v>413</v>
      </c>
      <c r="C10" s="205" t="s">
        <v>425</v>
      </c>
      <c r="D10" s="206" t="s">
        <v>362</v>
      </c>
      <c r="E10" s="207" t="s">
        <v>426</v>
      </c>
      <c r="F10" s="206" t="s">
        <v>427</v>
      </c>
      <c r="G10" s="207" t="s">
        <v>380</v>
      </c>
      <c r="H10" s="206" t="s">
        <v>428</v>
      </c>
      <c r="I10" s="205" t="s">
        <v>392</v>
      </c>
      <c r="J10" s="205" t="s">
        <v>429</v>
      </c>
      <c r="K10" s="206" t="s">
        <v>402</v>
      </c>
      <c r="L10" s="206" t="s">
        <v>430</v>
      </c>
      <c r="M10" s="205" t="s">
        <v>431</v>
      </c>
      <c r="N10" s="207" t="s">
        <v>392</v>
      </c>
      <c r="O10" s="207" t="s">
        <v>326</v>
      </c>
      <c r="P10" s="206" t="s">
        <v>358</v>
      </c>
      <c r="Q10" s="206" t="s">
        <v>389</v>
      </c>
      <c r="R10" s="206" t="s">
        <v>417</v>
      </c>
      <c r="S10" s="207" t="s">
        <v>376</v>
      </c>
      <c r="T10" s="207" t="s">
        <v>381</v>
      </c>
      <c r="U10" s="207" t="s">
        <v>340</v>
      </c>
      <c r="V10" s="206" t="s">
        <v>432</v>
      </c>
      <c r="W10" s="207" t="s">
        <v>433</v>
      </c>
      <c r="X10" s="207" t="s">
        <v>434</v>
      </c>
      <c r="Y10" s="207" t="s">
        <v>435</v>
      </c>
      <c r="Z10" s="204"/>
      <c r="AA10" s="204"/>
      <c r="AB10" s="204"/>
      <c r="AC10" s="204"/>
      <c r="AD10" s="204"/>
      <c r="AE10" s="204"/>
      <c r="AF10" s="204"/>
    </row>
    <row r="11" spans="1:32" ht="15">
      <c r="A11" s="204"/>
      <c r="B11" s="207" t="s">
        <v>436</v>
      </c>
      <c r="C11" s="205" t="s">
        <v>396</v>
      </c>
      <c r="D11" s="206" t="s">
        <v>376</v>
      </c>
      <c r="E11" s="207" t="s">
        <v>437</v>
      </c>
      <c r="F11" s="206" t="s">
        <v>438</v>
      </c>
      <c r="G11" s="207" t="s">
        <v>321</v>
      </c>
      <c r="H11" s="205" t="s">
        <v>439</v>
      </c>
      <c r="I11" s="205" t="s">
        <v>381</v>
      </c>
      <c r="J11" s="205" t="s">
        <v>353</v>
      </c>
      <c r="K11" s="206" t="s">
        <v>375</v>
      </c>
      <c r="L11" s="206" t="s">
        <v>440</v>
      </c>
      <c r="M11" s="205" t="s">
        <v>349</v>
      </c>
      <c r="N11" s="207" t="s">
        <v>366</v>
      </c>
      <c r="O11" s="207" t="s">
        <v>360</v>
      </c>
      <c r="P11" s="207" t="s">
        <v>441</v>
      </c>
      <c r="Q11" s="206" t="s">
        <v>344</v>
      </c>
      <c r="R11" s="206" t="s">
        <v>379</v>
      </c>
      <c r="S11" s="207" t="s">
        <v>334</v>
      </c>
      <c r="T11" s="207" t="s">
        <v>442</v>
      </c>
      <c r="U11" s="207" t="s">
        <v>400</v>
      </c>
      <c r="V11" s="207" t="s">
        <v>443</v>
      </c>
      <c r="W11" s="207" t="s">
        <v>367</v>
      </c>
      <c r="X11" s="207" t="s">
        <v>358</v>
      </c>
      <c r="Y11" s="207" t="s">
        <v>444</v>
      </c>
      <c r="Z11" s="204"/>
      <c r="AA11" s="204"/>
      <c r="AB11" s="204"/>
      <c r="AC11" s="204"/>
      <c r="AD11" s="204"/>
      <c r="AE11" s="204"/>
      <c r="AF11" s="204"/>
    </row>
    <row r="12" spans="1:32" ht="15">
      <c r="A12" s="204"/>
      <c r="B12" s="207" t="s">
        <v>438</v>
      </c>
      <c r="C12" s="205" t="s">
        <v>335</v>
      </c>
      <c r="D12" s="206" t="s">
        <v>445</v>
      </c>
      <c r="E12" s="207" t="s">
        <v>376</v>
      </c>
      <c r="F12" s="206" t="s">
        <v>437</v>
      </c>
      <c r="G12" s="206" t="s">
        <v>446</v>
      </c>
      <c r="H12" s="205" t="s">
        <v>410</v>
      </c>
      <c r="I12" s="205" t="s">
        <v>447</v>
      </c>
      <c r="J12" s="205" t="s">
        <v>344</v>
      </c>
      <c r="K12" s="206" t="s">
        <v>344</v>
      </c>
      <c r="L12" s="206" t="s">
        <v>436</v>
      </c>
      <c r="M12" s="205" t="s">
        <v>327</v>
      </c>
      <c r="N12" s="207" t="s">
        <v>351</v>
      </c>
      <c r="O12" s="207" t="s">
        <v>412</v>
      </c>
      <c r="P12" s="207" t="s">
        <v>375</v>
      </c>
      <c r="Q12" s="207" t="s">
        <v>448</v>
      </c>
      <c r="R12" s="207" t="s">
        <v>449</v>
      </c>
      <c r="S12" s="207" t="s">
        <v>328</v>
      </c>
      <c r="T12" s="207" t="s">
        <v>366</v>
      </c>
      <c r="U12" s="207" t="s">
        <v>391</v>
      </c>
      <c r="V12" s="207" t="s">
        <v>360</v>
      </c>
      <c r="W12" s="207" t="s">
        <v>402</v>
      </c>
      <c r="X12" s="207" t="s">
        <v>350</v>
      </c>
      <c r="Y12" s="207" t="s">
        <v>400</v>
      </c>
      <c r="Z12" s="204"/>
      <c r="AA12" s="204"/>
      <c r="AB12" s="204"/>
      <c r="AC12" s="204"/>
      <c r="AD12" s="204"/>
      <c r="AE12" s="204"/>
      <c r="AF12" s="204"/>
    </row>
    <row r="13" spans="1:32" ht="15">
      <c r="A13" s="204"/>
      <c r="B13" s="207" t="s">
        <v>450</v>
      </c>
      <c r="C13" s="205" t="s">
        <v>360</v>
      </c>
      <c r="D13" s="206" t="s">
        <v>353</v>
      </c>
      <c r="E13" s="207" t="s">
        <v>319</v>
      </c>
      <c r="F13" s="206" t="s">
        <v>369</v>
      </c>
      <c r="G13" s="206" t="s">
        <v>324</v>
      </c>
      <c r="H13" s="205" t="s">
        <v>356</v>
      </c>
      <c r="I13" s="205" t="s">
        <v>350</v>
      </c>
      <c r="J13" s="207" t="s">
        <v>451</v>
      </c>
      <c r="K13" s="205" t="s">
        <v>452</v>
      </c>
      <c r="L13" s="206" t="s">
        <v>343</v>
      </c>
      <c r="M13" s="205" t="s">
        <v>453</v>
      </c>
      <c r="N13" s="207" t="s">
        <v>353</v>
      </c>
      <c r="O13" s="207" t="s">
        <v>360</v>
      </c>
      <c r="P13" s="207" t="s">
        <v>340</v>
      </c>
      <c r="Q13" s="207" t="s">
        <v>389</v>
      </c>
      <c r="R13" s="207" t="s">
        <v>347</v>
      </c>
      <c r="S13" s="207" t="s">
        <v>353</v>
      </c>
      <c r="T13" s="205" t="s">
        <v>454</v>
      </c>
      <c r="U13" s="207" t="s">
        <v>338</v>
      </c>
      <c r="V13" s="207" t="s">
        <v>390</v>
      </c>
      <c r="W13" s="207" t="s">
        <v>349</v>
      </c>
      <c r="X13" s="207" t="s">
        <v>366</v>
      </c>
      <c r="Y13" s="207" t="s">
        <v>355</v>
      </c>
      <c r="Z13" s="204"/>
      <c r="AA13" s="204"/>
      <c r="AB13" s="204"/>
      <c r="AC13" s="204"/>
      <c r="AD13" s="204"/>
      <c r="AE13" s="204"/>
      <c r="AF13" s="204"/>
    </row>
    <row r="14" spans="1:32" ht="15">
      <c r="A14" s="204"/>
      <c r="B14" s="207" t="s">
        <v>363</v>
      </c>
      <c r="C14" s="205" t="s">
        <v>344</v>
      </c>
      <c r="D14" s="206" t="s">
        <v>365</v>
      </c>
      <c r="E14" s="207" t="s">
        <v>334</v>
      </c>
      <c r="F14" s="206" t="s">
        <v>375</v>
      </c>
      <c r="G14" s="206" t="s">
        <v>376</v>
      </c>
      <c r="H14" s="205" t="s">
        <v>394</v>
      </c>
      <c r="I14" s="205" t="s">
        <v>358</v>
      </c>
      <c r="J14" s="207" t="s">
        <v>384</v>
      </c>
      <c r="K14" s="205" t="s">
        <v>318</v>
      </c>
      <c r="L14" s="206" t="s">
        <v>407</v>
      </c>
      <c r="M14" s="205" t="s">
        <v>319</v>
      </c>
      <c r="N14" s="207" t="s">
        <v>381</v>
      </c>
      <c r="O14" s="207" t="s">
        <v>381</v>
      </c>
      <c r="P14" s="207" t="s">
        <v>375</v>
      </c>
      <c r="Q14" s="207" t="s">
        <v>365</v>
      </c>
      <c r="R14" s="207" t="s">
        <v>455</v>
      </c>
      <c r="S14" s="207" t="s">
        <v>328</v>
      </c>
      <c r="T14" s="205" t="s">
        <v>366</v>
      </c>
      <c r="U14" s="207" t="s">
        <v>420</v>
      </c>
      <c r="V14" s="207" t="s">
        <v>373</v>
      </c>
      <c r="W14" s="207" t="s">
        <v>391</v>
      </c>
      <c r="X14" s="207" t="s">
        <v>386</v>
      </c>
      <c r="Y14" s="207" t="s">
        <v>367</v>
      </c>
      <c r="Z14" s="204"/>
      <c r="AA14" s="204"/>
      <c r="AB14" s="204"/>
      <c r="AC14" s="204"/>
      <c r="AD14" s="204"/>
      <c r="AE14" s="204"/>
      <c r="AF14" s="204"/>
    </row>
    <row r="15" spans="1:32" ht="15">
      <c r="A15" s="204"/>
      <c r="B15" s="207" t="s">
        <v>348</v>
      </c>
      <c r="C15" s="205" t="s">
        <v>456</v>
      </c>
      <c r="D15" s="206" t="s">
        <v>457</v>
      </c>
      <c r="E15" s="207" t="s">
        <v>436</v>
      </c>
      <c r="F15" s="206" t="s">
        <v>388</v>
      </c>
      <c r="G15" s="205" t="s">
        <v>458</v>
      </c>
      <c r="H15" s="205" t="s">
        <v>459</v>
      </c>
      <c r="I15" s="205" t="s">
        <v>317</v>
      </c>
      <c r="J15" s="207" t="s">
        <v>460</v>
      </c>
      <c r="K15" s="205" t="s">
        <v>394</v>
      </c>
      <c r="L15" s="205" t="s">
        <v>461</v>
      </c>
      <c r="M15" s="207" t="s">
        <v>462</v>
      </c>
      <c r="N15" s="207" t="s">
        <v>463</v>
      </c>
      <c r="O15" s="205" t="s">
        <v>464</v>
      </c>
      <c r="P15" s="207" t="s">
        <v>389</v>
      </c>
      <c r="Q15" s="207" t="s">
        <v>377</v>
      </c>
      <c r="R15" s="207" t="s">
        <v>339</v>
      </c>
      <c r="S15" s="207" t="s">
        <v>317</v>
      </c>
      <c r="T15" s="205" t="s">
        <v>344</v>
      </c>
      <c r="U15" s="207" t="s">
        <v>358</v>
      </c>
      <c r="V15" s="207" t="s">
        <v>386</v>
      </c>
      <c r="W15" s="207" t="s">
        <v>389</v>
      </c>
      <c r="X15" s="205" t="s">
        <v>465</v>
      </c>
      <c r="Y15" s="207" t="s">
        <v>387</v>
      </c>
      <c r="Z15" s="204"/>
      <c r="AA15" s="204"/>
      <c r="AB15" s="204"/>
      <c r="AC15" s="204"/>
      <c r="AD15" s="204"/>
      <c r="AE15" s="204"/>
      <c r="AF15" s="204"/>
    </row>
    <row r="16" spans="1:32" ht="15">
      <c r="A16" s="204"/>
      <c r="B16" s="206" t="s">
        <v>466</v>
      </c>
      <c r="C16" s="207" t="s">
        <v>467</v>
      </c>
      <c r="D16" s="206" t="s">
        <v>329</v>
      </c>
      <c r="E16" s="207" t="s">
        <v>366</v>
      </c>
      <c r="F16" s="206" t="s">
        <v>410</v>
      </c>
      <c r="G16" s="205" t="s">
        <v>356</v>
      </c>
      <c r="H16" s="207" t="s">
        <v>468</v>
      </c>
      <c r="I16" s="205" t="s">
        <v>341</v>
      </c>
      <c r="J16" s="207" t="s">
        <v>469</v>
      </c>
      <c r="K16" s="205" t="s">
        <v>349</v>
      </c>
      <c r="L16" s="205" t="s">
        <v>344</v>
      </c>
      <c r="M16" s="207" t="s">
        <v>332</v>
      </c>
      <c r="N16" s="205" t="s">
        <v>470</v>
      </c>
      <c r="O16" s="205" t="s">
        <v>444</v>
      </c>
      <c r="P16" s="207" t="s">
        <v>349</v>
      </c>
      <c r="Q16" s="207" t="s">
        <v>453</v>
      </c>
      <c r="R16" s="207" t="s">
        <v>356</v>
      </c>
      <c r="S16" s="207" t="s">
        <v>471</v>
      </c>
      <c r="T16" s="205" t="s">
        <v>389</v>
      </c>
      <c r="U16" s="207" t="s">
        <v>409</v>
      </c>
      <c r="V16" s="205" t="s">
        <v>472</v>
      </c>
      <c r="W16" s="207" t="s">
        <v>409</v>
      </c>
      <c r="X16" s="205" t="s">
        <v>373</v>
      </c>
      <c r="Y16" s="207" t="s">
        <v>381</v>
      </c>
      <c r="Z16" s="204"/>
      <c r="AA16" s="204"/>
      <c r="AB16" s="204"/>
      <c r="AC16" s="204"/>
      <c r="AD16" s="204"/>
      <c r="AE16" s="204"/>
      <c r="AF16" s="204"/>
    </row>
    <row r="17" spans="1:32" ht="15">
      <c r="A17" s="204"/>
      <c r="B17" s="206" t="s">
        <v>473</v>
      </c>
      <c r="C17" s="207" t="s">
        <v>474</v>
      </c>
      <c r="D17" s="205" t="s">
        <v>475</v>
      </c>
      <c r="E17" s="207" t="s">
        <v>353</v>
      </c>
      <c r="F17" s="206" t="s">
        <v>372</v>
      </c>
      <c r="G17" s="205" t="s">
        <v>321</v>
      </c>
      <c r="H17" s="207" t="s">
        <v>387</v>
      </c>
      <c r="I17" s="207" t="s">
        <v>476</v>
      </c>
      <c r="J17" s="207" t="s">
        <v>412</v>
      </c>
      <c r="K17" s="205" t="s">
        <v>322</v>
      </c>
      <c r="L17" s="205" t="s">
        <v>477</v>
      </c>
      <c r="M17" s="207" t="s">
        <v>478</v>
      </c>
      <c r="N17" s="205" t="s">
        <v>319</v>
      </c>
      <c r="O17" s="205" t="s">
        <v>479</v>
      </c>
      <c r="P17" s="205" t="s">
        <v>480</v>
      </c>
      <c r="Q17" s="207" t="s">
        <v>453</v>
      </c>
      <c r="R17" s="207" t="s">
        <v>331</v>
      </c>
      <c r="S17" s="205" t="s">
        <v>481</v>
      </c>
      <c r="T17" s="205" t="s">
        <v>482</v>
      </c>
      <c r="U17" s="205" t="s">
        <v>483</v>
      </c>
      <c r="V17" s="205" t="s">
        <v>471</v>
      </c>
      <c r="W17" s="207" t="s">
        <v>444</v>
      </c>
      <c r="X17" s="205" t="s">
        <v>334</v>
      </c>
      <c r="Y17" s="207" t="s">
        <v>484</v>
      </c>
      <c r="Z17" s="204"/>
      <c r="AA17" s="204"/>
      <c r="AB17" s="204"/>
      <c r="AC17" s="204"/>
      <c r="AD17" s="204"/>
      <c r="AE17" s="204"/>
      <c r="AF17" s="204"/>
    </row>
    <row r="18" spans="1:32" ht="15">
      <c r="A18" s="204"/>
      <c r="B18" s="206" t="s">
        <v>412</v>
      </c>
      <c r="C18" s="207" t="s">
        <v>485</v>
      </c>
      <c r="D18" s="205" t="s">
        <v>349</v>
      </c>
      <c r="E18" s="207" t="s">
        <v>353</v>
      </c>
      <c r="F18" s="206" t="s">
        <v>344</v>
      </c>
      <c r="G18" s="205" t="s">
        <v>340</v>
      </c>
      <c r="H18" s="207" t="s">
        <v>392</v>
      </c>
      <c r="I18" s="207" t="s">
        <v>424</v>
      </c>
      <c r="J18" s="207" t="s">
        <v>347</v>
      </c>
      <c r="K18" s="207" t="s">
        <v>486</v>
      </c>
      <c r="L18" s="205" t="s">
        <v>352</v>
      </c>
      <c r="M18" s="207" t="s">
        <v>394</v>
      </c>
      <c r="N18" s="205" t="s">
        <v>424</v>
      </c>
      <c r="O18" s="205" t="s">
        <v>351</v>
      </c>
      <c r="P18" s="205" t="s">
        <v>357</v>
      </c>
      <c r="Q18" s="207" t="s">
        <v>353</v>
      </c>
      <c r="R18" s="207" t="s">
        <v>372</v>
      </c>
      <c r="S18" s="205" t="s">
        <v>401</v>
      </c>
      <c r="T18" s="205" t="s">
        <v>381</v>
      </c>
      <c r="U18" s="205" t="s">
        <v>409</v>
      </c>
      <c r="V18" s="205" t="s">
        <v>381</v>
      </c>
      <c r="W18" s="205" t="s">
        <v>487</v>
      </c>
      <c r="X18" s="205" t="s">
        <v>329</v>
      </c>
      <c r="Y18" s="205" t="s">
        <v>488</v>
      </c>
      <c r="Z18" s="204"/>
      <c r="AA18" s="204"/>
      <c r="AB18" s="204"/>
      <c r="AC18" s="204"/>
      <c r="AD18" s="204"/>
      <c r="AE18" s="204"/>
      <c r="AF18" s="204"/>
    </row>
    <row r="19" spans="1:32" ht="15">
      <c r="A19" s="204"/>
      <c r="B19" s="206" t="s">
        <v>417</v>
      </c>
      <c r="C19" s="207" t="s">
        <v>331</v>
      </c>
      <c r="D19" s="205" t="s">
        <v>372</v>
      </c>
      <c r="E19" s="206" t="s">
        <v>489</v>
      </c>
      <c r="F19" s="206" t="s">
        <v>361</v>
      </c>
      <c r="G19" s="205" t="s">
        <v>387</v>
      </c>
      <c r="H19" s="207" t="s">
        <v>318</v>
      </c>
      <c r="I19" s="207" t="s">
        <v>322</v>
      </c>
      <c r="J19" s="206" t="s">
        <v>490</v>
      </c>
      <c r="K19" s="207" t="s">
        <v>329</v>
      </c>
      <c r="L19" s="205" t="s">
        <v>387</v>
      </c>
      <c r="M19" s="207" t="s">
        <v>491</v>
      </c>
      <c r="N19" s="205" t="s">
        <v>492</v>
      </c>
      <c r="O19" s="205" t="s">
        <v>392</v>
      </c>
      <c r="P19" s="205" t="s">
        <v>402</v>
      </c>
      <c r="Q19" s="207" t="s">
        <v>382</v>
      </c>
      <c r="R19" s="207" t="s">
        <v>358</v>
      </c>
      <c r="S19" s="205" t="s">
        <v>328</v>
      </c>
      <c r="T19" s="205" t="s">
        <v>371</v>
      </c>
      <c r="U19" s="205" t="s">
        <v>361</v>
      </c>
      <c r="V19" s="205" t="s">
        <v>354</v>
      </c>
      <c r="W19" s="205" t="s">
        <v>382</v>
      </c>
      <c r="X19" s="205" t="s">
        <v>357</v>
      </c>
      <c r="Y19" s="205" t="s">
        <v>432</v>
      </c>
      <c r="Z19" s="204"/>
      <c r="AA19" s="204"/>
      <c r="AB19" s="204"/>
      <c r="AC19" s="204"/>
      <c r="AD19" s="204"/>
      <c r="AE19" s="204"/>
      <c r="AF19" s="204"/>
    </row>
    <row r="20" spans="1:32" ht="15">
      <c r="A20" s="204"/>
      <c r="B20" s="205" t="s">
        <v>493</v>
      </c>
      <c r="C20" s="207" t="s">
        <v>398</v>
      </c>
      <c r="D20" s="205" t="s">
        <v>357</v>
      </c>
      <c r="E20" s="206" t="s">
        <v>327</v>
      </c>
      <c r="F20" s="205" t="s">
        <v>494</v>
      </c>
      <c r="G20" s="205" t="s">
        <v>336</v>
      </c>
      <c r="H20" s="207" t="s">
        <v>392</v>
      </c>
      <c r="I20" s="207" t="s">
        <v>334</v>
      </c>
      <c r="J20" s="206" t="s">
        <v>394</v>
      </c>
      <c r="K20" s="207" t="s">
        <v>389</v>
      </c>
      <c r="L20" s="205" t="s">
        <v>346</v>
      </c>
      <c r="M20" s="207" t="s">
        <v>331</v>
      </c>
      <c r="N20" s="205" t="s">
        <v>371</v>
      </c>
      <c r="O20" s="205" t="s">
        <v>366</v>
      </c>
      <c r="P20" s="205" t="s">
        <v>492</v>
      </c>
      <c r="Q20" s="205" t="s">
        <v>495</v>
      </c>
      <c r="R20" s="205" t="s">
        <v>486</v>
      </c>
      <c r="S20" s="205" t="s">
        <v>379</v>
      </c>
      <c r="T20" s="206" t="s">
        <v>496</v>
      </c>
      <c r="U20" s="205" t="s">
        <v>358</v>
      </c>
      <c r="V20" s="205" t="s">
        <v>358</v>
      </c>
      <c r="W20" s="205" t="s">
        <v>497</v>
      </c>
      <c r="X20" s="205" t="s">
        <v>391</v>
      </c>
      <c r="Y20" s="205" t="s">
        <v>358</v>
      </c>
      <c r="Z20" s="204"/>
      <c r="AA20" s="204"/>
      <c r="AB20" s="204"/>
      <c r="AC20" s="204"/>
      <c r="AD20" s="204"/>
      <c r="AE20" s="204"/>
      <c r="AF20" s="204"/>
    </row>
    <row r="21" spans="1:32" ht="15">
      <c r="A21" s="204"/>
      <c r="B21" s="205" t="s">
        <v>324</v>
      </c>
      <c r="C21" s="206" t="s">
        <v>498</v>
      </c>
      <c r="D21" s="205" t="s">
        <v>327</v>
      </c>
      <c r="E21" s="206" t="s">
        <v>420</v>
      </c>
      <c r="F21" s="205" t="s">
        <v>478</v>
      </c>
      <c r="G21" s="205" t="s">
        <v>444</v>
      </c>
      <c r="H21" s="207" t="s">
        <v>335</v>
      </c>
      <c r="I21" s="207" t="s">
        <v>499</v>
      </c>
      <c r="J21" s="206" t="s">
        <v>322</v>
      </c>
      <c r="K21" s="207" t="s">
        <v>392</v>
      </c>
      <c r="L21" s="205" t="s">
        <v>357</v>
      </c>
      <c r="M21" s="207" t="s">
        <v>395</v>
      </c>
      <c r="N21" s="206" t="s">
        <v>500</v>
      </c>
      <c r="O21" s="205" t="s">
        <v>335</v>
      </c>
      <c r="P21" s="205" t="s">
        <v>374</v>
      </c>
      <c r="Q21" s="205" t="s">
        <v>341</v>
      </c>
      <c r="R21" s="205" t="s">
        <v>322</v>
      </c>
      <c r="S21" s="205" t="s">
        <v>328</v>
      </c>
      <c r="T21" s="206" t="s">
        <v>392</v>
      </c>
      <c r="U21" s="205" t="s">
        <v>499</v>
      </c>
      <c r="V21" s="205" t="s">
        <v>420</v>
      </c>
      <c r="W21" s="205" t="s">
        <v>391</v>
      </c>
      <c r="X21" s="205" t="s">
        <v>501</v>
      </c>
      <c r="Y21" s="205" t="s">
        <v>358</v>
      </c>
      <c r="Z21" s="204"/>
      <c r="AA21" s="204"/>
      <c r="AB21" s="204"/>
      <c r="AC21" s="204"/>
      <c r="AD21" s="204"/>
      <c r="AE21" s="204"/>
      <c r="AF21" s="204"/>
    </row>
    <row r="22" spans="1:32" ht="15">
      <c r="A22" s="204"/>
      <c r="B22" s="205" t="s">
        <v>379</v>
      </c>
      <c r="C22" s="206" t="s">
        <v>440</v>
      </c>
      <c r="D22" s="207" t="s">
        <v>502</v>
      </c>
      <c r="E22" s="206" t="s">
        <v>389</v>
      </c>
      <c r="F22" s="205" t="s">
        <v>420</v>
      </c>
      <c r="G22" s="205" t="s">
        <v>391</v>
      </c>
      <c r="H22" s="207" t="s">
        <v>503</v>
      </c>
      <c r="I22" s="207" t="s">
        <v>409</v>
      </c>
      <c r="J22" s="206" t="s">
        <v>352</v>
      </c>
      <c r="K22" s="207" t="s">
        <v>410</v>
      </c>
      <c r="L22" s="205" t="s">
        <v>379</v>
      </c>
      <c r="M22" s="206" t="s">
        <v>504</v>
      </c>
      <c r="N22" s="206" t="s">
        <v>355</v>
      </c>
      <c r="O22" s="205" t="s">
        <v>492</v>
      </c>
      <c r="P22" s="205" t="s">
        <v>357</v>
      </c>
      <c r="Q22" s="205" t="s">
        <v>338</v>
      </c>
      <c r="R22" s="205" t="s">
        <v>387</v>
      </c>
      <c r="S22" s="206" t="s">
        <v>505</v>
      </c>
      <c r="T22" s="206" t="s">
        <v>392</v>
      </c>
      <c r="U22" s="205" t="s">
        <v>497</v>
      </c>
      <c r="V22" s="205" t="s">
        <v>329</v>
      </c>
      <c r="W22" s="205" t="s">
        <v>463</v>
      </c>
      <c r="X22" s="205" t="s">
        <v>506</v>
      </c>
      <c r="Y22" s="205" t="s">
        <v>385</v>
      </c>
      <c r="Z22" s="204"/>
      <c r="AA22" s="204"/>
      <c r="AB22" s="204"/>
      <c r="AC22" s="204"/>
      <c r="AD22" s="204"/>
      <c r="AE22" s="204"/>
      <c r="AF22" s="204"/>
    </row>
    <row r="23" spans="1:32" ht="15">
      <c r="A23" s="204"/>
      <c r="B23" s="205" t="s">
        <v>485</v>
      </c>
      <c r="C23" s="206" t="s">
        <v>507</v>
      </c>
      <c r="D23" s="207" t="s">
        <v>361</v>
      </c>
      <c r="E23" s="206" t="s">
        <v>318</v>
      </c>
      <c r="F23" s="205" t="s">
        <v>343</v>
      </c>
      <c r="G23" s="205" t="s">
        <v>508</v>
      </c>
      <c r="H23" s="207" t="s">
        <v>390</v>
      </c>
      <c r="I23" s="207" t="s">
        <v>509</v>
      </c>
      <c r="J23" s="205" t="s">
        <v>510</v>
      </c>
      <c r="K23" s="207" t="s">
        <v>394</v>
      </c>
      <c r="L23" s="207" t="s">
        <v>511</v>
      </c>
      <c r="M23" s="206" t="s">
        <v>318</v>
      </c>
      <c r="N23" s="206" t="s">
        <v>499</v>
      </c>
      <c r="O23" s="205" t="s">
        <v>400</v>
      </c>
      <c r="P23" s="205" t="s">
        <v>350</v>
      </c>
      <c r="Q23" s="205" t="s">
        <v>463</v>
      </c>
      <c r="R23" s="205" t="s">
        <v>394</v>
      </c>
      <c r="S23" s="206" t="s">
        <v>400</v>
      </c>
      <c r="T23" s="206" t="s">
        <v>499</v>
      </c>
      <c r="U23" s="206" t="s">
        <v>512</v>
      </c>
      <c r="V23" s="205" t="s">
        <v>424</v>
      </c>
      <c r="W23" s="205" t="s">
        <v>351</v>
      </c>
      <c r="X23" s="205" t="s">
        <v>361</v>
      </c>
      <c r="Y23" s="205" t="s">
        <v>400</v>
      </c>
      <c r="Z23" s="204"/>
      <c r="AA23" s="204"/>
      <c r="AB23" s="204"/>
      <c r="AC23" s="204"/>
      <c r="AD23" s="204"/>
      <c r="AE23" s="204"/>
      <c r="AF23" s="204"/>
    </row>
    <row r="24" spans="1:32" ht="15">
      <c r="A24" s="204"/>
      <c r="B24" s="207" t="s">
        <v>513</v>
      </c>
      <c r="C24" s="205" t="s">
        <v>514</v>
      </c>
      <c r="D24" s="207" t="s">
        <v>509</v>
      </c>
      <c r="E24" s="206" t="s">
        <v>347</v>
      </c>
      <c r="F24" s="205" t="s">
        <v>329</v>
      </c>
      <c r="G24" s="205" t="s">
        <v>381</v>
      </c>
      <c r="H24" s="207" t="s">
        <v>361</v>
      </c>
      <c r="I24" s="207" t="s">
        <v>358</v>
      </c>
      <c r="J24" s="205" t="s">
        <v>318</v>
      </c>
      <c r="K24" s="206" t="s">
        <v>515</v>
      </c>
      <c r="L24" s="207" t="s">
        <v>482</v>
      </c>
      <c r="M24" s="206" t="s">
        <v>413</v>
      </c>
      <c r="N24" s="206" t="s">
        <v>424</v>
      </c>
      <c r="O24" s="206" t="s">
        <v>516</v>
      </c>
      <c r="P24" s="205" t="s">
        <v>366</v>
      </c>
      <c r="Q24" s="205" t="s">
        <v>371</v>
      </c>
      <c r="R24" s="205" t="s">
        <v>389</v>
      </c>
      <c r="S24" s="206" t="s">
        <v>341</v>
      </c>
      <c r="T24" s="206" t="s">
        <v>371</v>
      </c>
      <c r="U24" s="206" t="s">
        <v>373</v>
      </c>
      <c r="V24" s="206" t="s">
        <v>517</v>
      </c>
      <c r="W24" s="205" t="s">
        <v>365</v>
      </c>
      <c r="X24" s="206" t="s">
        <v>419</v>
      </c>
      <c r="Y24" s="205" t="s">
        <v>366</v>
      </c>
      <c r="Z24" s="204"/>
      <c r="AA24" s="204"/>
      <c r="AB24" s="204"/>
      <c r="AC24" s="204"/>
      <c r="AD24" s="204"/>
      <c r="AE24" s="204"/>
      <c r="AF24" s="204"/>
    </row>
    <row r="25" spans="1:32" ht="15">
      <c r="A25" s="204"/>
      <c r="B25" s="207" t="s">
        <v>376</v>
      </c>
      <c r="C25" s="205" t="s">
        <v>455</v>
      </c>
      <c r="D25" s="207" t="s">
        <v>390</v>
      </c>
      <c r="E25" s="206" t="s">
        <v>392</v>
      </c>
      <c r="F25" s="205" t="s">
        <v>318</v>
      </c>
      <c r="G25" s="207" t="s">
        <v>518</v>
      </c>
      <c r="H25" s="206" t="s">
        <v>519</v>
      </c>
      <c r="I25" s="206" t="s">
        <v>520</v>
      </c>
      <c r="J25" s="205" t="s">
        <v>357</v>
      </c>
      <c r="K25" s="206" t="s">
        <v>376</v>
      </c>
      <c r="L25" s="207" t="s">
        <v>317</v>
      </c>
      <c r="M25" s="206" t="s">
        <v>521</v>
      </c>
      <c r="N25" s="206" t="s">
        <v>497</v>
      </c>
      <c r="O25" s="206" t="s">
        <v>444</v>
      </c>
      <c r="P25" s="205" t="s">
        <v>492</v>
      </c>
      <c r="Q25" s="205" t="s">
        <v>379</v>
      </c>
      <c r="R25" s="205" t="s">
        <v>389</v>
      </c>
      <c r="S25" s="206" t="s">
        <v>400</v>
      </c>
      <c r="T25" s="207" t="s">
        <v>522</v>
      </c>
      <c r="U25" s="206" t="s">
        <v>402</v>
      </c>
      <c r="V25" s="206" t="s">
        <v>523</v>
      </c>
      <c r="W25" s="205" t="s">
        <v>370</v>
      </c>
      <c r="X25" s="206" t="s">
        <v>403</v>
      </c>
      <c r="Y25" s="205" t="s">
        <v>403</v>
      </c>
      <c r="Z25" s="204"/>
      <c r="AA25" s="204"/>
      <c r="AB25" s="204"/>
      <c r="AC25" s="204"/>
      <c r="AD25" s="204"/>
      <c r="AE25" s="204"/>
      <c r="AF25" s="204"/>
    </row>
    <row r="26" spans="1:32" ht="15">
      <c r="A26" s="204"/>
      <c r="B26" s="207" t="s">
        <v>524</v>
      </c>
      <c r="C26" s="205" t="s">
        <v>352</v>
      </c>
      <c r="D26" s="207" t="s">
        <v>321</v>
      </c>
      <c r="E26" s="205" t="s">
        <v>525</v>
      </c>
      <c r="F26" s="205" t="s">
        <v>526</v>
      </c>
      <c r="G26" s="207" t="s">
        <v>367</v>
      </c>
      <c r="H26" s="206" t="s">
        <v>373</v>
      </c>
      <c r="I26" s="206" t="s">
        <v>403</v>
      </c>
      <c r="J26" s="205" t="s">
        <v>478</v>
      </c>
      <c r="K26" s="206" t="s">
        <v>420</v>
      </c>
      <c r="L26" s="207" t="s">
        <v>337</v>
      </c>
      <c r="M26" s="206" t="s">
        <v>440</v>
      </c>
      <c r="N26" s="206" t="s">
        <v>374</v>
      </c>
      <c r="O26" s="206" t="s">
        <v>492</v>
      </c>
      <c r="P26" s="206" t="s">
        <v>527</v>
      </c>
      <c r="Q26" s="205" t="s">
        <v>497</v>
      </c>
      <c r="R26" s="206" t="s">
        <v>528</v>
      </c>
      <c r="S26" s="206" t="s">
        <v>360</v>
      </c>
      <c r="T26" s="207" t="s">
        <v>355</v>
      </c>
      <c r="U26" s="206" t="s">
        <v>355</v>
      </c>
      <c r="V26" s="206" t="s">
        <v>371</v>
      </c>
      <c r="W26" s="205" t="s">
        <v>355</v>
      </c>
      <c r="X26" s="206" t="s">
        <v>499</v>
      </c>
      <c r="Y26" s="205" t="s">
        <v>381</v>
      </c>
      <c r="Z26" s="204"/>
      <c r="AA26" s="204"/>
      <c r="AB26" s="204"/>
      <c r="AC26" s="204"/>
      <c r="AD26" s="204"/>
      <c r="AE26" s="204"/>
      <c r="AF26" s="204"/>
    </row>
    <row r="27" spans="1:32" ht="15">
      <c r="A27" s="204"/>
      <c r="B27" s="204"/>
      <c r="C27" s="205" t="s">
        <v>376</v>
      </c>
      <c r="D27" s="207" t="s">
        <v>351</v>
      </c>
      <c r="E27" s="205" t="s">
        <v>329</v>
      </c>
      <c r="F27" s="205" t="s">
        <v>529</v>
      </c>
      <c r="G27" s="207" t="s">
        <v>530</v>
      </c>
      <c r="H27" s="206" t="s">
        <v>381</v>
      </c>
      <c r="I27" s="206" t="s">
        <v>497</v>
      </c>
      <c r="J27" s="205" t="s">
        <v>337</v>
      </c>
      <c r="K27" s="206" t="s">
        <v>329</v>
      </c>
      <c r="L27" s="207" t="s">
        <v>531</v>
      </c>
      <c r="M27" s="206" t="s">
        <v>509</v>
      </c>
      <c r="N27" s="206" t="s">
        <v>344</v>
      </c>
      <c r="O27" s="206" t="s">
        <v>532</v>
      </c>
      <c r="P27" s="206" t="s">
        <v>403</v>
      </c>
      <c r="Q27" s="205" t="s">
        <v>506</v>
      </c>
      <c r="R27" s="206" t="s">
        <v>389</v>
      </c>
      <c r="S27" s="206" t="s">
        <v>322</v>
      </c>
      <c r="T27" s="207" t="s">
        <v>432</v>
      </c>
      <c r="U27" s="206" t="s">
        <v>533</v>
      </c>
      <c r="V27" s="206" t="s">
        <v>355</v>
      </c>
      <c r="W27" s="205" t="s">
        <v>358</v>
      </c>
      <c r="X27" s="206" t="s">
        <v>350</v>
      </c>
      <c r="Y27" s="206" t="s">
        <v>534</v>
      </c>
      <c r="Z27" s="204"/>
      <c r="AA27" s="204"/>
      <c r="AB27" s="204"/>
      <c r="AC27" s="204"/>
      <c r="AD27" s="204"/>
      <c r="AE27" s="204"/>
      <c r="AF27" s="204"/>
    </row>
    <row r="28" spans="1:32" ht="15">
      <c r="A28" s="204"/>
      <c r="B28" s="204"/>
      <c r="C28" s="205" t="s">
        <v>328</v>
      </c>
      <c r="D28" s="207" t="s">
        <v>329</v>
      </c>
      <c r="E28" s="205" t="s">
        <v>335</v>
      </c>
      <c r="F28" s="207" t="s">
        <v>535</v>
      </c>
      <c r="G28" s="207" t="s">
        <v>340</v>
      </c>
      <c r="H28" s="206" t="s">
        <v>328</v>
      </c>
      <c r="I28" s="206" t="s">
        <v>400</v>
      </c>
      <c r="J28" s="205" t="s">
        <v>386</v>
      </c>
      <c r="K28" s="204"/>
      <c r="L28" s="207" t="s">
        <v>531</v>
      </c>
      <c r="M28" s="206" t="s">
        <v>386</v>
      </c>
      <c r="N28" s="206" t="s">
        <v>497</v>
      </c>
      <c r="O28" s="206" t="s">
        <v>358</v>
      </c>
      <c r="P28" s="206" t="s">
        <v>361</v>
      </c>
      <c r="Q28" s="206" t="s">
        <v>536</v>
      </c>
      <c r="R28" s="206" t="s">
        <v>387</v>
      </c>
      <c r="S28" s="207" t="s">
        <v>537</v>
      </c>
      <c r="T28" s="207" t="s">
        <v>389</v>
      </c>
      <c r="U28" s="206" t="s">
        <v>495</v>
      </c>
      <c r="V28" s="206" t="s">
        <v>432</v>
      </c>
      <c r="W28" s="206" t="s">
        <v>538</v>
      </c>
      <c r="X28" s="206" t="s">
        <v>497</v>
      </c>
      <c r="Y28" s="206" t="s">
        <v>382</v>
      </c>
      <c r="Z28" s="204"/>
      <c r="AA28" s="204"/>
      <c r="AB28" s="204"/>
      <c r="AC28" s="204"/>
      <c r="AD28" s="204"/>
      <c r="AE28" s="204"/>
      <c r="AF28" s="204"/>
    </row>
    <row r="29" spans="1:32" ht="15">
      <c r="A29" s="204"/>
      <c r="B29" s="204"/>
      <c r="C29" s="205" t="s">
        <v>329</v>
      </c>
      <c r="D29" s="206" t="s">
        <v>539</v>
      </c>
      <c r="E29" s="205" t="s">
        <v>357</v>
      </c>
      <c r="F29" s="207" t="s">
        <v>328</v>
      </c>
      <c r="G29" s="207" t="s">
        <v>338</v>
      </c>
      <c r="H29" s="206" t="s">
        <v>381</v>
      </c>
      <c r="I29" s="206" t="s">
        <v>424</v>
      </c>
      <c r="J29" s="205" t="s">
        <v>327</v>
      </c>
      <c r="K29" s="204"/>
      <c r="L29" s="207" t="s">
        <v>540</v>
      </c>
      <c r="M29" s="206" t="s">
        <v>333</v>
      </c>
      <c r="N29" s="206" t="s">
        <v>484</v>
      </c>
      <c r="O29" s="206" t="s">
        <v>367</v>
      </c>
      <c r="P29" s="206" t="s">
        <v>366</v>
      </c>
      <c r="Q29" s="206" t="s">
        <v>374</v>
      </c>
      <c r="R29" s="206" t="s">
        <v>336</v>
      </c>
      <c r="S29" s="207" t="s">
        <v>329</v>
      </c>
      <c r="T29" s="207" t="s">
        <v>338</v>
      </c>
      <c r="U29" s="206" t="s">
        <v>373</v>
      </c>
      <c r="V29" s="206" t="s">
        <v>403</v>
      </c>
      <c r="W29" s="206" t="s">
        <v>334</v>
      </c>
      <c r="X29" s="206" t="s">
        <v>338</v>
      </c>
      <c r="Y29" s="206" t="s">
        <v>354</v>
      </c>
      <c r="Z29" s="204"/>
      <c r="AA29" s="204"/>
      <c r="AB29" s="204"/>
      <c r="AC29" s="204"/>
      <c r="AD29" s="204"/>
      <c r="AE29" s="204"/>
      <c r="AF29" s="204"/>
    </row>
    <row r="30" spans="1:32" ht="15">
      <c r="A30" s="204"/>
      <c r="B30" s="204"/>
      <c r="C30" s="204"/>
      <c r="D30" s="206" t="s">
        <v>381</v>
      </c>
      <c r="E30" s="205" t="s">
        <v>360</v>
      </c>
      <c r="F30" s="207" t="s">
        <v>375</v>
      </c>
      <c r="G30" s="207" t="s">
        <v>333</v>
      </c>
      <c r="H30" s="205" t="s">
        <v>541</v>
      </c>
      <c r="I30" s="206" t="s">
        <v>317</v>
      </c>
      <c r="J30" s="205" t="s">
        <v>529</v>
      </c>
      <c r="K30" s="204"/>
      <c r="L30" s="204"/>
      <c r="M30" s="204"/>
      <c r="N30" s="207" t="s">
        <v>512</v>
      </c>
      <c r="O30" s="206" t="s">
        <v>354</v>
      </c>
      <c r="P30" s="206" t="s">
        <v>391</v>
      </c>
      <c r="Q30" s="206" t="s">
        <v>324</v>
      </c>
      <c r="R30" s="206" t="s">
        <v>341</v>
      </c>
      <c r="S30" s="207" t="s">
        <v>400</v>
      </c>
      <c r="T30" s="207" t="s">
        <v>389</v>
      </c>
      <c r="U30" s="207" t="s">
        <v>542</v>
      </c>
      <c r="V30" s="206" t="s">
        <v>371</v>
      </c>
      <c r="W30" s="206" t="s">
        <v>354</v>
      </c>
      <c r="X30" s="206" t="s">
        <v>350</v>
      </c>
      <c r="Y30" s="206" t="s">
        <v>344</v>
      </c>
      <c r="Z30" s="204"/>
      <c r="AA30" s="204"/>
      <c r="AB30" s="204"/>
      <c r="AC30" s="204"/>
      <c r="AD30" s="204"/>
      <c r="AE30" s="204"/>
      <c r="AF30" s="204"/>
    </row>
    <row r="31" spans="1:32" ht="15">
      <c r="A31" s="204"/>
      <c r="B31" s="204"/>
      <c r="C31" s="204"/>
      <c r="D31" s="206" t="s">
        <v>367</v>
      </c>
      <c r="E31" s="205" t="s">
        <v>353</v>
      </c>
      <c r="F31" s="207" t="s">
        <v>398</v>
      </c>
      <c r="G31" s="207" t="s">
        <v>460</v>
      </c>
      <c r="H31" s="205" t="s">
        <v>377</v>
      </c>
      <c r="I31" s="206" t="s">
        <v>389</v>
      </c>
      <c r="J31" s="205" t="s">
        <v>348</v>
      </c>
      <c r="K31" s="204"/>
      <c r="L31" s="204"/>
      <c r="M31" s="204"/>
      <c r="N31" s="207" t="s">
        <v>343</v>
      </c>
      <c r="O31" s="207" t="s">
        <v>543</v>
      </c>
      <c r="P31" s="206" t="s">
        <v>409</v>
      </c>
      <c r="Q31" s="206" t="s">
        <v>319</v>
      </c>
      <c r="R31" s="206" t="s">
        <v>340</v>
      </c>
      <c r="S31" s="207" t="s">
        <v>340</v>
      </c>
      <c r="T31" s="207" t="s">
        <v>350</v>
      </c>
      <c r="U31" s="204"/>
      <c r="V31" s="206" t="s">
        <v>367</v>
      </c>
      <c r="W31" s="206" t="s">
        <v>403</v>
      </c>
      <c r="X31" s="207" t="s">
        <v>544</v>
      </c>
      <c r="Y31" s="206" t="s">
        <v>329</v>
      </c>
      <c r="Z31" s="204"/>
      <c r="AA31" s="204"/>
      <c r="AB31" s="204"/>
      <c r="AC31" s="204"/>
      <c r="AD31" s="204"/>
      <c r="AE31" s="204"/>
      <c r="AF31" s="204"/>
    </row>
    <row r="32" spans="1:32" ht="15">
      <c r="A32" s="204"/>
      <c r="B32" s="204"/>
      <c r="C32" s="204"/>
      <c r="D32" s="206" t="s">
        <v>359</v>
      </c>
      <c r="E32" s="204"/>
      <c r="F32" s="207" t="s">
        <v>545</v>
      </c>
      <c r="G32" s="204"/>
      <c r="H32" s="205" t="s">
        <v>341</v>
      </c>
      <c r="I32" s="204"/>
      <c r="J32" s="204"/>
      <c r="K32" s="204"/>
      <c r="L32" s="204"/>
      <c r="M32" s="204"/>
      <c r="N32" s="204"/>
      <c r="O32" s="207" t="s">
        <v>321</v>
      </c>
      <c r="P32" s="204"/>
      <c r="Q32" s="206" t="s">
        <v>381</v>
      </c>
      <c r="R32" s="206" t="s">
        <v>497</v>
      </c>
      <c r="S32" s="204"/>
      <c r="T32" s="204"/>
      <c r="U32" s="204"/>
      <c r="V32" s="206" t="s">
        <v>350</v>
      </c>
      <c r="W32" s="204"/>
      <c r="X32" s="204"/>
      <c r="Y32" s="206" t="s">
        <v>492</v>
      </c>
      <c r="Z32" s="204"/>
      <c r="AA32" s="204"/>
      <c r="AB32" s="204"/>
      <c r="AC32" s="204"/>
      <c r="AD32" s="204"/>
      <c r="AE32" s="204"/>
      <c r="AF32" s="204"/>
    </row>
    <row r="33" spans="1:32">
      <c r="A33" t="s">
        <v>546</v>
      </c>
      <c r="B33" t="s">
        <v>549</v>
      </c>
    </row>
    <row r="34" spans="1:32" ht="15">
      <c r="A34" s="204"/>
      <c r="B34" s="204"/>
      <c r="C34" s="204"/>
      <c r="D34" s="204"/>
      <c r="E34" s="204"/>
      <c r="F34" s="204"/>
      <c r="G34" s="204"/>
      <c r="H34" s="204"/>
      <c r="I34" s="204"/>
      <c r="J34" s="204"/>
      <c r="K34" s="204"/>
      <c r="L34" s="204"/>
      <c r="M34" s="204"/>
      <c r="N34" s="204"/>
      <c r="O34" s="204"/>
      <c r="P34" s="204"/>
      <c r="Q34" s="204"/>
      <c r="R34" s="204"/>
      <c r="S34" s="204"/>
      <c r="T34" s="204"/>
      <c r="U34" s="204"/>
      <c r="V34" s="204"/>
      <c r="W34" s="204"/>
      <c r="X34" s="204"/>
      <c r="Y34" s="204"/>
      <c r="Z34" s="204"/>
      <c r="AA34" s="204"/>
      <c r="AB34" s="204"/>
      <c r="AC34" s="204"/>
      <c r="AD34" s="204"/>
      <c r="AE34" s="204"/>
      <c r="AF34" s="204"/>
    </row>
    <row r="35" spans="1:32" ht="15">
      <c r="A35" s="204"/>
      <c r="B35" s="204"/>
      <c r="C35" s="204"/>
      <c r="D35" s="204"/>
      <c r="E35" s="204"/>
      <c r="F35" s="204"/>
      <c r="G35" s="204"/>
      <c r="H35" s="204"/>
      <c r="I35" s="204"/>
      <c r="J35" s="204"/>
      <c r="K35" s="204"/>
      <c r="L35" s="204"/>
      <c r="M35" s="204"/>
      <c r="N35" s="204"/>
      <c r="O35" s="204"/>
      <c r="P35" s="204"/>
      <c r="Q35" s="204"/>
      <c r="R35" s="204"/>
      <c r="S35" s="204"/>
      <c r="T35" s="204"/>
      <c r="U35" s="204"/>
      <c r="V35" s="204"/>
      <c r="W35" s="204"/>
      <c r="X35" s="204"/>
      <c r="Y35" s="204"/>
      <c r="Z35" s="204"/>
      <c r="AA35" s="204"/>
      <c r="AB35" s="204"/>
      <c r="AC35" s="204"/>
      <c r="AD35" s="204"/>
      <c r="AE35" s="204"/>
      <c r="AF35" s="204"/>
    </row>
    <row r="36" spans="1:32" ht="15">
      <c r="A36" s="204" t="s">
        <v>548</v>
      </c>
      <c r="B36" s="208">
        <v>26</v>
      </c>
      <c r="C36" s="208">
        <v>29</v>
      </c>
      <c r="D36" s="208">
        <v>32</v>
      </c>
      <c r="E36" s="208">
        <v>31</v>
      </c>
      <c r="F36" s="208">
        <v>32</v>
      </c>
      <c r="G36" s="208">
        <v>31</v>
      </c>
      <c r="H36" s="208">
        <v>32</v>
      </c>
      <c r="I36" s="208">
        <v>31</v>
      </c>
      <c r="J36" s="208">
        <v>31</v>
      </c>
      <c r="K36" s="208">
        <v>27</v>
      </c>
      <c r="L36" s="208">
        <v>29</v>
      </c>
      <c r="M36" s="208">
        <v>29</v>
      </c>
      <c r="N36" s="208">
        <v>31</v>
      </c>
      <c r="O36" s="208">
        <v>32</v>
      </c>
      <c r="P36" s="208">
        <v>31</v>
      </c>
      <c r="Q36" s="208">
        <v>32</v>
      </c>
      <c r="R36" s="208">
        <v>32</v>
      </c>
      <c r="S36" s="208">
        <v>31</v>
      </c>
      <c r="T36" s="208">
        <v>31</v>
      </c>
      <c r="U36" s="208">
        <v>30</v>
      </c>
      <c r="V36" s="208">
        <v>32</v>
      </c>
      <c r="W36" s="208">
        <v>31</v>
      </c>
      <c r="X36" s="208">
        <v>31</v>
      </c>
      <c r="Y36" s="208">
        <v>32</v>
      </c>
      <c r="Z36" s="204"/>
      <c r="AA36" s="204"/>
      <c r="AB36" s="204"/>
      <c r="AC36" s="204"/>
      <c r="AD36" s="204"/>
      <c r="AE36" s="204"/>
      <c r="AF36" s="204"/>
    </row>
    <row r="37" spans="1:32" ht="15">
      <c r="A37" s="204" t="s">
        <v>547</v>
      </c>
      <c r="B37">
        <v>5</v>
      </c>
      <c r="C37" s="204">
        <v>5</v>
      </c>
      <c r="D37" s="204">
        <v>5</v>
      </c>
      <c r="E37" s="204">
        <v>4</v>
      </c>
      <c r="F37" s="204">
        <v>4</v>
      </c>
      <c r="G37" s="204">
        <v>4</v>
      </c>
      <c r="H37" s="204">
        <v>5</v>
      </c>
      <c r="I37" s="204">
        <v>4</v>
      </c>
      <c r="J37" s="204">
        <v>4</v>
      </c>
      <c r="K37" s="204">
        <v>5</v>
      </c>
      <c r="L37" s="204">
        <v>4</v>
      </c>
      <c r="M37" s="204">
        <v>4</v>
      </c>
      <c r="N37" s="204">
        <v>5</v>
      </c>
      <c r="O37" s="204">
        <v>5</v>
      </c>
      <c r="P37" s="204">
        <v>4</v>
      </c>
      <c r="Q37" s="204">
        <v>4</v>
      </c>
      <c r="R37" s="204">
        <v>4</v>
      </c>
      <c r="S37" s="204">
        <v>5</v>
      </c>
      <c r="T37" s="204">
        <v>5</v>
      </c>
      <c r="U37" s="204">
        <v>5</v>
      </c>
      <c r="V37" s="204">
        <v>4</v>
      </c>
      <c r="W37" s="204">
        <v>4</v>
      </c>
      <c r="X37" s="204">
        <v>5</v>
      </c>
      <c r="Y37" s="204">
        <v>4</v>
      </c>
      <c r="Z37" s="204"/>
      <c r="AA37" s="204"/>
      <c r="AB37" s="204"/>
      <c r="AC37" s="204"/>
      <c r="AD37" s="204"/>
      <c r="AE37" s="204"/>
      <c r="AF37" s="204"/>
    </row>
    <row r="38" spans="1:32" ht="15">
      <c r="A38" s="204" t="s">
        <v>550</v>
      </c>
      <c r="B38" s="209">
        <f>B36-B37</f>
        <v>21</v>
      </c>
      <c r="C38" s="209">
        <f t="shared" ref="C38:Y38" si="0">C36-C37</f>
        <v>24</v>
      </c>
      <c r="D38" s="209">
        <f t="shared" si="0"/>
        <v>27</v>
      </c>
      <c r="E38" s="209">
        <f t="shared" si="0"/>
        <v>27</v>
      </c>
      <c r="F38" s="209">
        <f t="shared" si="0"/>
        <v>28</v>
      </c>
      <c r="G38" s="209">
        <f t="shared" si="0"/>
        <v>27</v>
      </c>
      <c r="H38" s="209">
        <f t="shared" si="0"/>
        <v>27</v>
      </c>
      <c r="I38" s="209">
        <f t="shared" si="0"/>
        <v>27</v>
      </c>
      <c r="J38" s="209">
        <f t="shared" si="0"/>
        <v>27</v>
      </c>
      <c r="K38" s="209">
        <f t="shared" si="0"/>
        <v>22</v>
      </c>
      <c r="L38" s="209">
        <f t="shared" si="0"/>
        <v>25</v>
      </c>
      <c r="M38" s="209">
        <f t="shared" si="0"/>
        <v>25</v>
      </c>
      <c r="N38" s="209">
        <f t="shared" si="0"/>
        <v>26</v>
      </c>
      <c r="O38" s="209">
        <f t="shared" si="0"/>
        <v>27</v>
      </c>
      <c r="P38" s="209">
        <f t="shared" si="0"/>
        <v>27</v>
      </c>
      <c r="Q38" s="209">
        <f t="shared" si="0"/>
        <v>28</v>
      </c>
      <c r="R38" s="209">
        <f t="shared" si="0"/>
        <v>28</v>
      </c>
      <c r="S38" s="209">
        <f t="shared" si="0"/>
        <v>26</v>
      </c>
      <c r="T38" s="209">
        <f t="shared" si="0"/>
        <v>26</v>
      </c>
      <c r="U38" s="209">
        <f t="shared" si="0"/>
        <v>25</v>
      </c>
      <c r="V38" s="209">
        <f t="shared" si="0"/>
        <v>28</v>
      </c>
      <c r="W38" s="209">
        <f t="shared" si="0"/>
        <v>27</v>
      </c>
      <c r="X38" s="209">
        <f t="shared" si="0"/>
        <v>26</v>
      </c>
      <c r="Y38" s="209">
        <f t="shared" si="0"/>
        <v>28</v>
      </c>
    </row>
    <row r="39" spans="1:32" ht="15">
      <c r="A39" s="204"/>
      <c r="B39" s="204"/>
      <c r="C39" s="204"/>
      <c r="D39" s="204"/>
      <c r="E39" s="204"/>
      <c r="F39" s="204"/>
      <c r="G39" s="204"/>
      <c r="H39" s="204"/>
      <c r="I39" s="204"/>
      <c r="J39" s="204"/>
      <c r="K39" s="204"/>
      <c r="L39" s="204"/>
      <c r="M39" s="204"/>
      <c r="N39" s="204"/>
      <c r="O39" s="204"/>
      <c r="P39" s="204"/>
      <c r="Q39" s="204"/>
      <c r="R39" s="204"/>
      <c r="S39" s="204"/>
      <c r="T39" s="204"/>
      <c r="U39" s="204"/>
      <c r="V39" s="204"/>
      <c r="W39" s="204"/>
      <c r="X39" s="204"/>
      <c r="Y39" s="204"/>
      <c r="Z39" s="204"/>
      <c r="AA39" s="204"/>
      <c r="AB39" s="204"/>
      <c r="AC39" s="204"/>
      <c r="AD39" s="204"/>
      <c r="AE39" s="204"/>
      <c r="AF39" s="204"/>
    </row>
    <row r="40" spans="1:32" ht="15">
      <c r="A40" s="204"/>
      <c r="B40" s="204"/>
      <c r="C40" s="204"/>
      <c r="D40" s="204"/>
      <c r="E40" s="204"/>
      <c r="F40" s="204"/>
      <c r="G40" s="204"/>
      <c r="H40" s="204"/>
      <c r="I40" s="204"/>
      <c r="J40" s="204"/>
      <c r="K40" s="204"/>
      <c r="L40" s="204"/>
      <c r="M40" s="204"/>
      <c r="N40" s="204"/>
      <c r="O40" s="204"/>
      <c r="P40" s="204"/>
      <c r="Q40" s="204"/>
      <c r="R40" s="204"/>
      <c r="S40" s="204"/>
      <c r="T40" s="204"/>
      <c r="U40" s="204"/>
      <c r="V40" s="204"/>
      <c r="W40" s="204"/>
      <c r="X40" s="204"/>
      <c r="Y40" s="204"/>
      <c r="Z40" s="204"/>
      <c r="AA40" s="204"/>
      <c r="AB40" s="204"/>
      <c r="AC40" s="204"/>
      <c r="AD40" s="204"/>
      <c r="AE40" s="204"/>
      <c r="AF40" s="204"/>
    </row>
    <row r="41" spans="1:32" ht="15">
      <c r="A41" s="204"/>
      <c r="B41" s="204"/>
      <c r="C41" s="204"/>
      <c r="D41" s="204"/>
      <c r="E41" s="204"/>
      <c r="F41" s="204"/>
      <c r="G41" s="204"/>
      <c r="H41" s="204"/>
      <c r="I41" s="204"/>
      <c r="J41" s="204"/>
      <c r="K41" s="204"/>
      <c r="L41" s="204"/>
      <c r="M41" s="204"/>
      <c r="N41" s="204"/>
      <c r="O41" s="204"/>
      <c r="P41" s="204"/>
      <c r="Q41" s="204"/>
      <c r="R41" s="204"/>
      <c r="S41" s="204"/>
      <c r="T41" s="204"/>
      <c r="U41" s="204"/>
      <c r="V41" s="204"/>
      <c r="W41" s="204"/>
      <c r="X41" s="204"/>
      <c r="Y41" s="204"/>
      <c r="Z41" s="204"/>
      <c r="AA41" s="204"/>
      <c r="AB41" s="204"/>
      <c r="AC41" s="204"/>
      <c r="AD41" s="204"/>
      <c r="AE41" s="204"/>
      <c r="AF41" s="204"/>
    </row>
    <row r="42" spans="1:32" ht="15">
      <c r="A42" s="204"/>
      <c r="B42" s="204"/>
      <c r="C42" s="204"/>
      <c r="D42" s="204"/>
      <c r="E42" s="204"/>
      <c r="F42" s="204"/>
      <c r="G42" s="204"/>
      <c r="H42" s="204"/>
      <c r="I42" s="204"/>
      <c r="J42" s="204"/>
      <c r="K42" s="204"/>
      <c r="L42" s="204"/>
      <c r="M42" s="204"/>
      <c r="N42" s="204"/>
      <c r="O42" s="204"/>
      <c r="P42" s="204"/>
      <c r="Q42" s="204"/>
      <c r="R42" s="204"/>
      <c r="S42" s="204"/>
      <c r="T42" s="204"/>
      <c r="U42" s="204"/>
      <c r="V42" s="204"/>
      <c r="W42" s="204"/>
      <c r="X42" s="204"/>
      <c r="Y42" s="204"/>
      <c r="Z42" s="204"/>
      <c r="AA42" s="204"/>
      <c r="AB42" s="204"/>
      <c r="AC42" s="204"/>
      <c r="AD42" s="204"/>
      <c r="AE42" s="204"/>
      <c r="AF42" s="204"/>
    </row>
    <row r="43" spans="1:32" ht="15">
      <c r="A43" s="204"/>
      <c r="B43" s="204"/>
      <c r="C43" s="204"/>
      <c r="D43" s="204"/>
      <c r="E43" s="204"/>
      <c r="F43" s="204"/>
      <c r="G43" s="204"/>
      <c r="H43" s="204"/>
      <c r="I43" s="204"/>
      <c r="J43" s="204"/>
      <c r="K43" s="204"/>
      <c r="L43" s="204"/>
      <c r="M43" s="204"/>
      <c r="N43" s="204"/>
      <c r="O43" s="204"/>
      <c r="P43" s="204"/>
      <c r="Q43" s="204"/>
      <c r="R43" s="204"/>
      <c r="S43" s="204"/>
      <c r="T43" s="204"/>
      <c r="U43" s="204"/>
      <c r="V43" s="204"/>
      <c r="W43" s="204"/>
      <c r="X43" s="204"/>
      <c r="Y43" s="204"/>
      <c r="Z43" s="204"/>
      <c r="AA43" s="204"/>
      <c r="AB43" s="204"/>
      <c r="AC43" s="204"/>
      <c r="AD43" s="204"/>
      <c r="AE43" s="204"/>
      <c r="AF43" s="204"/>
    </row>
    <row r="44" spans="1:32" ht="15">
      <c r="A44" s="204"/>
      <c r="B44" s="204"/>
      <c r="C44" s="204"/>
      <c r="D44" s="204"/>
      <c r="E44" s="204"/>
      <c r="F44" s="204"/>
      <c r="G44" s="204"/>
      <c r="H44" s="204"/>
      <c r="I44" s="204"/>
      <c r="J44" s="204"/>
      <c r="K44" s="204"/>
      <c r="L44" s="204"/>
      <c r="M44" s="204"/>
      <c r="N44" s="204"/>
      <c r="O44" s="204"/>
      <c r="P44" s="204"/>
      <c r="Q44" s="204"/>
      <c r="R44" s="204"/>
      <c r="S44" s="204"/>
      <c r="T44" s="204"/>
      <c r="U44" s="204"/>
      <c r="V44" s="204"/>
      <c r="W44" s="204"/>
      <c r="X44" s="204"/>
      <c r="Y44" s="204"/>
      <c r="Z44" s="204"/>
      <c r="AA44" s="204"/>
      <c r="AB44" s="204"/>
      <c r="AC44" s="204"/>
      <c r="AD44" s="204"/>
      <c r="AE44" s="204"/>
      <c r="AF44" s="204"/>
    </row>
    <row r="45" spans="1:32" ht="15">
      <c r="A45" s="204"/>
      <c r="B45" s="204"/>
      <c r="C45" s="204"/>
      <c r="D45" s="204"/>
      <c r="E45" s="204"/>
      <c r="F45" s="204"/>
      <c r="G45" s="204"/>
      <c r="H45" s="204"/>
      <c r="I45" s="204"/>
      <c r="J45" s="204"/>
      <c r="K45" s="204"/>
      <c r="L45" s="204"/>
      <c r="M45" s="204"/>
      <c r="N45" s="204"/>
      <c r="O45" s="204"/>
      <c r="P45" s="204"/>
      <c r="Q45" s="204"/>
      <c r="R45" s="204"/>
      <c r="S45" s="204"/>
      <c r="T45" s="204"/>
      <c r="U45" s="204"/>
      <c r="V45" s="204"/>
      <c r="W45" s="204"/>
      <c r="X45" s="204"/>
      <c r="Y45" s="204"/>
      <c r="Z45" s="204"/>
      <c r="AA45" s="204"/>
      <c r="AB45" s="204"/>
      <c r="AC45" s="204"/>
      <c r="AD45" s="204"/>
      <c r="AE45" s="204"/>
      <c r="AF45" s="204"/>
    </row>
    <row r="46" spans="1:32" ht="15">
      <c r="A46" s="204"/>
      <c r="B46" s="204" t="s">
        <v>551</v>
      </c>
      <c r="C46" s="204"/>
      <c r="D46" s="204"/>
      <c r="E46" s="204"/>
      <c r="F46" s="204"/>
      <c r="G46" s="204"/>
      <c r="H46" s="204"/>
      <c r="I46" s="204"/>
      <c r="J46" s="204"/>
      <c r="K46" s="204"/>
      <c r="L46" s="204"/>
      <c r="M46" s="204"/>
      <c r="N46" s="204"/>
      <c r="O46" s="204"/>
      <c r="P46" s="204"/>
      <c r="Q46" s="204"/>
      <c r="R46" s="204"/>
      <c r="S46" s="204"/>
      <c r="T46" s="204"/>
      <c r="U46" s="204"/>
      <c r="V46" s="204"/>
      <c r="W46" s="204"/>
      <c r="X46" s="204"/>
      <c r="Y46" s="204"/>
      <c r="Z46" s="204"/>
      <c r="AA46" s="204"/>
      <c r="AB46" s="204"/>
      <c r="AC46" s="204"/>
      <c r="AD46" s="204"/>
      <c r="AE46" s="204"/>
      <c r="AF46" s="204"/>
    </row>
    <row r="47" spans="1:32" ht="15">
      <c r="A47" s="21">
        <v>508</v>
      </c>
      <c r="B47" s="205" t="s">
        <v>316</v>
      </c>
      <c r="C47" s="205" t="s">
        <v>339</v>
      </c>
      <c r="D47" s="205" t="s">
        <v>359</v>
      </c>
      <c r="E47" s="205" t="s">
        <v>363</v>
      </c>
      <c r="F47" s="205" t="s">
        <v>383</v>
      </c>
      <c r="G47" s="205" t="s">
        <v>393</v>
      </c>
      <c r="H47" s="205" t="s">
        <v>404</v>
      </c>
      <c r="I47" s="207" t="s">
        <v>413</v>
      </c>
      <c r="J47" s="207" t="s">
        <v>436</v>
      </c>
      <c r="K47" s="207" t="s">
        <v>438</v>
      </c>
      <c r="L47" s="207" t="s">
        <v>450</v>
      </c>
      <c r="M47" s="207" t="s">
        <v>363</v>
      </c>
      <c r="N47" s="207" t="s">
        <v>348</v>
      </c>
      <c r="O47" s="206" t="s">
        <v>473</v>
      </c>
      <c r="P47" s="206" t="s">
        <v>412</v>
      </c>
      <c r="Q47" s="206" t="s">
        <v>417</v>
      </c>
      <c r="R47" s="205" t="s">
        <v>324</v>
      </c>
      <c r="S47" s="205" t="s">
        <v>379</v>
      </c>
      <c r="T47" s="205" t="s">
        <v>485</v>
      </c>
      <c r="U47" s="207" t="s">
        <v>376</v>
      </c>
      <c r="V47" s="207" t="s">
        <v>524</v>
      </c>
      <c r="X47" s="204"/>
      <c r="Y47" s="204"/>
      <c r="Z47" s="204"/>
      <c r="AA47" s="204"/>
      <c r="AB47" s="204"/>
      <c r="AC47" s="204"/>
      <c r="AD47" s="204"/>
      <c r="AE47" s="204">
        <v>21</v>
      </c>
      <c r="AF47" s="204"/>
    </row>
    <row r="48" spans="1:32" ht="15">
      <c r="A48" s="21">
        <v>509</v>
      </c>
      <c r="B48" s="206" t="s">
        <v>317</v>
      </c>
      <c r="C48" s="206" t="s">
        <v>324</v>
      </c>
      <c r="D48" s="206" t="s">
        <v>356</v>
      </c>
      <c r="E48" s="206" t="s">
        <v>344</v>
      </c>
      <c r="F48" s="206" t="s">
        <v>380</v>
      </c>
      <c r="G48" s="206" t="s">
        <v>332</v>
      </c>
      <c r="H48" s="206" t="s">
        <v>341</v>
      </c>
      <c r="I48" s="206" t="s">
        <v>412</v>
      </c>
      <c r="J48" s="205" t="s">
        <v>396</v>
      </c>
      <c r="K48" s="205" t="s">
        <v>335</v>
      </c>
      <c r="L48" s="205" t="s">
        <v>360</v>
      </c>
      <c r="M48" s="205" t="s">
        <v>344</v>
      </c>
      <c r="N48" s="205" t="s">
        <v>456</v>
      </c>
      <c r="O48" s="207" t="s">
        <v>474</v>
      </c>
      <c r="P48" s="207" t="s">
        <v>485</v>
      </c>
      <c r="Q48" s="207" t="s">
        <v>331</v>
      </c>
      <c r="R48" s="207" t="s">
        <v>398</v>
      </c>
      <c r="S48" s="206" t="s">
        <v>440</v>
      </c>
      <c r="T48" s="206" t="s">
        <v>507</v>
      </c>
      <c r="U48" s="205" t="s">
        <v>455</v>
      </c>
      <c r="V48" s="205" t="s">
        <v>352</v>
      </c>
      <c r="W48" s="205" t="s">
        <v>376</v>
      </c>
      <c r="X48" s="205" t="s">
        <v>328</v>
      </c>
      <c r="Y48" s="205" t="s">
        <v>329</v>
      </c>
      <c r="AA48" s="204"/>
      <c r="AB48" s="204"/>
      <c r="AC48" s="204"/>
      <c r="AD48" s="204"/>
      <c r="AE48" s="204">
        <v>24</v>
      </c>
      <c r="AF48" s="204"/>
    </row>
    <row r="49" spans="1:32" ht="15">
      <c r="A49" s="21">
        <v>510</v>
      </c>
      <c r="B49" s="207" t="s">
        <v>318</v>
      </c>
      <c r="C49" s="207" t="s">
        <v>340</v>
      </c>
      <c r="D49" s="207" t="s">
        <v>360</v>
      </c>
      <c r="E49" s="207" t="s">
        <v>341</v>
      </c>
      <c r="F49" s="207" t="s">
        <v>384</v>
      </c>
      <c r="G49" s="207" t="s">
        <v>394</v>
      </c>
      <c r="H49" s="206" t="s">
        <v>329</v>
      </c>
      <c r="I49" s="206" t="s">
        <v>362</v>
      </c>
      <c r="J49" s="206" t="s">
        <v>376</v>
      </c>
      <c r="K49" s="206" t="s">
        <v>445</v>
      </c>
      <c r="L49" s="206" t="s">
        <v>353</v>
      </c>
      <c r="M49" s="206" t="s">
        <v>365</v>
      </c>
      <c r="N49" s="206" t="s">
        <v>457</v>
      </c>
      <c r="O49" s="206" t="s">
        <v>329</v>
      </c>
      <c r="P49" s="205" t="s">
        <v>349</v>
      </c>
      <c r="Q49" s="205" t="s">
        <v>372</v>
      </c>
      <c r="R49" s="205" t="s">
        <v>357</v>
      </c>
      <c r="S49" s="205" t="s">
        <v>327</v>
      </c>
      <c r="T49" s="207" t="s">
        <v>361</v>
      </c>
      <c r="U49" s="207" t="s">
        <v>509</v>
      </c>
      <c r="V49" s="207" t="s">
        <v>390</v>
      </c>
      <c r="W49" s="207" t="s">
        <v>321</v>
      </c>
      <c r="X49" s="207" t="s">
        <v>351</v>
      </c>
      <c r="Y49" s="207" t="s">
        <v>329</v>
      </c>
      <c r="Z49" s="206" t="s">
        <v>381</v>
      </c>
      <c r="AA49" s="206" t="s">
        <v>367</v>
      </c>
      <c r="AB49" s="206" t="s">
        <v>359</v>
      </c>
      <c r="AD49" s="204"/>
      <c r="AE49" s="204">
        <v>27</v>
      </c>
      <c r="AF49" s="204"/>
    </row>
    <row r="50" spans="1:32" ht="15">
      <c r="A50" s="21">
        <v>511</v>
      </c>
      <c r="B50" s="205" t="s">
        <v>319</v>
      </c>
      <c r="C50" s="205" t="s">
        <v>341</v>
      </c>
      <c r="D50" s="205" t="s">
        <v>361</v>
      </c>
      <c r="E50" s="205" t="s">
        <v>375</v>
      </c>
      <c r="F50" s="205" t="s">
        <v>317</v>
      </c>
      <c r="G50" s="205" t="s">
        <v>395</v>
      </c>
      <c r="H50" s="205" t="s">
        <v>380</v>
      </c>
      <c r="I50" s="205" t="s">
        <v>344</v>
      </c>
      <c r="J50" s="207" t="s">
        <v>437</v>
      </c>
      <c r="K50" s="207" t="s">
        <v>376</v>
      </c>
      <c r="L50" s="207" t="s">
        <v>319</v>
      </c>
      <c r="M50" s="207" t="s">
        <v>334</v>
      </c>
      <c r="N50" s="207" t="s">
        <v>436</v>
      </c>
      <c r="O50" s="207" t="s">
        <v>366</v>
      </c>
      <c r="P50" s="207" t="s">
        <v>353</v>
      </c>
      <c r="Q50" s="207" t="s">
        <v>353</v>
      </c>
      <c r="R50" s="206" t="s">
        <v>327</v>
      </c>
      <c r="S50" s="206" t="s">
        <v>420</v>
      </c>
      <c r="T50" s="206" t="s">
        <v>389</v>
      </c>
      <c r="U50" s="206" t="s">
        <v>318</v>
      </c>
      <c r="V50" s="206" t="s">
        <v>347</v>
      </c>
      <c r="W50" s="206" t="s">
        <v>392</v>
      </c>
      <c r="X50" s="205" t="s">
        <v>329</v>
      </c>
      <c r="Y50" s="205" t="s">
        <v>335</v>
      </c>
      <c r="Z50" s="205" t="s">
        <v>357</v>
      </c>
      <c r="AA50" s="205" t="s">
        <v>360</v>
      </c>
      <c r="AB50" s="205" t="s">
        <v>353</v>
      </c>
      <c r="AD50" s="204"/>
      <c r="AE50" s="204">
        <v>27</v>
      </c>
      <c r="AF50" s="204"/>
    </row>
    <row r="51" spans="1:32" ht="15">
      <c r="A51" s="21">
        <v>513</v>
      </c>
      <c r="B51" s="207" t="s">
        <v>320</v>
      </c>
      <c r="C51" s="207" t="s">
        <v>342</v>
      </c>
      <c r="D51" s="207" t="s">
        <v>362</v>
      </c>
      <c r="E51" s="207" t="s">
        <v>372</v>
      </c>
      <c r="F51" s="207" t="s">
        <v>379</v>
      </c>
      <c r="G51" s="207" t="s">
        <v>396</v>
      </c>
      <c r="H51" s="207" t="s">
        <v>327</v>
      </c>
      <c r="I51" s="207" t="s">
        <v>413</v>
      </c>
      <c r="J51" s="206" t="s">
        <v>438</v>
      </c>
      <c r="K51" s="206" t="s">
        <v>437</v>
      </c>
      <c r="L51" s="206" t="s">
        <v>369</v>
      </c>
      <c r="M51" s="206" t="s">
        <v>375</v>
      </c>
      <c r="N51" s="206" t="s">
        <v>388</v>
      </c>
      <c r="O51" s="206" t="s">
        <v>410</v>
      </c>
      <c r="P51" s="206" t="s">
        <v>372</v>
      </c>
      <c r="Q51" s="206" t="s">
        <v>344</v>
      </c>
      <c r="R51" s="206" t="s">
        <v>361</v>
      </c>
      <c r="S51" s="205" t="s">
        <v>478</v>
      </c>
      <c r="T51" s="205" t="s">
        <v>420</v>
      </c>
      <c r="U51" s="205" t="s">
        <v>343</v>
      </c>
      <c r="V51" s="205" t="s">
        <v>329</v>
      </c>
      <c r="W51" s="205" t="s">
        <v>318</v>
      </c>
      <c r="X51" s="205" t="s">
        <v>526</v>
      </c>
      <c r="Y51" s="205" t="s">
        <v>529</v>
      </c>
      <c r="Z51" s="207" t="s">
        <v>328</v>
      </c>
      <c r="AA51" s="207" t="s">
        <v>375</v>
      </c>
      <c r="AB51" s="207" t="s">
        <v>398</v>
      </c>
      <c r="AC51" s="207" t="s">
        <v>545</v>
      </c>
      <c r="AE51" s="204">
        <v>28</v>
      </c>
      <c r="AF51" s="204"/>
    </row>
    <row r="52" spans="1:32" ht="15">
      <c r="A52" s="21">
        <v>514</v>
      </c>
      <c r="B52" s="207" t="s">
        <v>319</v>
      </c>
      <c r="C52" s="207" t="s">
        <v>343</v>
      </c>
      <c r="D52" s="207" t="s">
        <v>335</v>
      </c>
      <c r="E52" s="207" t="s">
        <v>376</v>
      </c>
      <c r="F52" s="207" t="s">
        <v>356</v>
      </c>
      <c r="G52" s="207" t="s">
        <v>397</v>
      </c>
      <c r="H52" s="207" t="s">
        <v>357</v>
      </c>
      <c r="I52" s="207" t="s">
        <v>390</v>
      </c>
      <c r="J52" s="207" t="s">
        <v>380</v>
      </c>
      <c r="K52" s="207" t="s">
        <v>321</v>
      </c>
      <c r="L52" s="206" t="s">
        <v>324</v>
      </c>
      <c r="M52" s="206" t="s">
        <v>376</v>
      </c>
      <c r="N52" s="205" t="s">
        <v>356</v>
      </c>
      <c r="O52" s="205" t="s">
        <v>321</v>
      </c>
      <c r="P52" s="205" t="s">
        <v>340</v>
      </c>
      <c r="Q52" s="205" t="s">
        <v>387</v>
      </c>
      <c r="R52" s="205" t="s">
        <v>336</v>
      </c>
      <c r="S52" s="205" t="s">
        <v>444</v>
      </c>
      <c r="T52" s="205" t="s">
        <v>391</v>
      </c>
      <c r="U52" s="205" t="s">
        <v>508</v>
      </c>
      <c r="V52" s="205" t="s">
        <v>381</v>
      </c>
      <c r="W52" s="207" t="s">
        <v>367</v>
      </c>
      <c r="X52" s="207" t="s">
        <v>530</v>
      </c>
      <c r="Y52" s="207" t="s">
        <v>340</v>
      </c>
      <c r="Z52" s="207" t="s">
        <v>338</v>
      </c>
      <c r="AA52" s="207" t="s">
        <v>333</v>
      </c>
      <c r="AB52" s="207" t="s">
        <v>460</v>
      </c>
      <c r="AD52" s="204"/>
      <c r="AE52" s="204">
        <v>27</v>
      </c>
      <c r="AF52" s="204"/>
    </row>
    <row r="53" spans="1:32" ht="15">
      <c r="A53" s="21">
        <v>515</v>
      </c>
      <c r="B53" s="206" t="s">
        <v>321</v>
      </c>
      <c r="C53" s="206" t="s">
        <v>344</v>
      </c>
      <c r="D53" s="206" t="s">
        <v>363</v>
      </c>
      <c r="E53" s="206" t="s">
        <v>370</v>
      </c>
      <c r="F53" s="206" t="s">
        <v>385</v>
      </c>
      <c r="G53" s="206" t="s">
        <v>332</v>
      </c>
      <c r="H53" s="206" t="s">
        <v>335</v>
      </c>
      <c r="I53" s="206" t="s">
        <v>414</v>
      </c>
      <c r="J53" s="206" t="s">
        <v>428</v>
      </c>
      <c r="K53" s="205" t="s">
        <v>410</v>
      </c>
      <c r="L53" s="205" t="s">
        <v>356</v>
      </c>
      <c r="M53" s="205" t="s">
        <v>394</v>
      </c>
      <c r="N53" s="205" t="s">
        <v>459</v>
      </c>
      <c r="O53" s="207" t="s">
        <v>387</v>
      </c>
      <c r="P53" s="207" t="s">
        <v>392</v>
      </c>
      <c r="Q53" s="207" t="s">
        <v>318</v>
      </c>
      <c r="R53" s="207" t="s">
        <v>392</v>
      </c>
      <c r="S53" s="207" t="s">
        <v>335</v>
      </c>
      <c r="T53" s="207" t="s">
        <v>503</v>
      </c>
      <c r="U53" s="207" t="s">
        <v>390</v>
      </c>
      <c r="V53" s="207" t="s">
        <v>361</v>
      </c>
      <c r="W53" s="206" t="s">
        <v>373</v>
      </c>
      <c r="X53" s="206" t="s">
        <v>381</v>
      </c>
      <c r="Y53" s="206" t="s">
        <v>328</v>
      </c>
      <c r="Z53" s="206" t="s">
        <v>381</v>
      </c>
      <c r="AA53" s="205" t="s">
        <v>377</v>
      </c>
      <c r="AB53" s="205" t="s">
        <v>341</v>
      </c>
      <c r="AD53" s="204"/>
      <c r="AE53" s="204">
        <v>27</v>
      </c>
      <c r="AF53" s="204"/>
    </row>
    <row r="54" spans="1:32" ht="15">
      <c r="A54" s="21">
        <v>517</v>
      </c>
      <c r="B54" s="206" t="s">
        <v>322</v>
      </c>
      <c r="C54" s="206" t="s">
        <v>340</v>
      </c>
      <c r="D54" s="206" t="s">
        <v>360</v>
      </c>
      <c r="E54" s="206" t="s">
        <v>365</v>
      </c>
      <c r="F54" s="206" t="s">
        <v>344</v>
      </c>
      <c r="G54" s="206" t="s">
        <v>321</v>
      </c>
      <c r="H54" s="206" t="s">
        <v>344</v>
      </c>
      <c r="I54" s="205" t="s">
        <v>392</v>
      </c>
      <c r="J54" s="205" t="s">
        <v>381</v>
      </c>
      <c r="K54" s="205" t="s">
        <v>447</v>
      </c>
      <c r="L54" s="205" t="s">
        <v>350</v>
      </c>
      <c r="M54" s="205" t="s">
        <v>358</v>
      </c>
      <c r="N54" s="205" t="s">
        <v>317</v>
      </c>
      <c r="O54" s="205" t="s">
        <v>341</v>
      </c>
      <c r="P54" s="207" t="s">
        <v>424</v>
      </c>
      <c r="Q54" s="207" t="s">
        <v>322</v>
      </c>
      <c r="R54" s="207" t="s">
        <v>334</v>
      </c>
      <c r="S54" s="207" t="s">
        <v>499</v>
      </c>
      <c r="T54" s="207" t="s">
        <v>409</v>
      </c>
      <c r="U54" s="207" t="s">
        <v>509</v>
      </c>
      <c r="V54" s="207" t="s">
        <v>358</v>
      </c>
      <c r="W54" s="206" t="s">
        <v>403</v>
      </c>
      <c r="X54" s="206" t="s">
        <v>497</v>
      </c>
      <c r="Y54" s="206" t="s">
        <v>400</v>
      </c>
      <c r="Z54" s="206" t="s">
        <v>424</v>
      </c>
      <c r="AA54" s="206" t="s">
        <v>317</v>
      </c>
      <c r="AB54" s="206" t="s">
        <v>389</v>
      </c>
      <c r="AD54" s="204"/>
      <c r="AE54" s="204">
        <v>27</v>
      </c>
      <c r="AF54" s="204"/>
    </row>
    <row r="55" spans="1:32" ht="15">
      <c r="A55" s="21">
        <v>520</v>
      </c>
      <c r="B55" s="205" t="s">
        <v>323</v>
      </c>
      <c r="C55" s="205" t="s">
        <v>345</v>
      </c>
      <c r="D55" s="205" t="s">
        <v>364</v>
      </c>
      <c r="E55" s="205" t="s">
        <v>352</v>
      </c>
      <c r="F55" s="205" t="s">
        <v>386</v>
      </c>
      <c r="G55" s="205" t="s">
        <v>386</v>
      </c>
      <c r="H55" s="205" t="s">
        <v>406</v>
      </c>
      <c r="I55" s="205" t="s">
        <v>353</v>
      </c>
      <c r="J55" s="205" t="s">
        <v>429</v>
      </c>
      <c r="K55" s="205" t="s">
        <v>353</v>
      </c>
      <c r="L55" s="205" t="s">
        <v>344</v>
      </c>
      <c r="M55" s="207" t="s">
        <v>384</v>
      </c>
      <c r="N55" s="207" t="s">
        <v>460</v>
      </c>
      <c r="O55" s="207" t="s">
        <v>469</v>
      </c>
      <c r="P55" s="207" t="s">
        <v>412</v>
      </c>
      <c r="Q55" s="207" t="s">
        <v>347</v>
      </c>
      <c r="R55" s="206" t="s">
        <v>394</v>
      </c>
      <c r="S55" s="206" t="s">
        <v>322</v>
      </c>
      <c r="T55" s="206" t="s">
        <v>352</v>
      </c>
      <c r="U55" s="205" t="s">
        <v>318</v>
      </c>
      <c r="V55" s="205" t="s">
        <v>357</v>
      </c>
      <c r="W55" s="205" t="s">
        <v>478</v>
      </c>
      <c r="X55" s="205" t="s">
        <v>337</v>
      </c>
      <c r="Y55" s="205" t="s">
        <v>386</v>
      </c>
      <c r="Z55" s="205" t="s">
        <v>327</v>
      </c>
      <c r="AA55" s="205" t="s">
        <v>529</v>
      </c>
      <c r="AB55" s="205" t="s">
        <v>348</v>
      </c>
      <c r="AD55" s="204"/>
      <c r="AE55" s="204">
        <v>27</v>
      </c>
      <c r="AF55" s="204"/>
    </row>
    <row r="56" spans="1:32" ht="15">
      <c r="A56" s="21">
        <v>521</v>
      </c>
      <c r="B56" s="207" t="s">
        <v>324</v>
      </c>
      <c r="C56" s="207" t="s">
        <v>346</v>
      </c>
      <c r="D56" s="207" t="s">
        <v>343</v>
      </c>
      <c r="E56" s="207" t="s">
        <v>377</v>
      </c>
      <c r="F56" s="207" t="s">
        <v>387</v>
      </c>
      <c r="G56" s="207" t="s">
        <v>398</v>
      </c>
      <c r="H56" s="207" t="s">
        <v>407</v>
      </c>
      <c r="I56" s="206" t="s">
        <v>402</v>
      </c>
      <c r="J56" s="206" t="s">
        <v>375</v>
      </c>
      <c r="K56" s="206" t="s">
        <v>344</v>
      </c>
      <c r="L56" s="205" t="s">
        <v>318</v>
      </c>
      <c r="M56" s="205" t="s">
        <v>394</v>
      </c>
      <c r="N56" s="205" t="s">
        <v>349</v>
      </c>
      <c r="O56" s="205" t="s">
        <v>322</v>
      </c>
      <c r="P56" s="207" t="s">
        <v>329</v>
      </c>
      <c r="Q56" s="207" t="s">
        <v>389</v>
      </c>
      <c r="R56" s="207" t="s">
        <v>392</v>
      </c>
      <c r="S56" s="207" t="s">
        <v>410</v>
      </c>
      <c r="T56" s="207" t="s">
        <v>394</v>
      </c>
      <c r="U56" s="206" t="s">
        <v>376</v>
      </c>
      <c r="V56" s="206" t="s">
        <v>420</v>
      </c>
      <c r="W56" s="206" t="s">
        <v>329</v>
      </c>
      <c r="Y56" s="204"/>
      <c r="Z56" s="204"/>
      <c r="AA56" s="204"/>
      <c r="AB56" s="204"/>
      <c r="AC56" s="204"/>
      <c r="AD56" s="204"/>
      <c r="AE56" s="204">
        <v>22</v>
      </c>
      <c r="AF56" s="204"/>
    </row>
    <row r="57" spans="1:32" ht="15">
      <c r="A57" s="21">
        <v>523</v>
      </c>
      <c r="B57" s="207" t="s">
        <v>325</v>
      </c>
      <c r="C57" s="207" t="s">
        <v>347</v>
      </c>
      <c r="D57" s="207" t="s">
        <v>365</v>
      </c>
      <c r="E57" s="207" t="s">
        <v>329</v>
      </c>
      <c r="F57" s="207" t="s">
        <v>344</v>
      </c>
      <c r="G57" s="207" t="s">
        <v>336</v>
      </c>
      <c r="H57" s="207" t="s">
        <v>335</v>
      </c>
      <c r="I57" s="207" t="s">
        <v>397</v>
      </c>
      <c r="J57" s="206" t="s">
        <v>440</v>
      </c>
      <c r="K57" s="206" t="s">
        <v>436</v>
      </c>
      <c r="L57" s="206" t="s">
        <v>343</v>
      </c>
      <c r="M57" s="206" t="s">
        <v>407</v>
      </c>
      <c r="N57" s="205" t="s">
        <v>344</v>
      </c>
      <c r="O57" s="205" t="s">
        <v>477</v>
      </c>
      <c r="P57" s="205" t="s">
        <v>352</v>
      </c>
      <c r="Q57" s="205" t="s">
        <v>387</v>
      </c>
      <c r="R57" s="205" t="s">
        <v>346</v>
      </c>
      <c r="S57" s="205" t="s">
        <v>357</v>
      </c>
      <c r="T57" s="205" t="s">
        <v>379</v>
      </c>
      <c r="U57" s="207" t="s">
        <v>482</v>
      </c>
      <c r="V57" s="207" t="s">
        <v>317</v>
      </c>
      <c r="W57" s="207" t="s">
        <v>337</v>
      </c>
      <c r="X57" s="207" t="s">
        <v>531</v>
      </c>
      <c r="Y57" s="207" t="s">
        <v>531</v>
      </c>
      <c r="Z57" s="207" t="s">
        <v>540</v>
      </c>
      <c r="AB57" s="204"/>
      <c r="AC57" s="204"/>
      <c r="AD57" s="204"/>
      <c r="AE57" s="204">
        <v>25</v>
      </c>
      <c r="AF57" s="204"/>
    </row>
    <row r="58" spans="1:32" ht="15">
      <c r="A58" s="21">
        <v>524</v>
      </c>
      <c r="B58" s="206" t="s">
        <v>326</v>
      </c>
      <c r="C58" s="206" t="s">
        <v>348</v>
      </c>
      <c r="D58" s="206" t="s">
        <v>347</v>
      </c>
      <c r="E58" s="206" t="s">
        <v>378</v>
      </c>
      <c r="F58" s="206" t="s">
        <v>388</v>
      </c>
      <c r="G58" s="206" t="s">
        <v>399</v>
      </c>
      <c r="H58" s="206" t="s">
        <v>408</v>
      </c>
      <c r="I58" s="206" t="s">
        <v>417</v>
      </c>
      <c r="J58" s="205" t="s">
        <v>349</v>
      </c>
      <c r="K58" s="205" t="s">
        <v>327</v>
      </c>
      <c r="L58" s="205" t="s">
        <v>453</v>
      </c>
      <c r="M58" s="205" t="s">
        <v>319</v>
      </c>
      <c r="N58" s="207" t="s">
        <v>332</v>
      </c>
      <c r="O58" s="207" t="s">
        <v>478</v>
      </c>
      <c r="P58" s="207" t="s">
        <v>394</v>
      </c>
      <c r="Q58" s="207" t="s">
        <v>491</v>
      </c>
      <c r="R58" s="207" t="s">
        <v>331</v>
      </c>
      <c r="S58" s="207" t="s">
        <v>395</v>
      </c>
      <c r="T58" s="206" t="s">
        <v>318</v>
      </c>
      <c r="U58" s="206" t="s">
        <v>413</v>
      </c>
      <c r="V58" s="206" t="s">
        <v>521</v>
      </c>
      <c r="W58" s="206" t="s">
        <v>440</v>
      </c>
      <c r="X58" s="206" t="s">
        <v>509</v>
      </c>
      <c r="Y58" s="206" t="s">
        <v>386</v>
      </c>
      <c r="Z58" s="206" t="s">
        <v>333</v>
      </c>
      <c r="AB58" s="204"/>
      <c r="AC58" s="204"/>
      <c r="AD58" s="204"/>
      <c r="AE58" s="204">
        <v>25</v>
      </c>
      <c r="AF58" s="204"/>
    </row>
    <row r="59" spans="1:32" ht="15">
      <c r="A59" s="21">
        <v>528</v>
      </c>
      <c r="B59" s="206" t="s">
        <v>327</v>
      </c>
      <c r="C59" s="206" t="s">
        <v>349</v>
      </c>
      <c r="D59" s="206" t="s">
        <v>366</v>
      </c>
      <c r="E59" s="206" t="s">
        <v>375</v>
      </c>
      <c r="F59" s="206" t="s">
        <v>351</v>
      </c>
      <c r="G59" s="206" t="s">
        <v>400</v>
      </c>
      <c r="H59" s="206" t="s">
        <v>329</v>
      </c>
      <c r="I59" s="207" t="s">
        <v>392</v>
      </c>
      <c r="J59" s="207" t="s">
        <v>366</v>
      </c>
      <c r="K59" s="207" t="s">
        <v>351</v>
      </c>
      <c r="L59" s="207" t="s">
        <v>353</v>
      </c>
      <c r="M59" s="207" t="s">
        <v>381</v>
      </c>
      <c r="N59" s="207" t="s">
        <v>463</v>
      </c>
      <c r="O59" s="205" t="s">
        <v>319</v>
      </c>
      <c r="P59" s="205" t="s">
        <v>424</v>
      </c>
      <c r="Q59" s="205" t="s">
        <v>492</v>
      </c>
      <c r="R59" s="205" t="s">
        <v>371</v>
      </c>
      <c r="S59" s="206" t="s">
        <v>355</v>
      </c>
      <c r="T59" s="206" t="s">
        <v>499</v>
      </c>
      <c r="U59" s="206" t="s">
        <v>424</v>
      </c>
      <c r="V59" s="206" t="s">
        <v>497</v>
      </c>
      <c r="W59" s="206" t="s">
        <v>374</v>
      </c>
      <c r="X59" s="206" t="s">
        <v>344</v>
      </c>
      <c r="Y59" s="206" t="s">
        <v>497</v>
      </c>
      <c r="Z59" s="206" t="s">
        <v>484</v>
      </c>
      <c r="AA59" s="207" t="s">
        <v>343</v>
      </c>
      <c r="AC59" s="204"/>
      <c r="AD59" s="204"/>
      <c r="AE59" s="204">
        <v>26</v>
      </c>
      <c r="AF59" s="204"/>
    </row>
    <row r="60" spans="1:32" ht="15">
      <c r="A60" s="21">
        <v>529</v>
      </c>
      <c r="B60" s="206" t="s">
        <v>328</v>
      </c>
      <c r="C60" s="206" t="s">
        <v>350</v>
      </c>
      <c r="D60" s="206" t="s">
        <v>367</v>
      </c>
      <c r="E60" s="206" t="s">
        <v>329</v>
      </c>
      <c r="F60" s="206" t="s">
        <v>389</v>
      </c>
      <c r="G60" s="206" t="s">
        <v>381</v>
      </c>
      <c r="H60" s="206" t="s">
        <v>341</v>
      </c>
      <c r="I60" s="207" t="s">
        <v>326</v>
      </c>
      <c r="J60" s="207" t="s">
        <v>360</v>
      </c>
      <c r="K60" s="207" t="s">
        <v>412</v>
      </c>
      <c r="L60" s="207" t="s">
        <v>360</v>
      </c>
      <c r="M60" s="207" t="s">
        <v>381</v>
      </c>
      <c r="N60" s="205" t="s">
        <v>444</v>
      </c>
      <c r="O60" s="205" t="s">
        <v>479</v>
      </c>
      <c r="P60" s="205" t="s">
        <v>351</v>
      </c>
      <c r="Q60" s="205" t="s">
        <v>392</v>
      </c>
      <c r="R60" s="205" t="s">
        <v>366</v>
      </c>
      <c r="S60" s="205" t="s">
        <v>335</v>
      </c>
      <c r="T60" s="205" t="s">
        <v>492</v>
      </c>
      <c r="U60" s="205" t="s">
        <v>400</v>
      </c>
      <c r="V60" s="206" t="s">
        <v>444</v>
      </c>
      <c r="W60" s="206" t="s">
        <v>492</v>
      </c>
      <c r="X60" s="206" t="s">
        <v>532</v>
      </c>
      <c r="Y60" s="206" t="s">
        <v>358</v>
      </c>
      <c r="Z60" s="206" t="s">
        <v>367</v>
      </c>
      <c r="AA60" s="206" t="s">
        <v>354</v>
      </c>
      <c r="AB60" s="207" t="s">
        <v>321</v>
      </c>
      <c r="AD60" s="204"/>
      <c r="AE60" s="204">
        <v>27</v>
      </c>
      <c r="AF60" s="204"/>
    </row>
    <row r="61" spans="1:32" ht="15">
      <c r="A61" s="21">
        <v>530</v>
      </c>
      <c r="B61" s="206" t="s">
        <v>329</v>
      </c>
      <c r="C61" s="206" t="s">
        <v>351</v>
      </c>
      <c r="D61" s="206" t="s">
        <v>351</v>
      </c>
      <c r="E61" s="206" t="s">
        <v>354</v>
      </c>
      <c r="F61" s="206" t="s">
        <v>353</v>
      </c>
      <c r="G61" s="206" t="s">
        <v>335</v>
      </c>
      <c r="H61" s="206" t="s">
        <v>409</v>
      </c>
      <c r="I61" s="206" t="s">
        <v>381</v>
      </c>
      <c r="J61" s="206" t="s">
        <v>358</v>
      </c>
      <c r="K61" s="207" t="s">
        <v>375</v>
      </c>
      <c r="L61" s="207" t="s">
        <v>340</v>
      </c>
      <c r="M61" s="207" t="s">
        <v>375</v>
      </c>
      <c r="N61" s="207" t="s">
        <v>389</v>
      </c>
      <c r="O61" s="207" t="s">
        <v>349</v>
      </c>
      <c r="P61" s="205" t="s">
        <v>357</v>
      </c>
      <c r="Q61" s="205" t="s">
        <v>402</v>
      </c>
      <c r="R61" s="205" t="s">
        <v>492</v>
      </c>
      <c r="S61" s="205" t="s">
        <v>374</v>
      </c>
      <c r="T61" s="205" t="s">
        <v>357</v>
      </c>
      <c r="U61" s="205" t="s">
        <v>350</v>
      </c>
      <c r="V61" s="205" t="s">
        <v>366</v>
      </c>
      <c r="W61" s="205" t="s">
        <v>492</v>
      </c>
      <c r="X61" s="206" t="s">
        <v>403</v>
      </c>
      <c r="Y61" s="206" t="s">
        <v>361</v>
      </c>
      <c r="Z61" s="206" t="s">
        <v>366</v>
      </c>
      <c r="AA61" s="206" t="s">
        <v>391</v>
      </c>
      <c r="AB61" s="206" t="s">
        <v>409</v>
      </c>
      <c r="AD61" s="204"/>
      <c r="AE61" s="204">
        <v>27</v>
      </c>
      <c r="AF61" s="204"/>
    </row>
    <row r="62" spans="1:32" ht="15">
      <c r="A62" s="21">
        <v>531</v>
      </c>
      <c r="B62" s="206" t="s">
        <v>330</v>
      </c>
      <c r="C62" s="206" t="s">
        <v>352</v>
      </c>
      <c r="D62" s="206" t="s">
        <v>368</v>
      </c>
      <c r="E62" s="206" t="s">
        <v>361</v>
      </c>
      <c r="F62" s="206" t="s">
        <v>389</v>
      </c>
      <c r="G62" s="206" t="s">
        <v>350</v>
      </c>
      <c r="H62" s="206" t="s">
        <v>358</v>
      </c>
      <c r="I62" s="206" t="s">
        <v>328</v>
      </c>
      <c r="J62" s="206" t="s">
        <v>389</v>
      </c>
      <c r="K62" s="206" t="s">
        <v>344</v>
      </c>
      <c r="L62" s="207" t="s">
        <v>389</v>
      </c>
      <c r="M62" s="207" t="s">
        <v>365</v>
      </c>
      <c r="N62" s="207" t="s">
        <v>377</v>
      </c>
      <c r="O62" s="207" t="s">
        <v>453</v>
      </c>
      <c r="P62" s="207" t="s">
        <v>453</v>
      </c>
      <c r="Q62" s="207" t="s">
        <v>353</v>
      </c>
      <c r="R62" s="207" t="s">
        <v>382</v>
      </c>
      <c r="S62" s="205" t="s">
        <v>341</v>
      </c>
      <c r="T62" s="205" t="s">
        <v>338</v>
      </c>
      <c r="U62" s="205" t="s">
        <v>463</v>
      </c>
      <c r="V62" s="205" t="s">
        <v>371</v>
      </c>
      <c r="W62" s="205" t="s">
        <v>379</v>
      </c>
      <c r="X62" s="205" t="s">
        <v>497</v>
      </c>
      <c r="Y62" s="205" t="s">
        <v>506</v>
      </c>
      <c r="Z62" s="206" t="s">
        <v>374</v>
      </c>
      <c r="AA62" s="206" t="s">
        <v>324</v>
      </c>
      <c r="AB62" s="206" t="s">
        <v>319</v>
      </c>
      <c r="AC62" s="206" t="s">
        <v>381</v>
      </c>
      <c r="AE62" s="204">
        <v>28</v>
      </c>
    </row>
    <row r="63" spans="1:32" ht="15">
      <c r="A63" s="21">
        <v>603</v>
      </c>
      <c r="B63" s="206" t="s">
        <v>331</v>
      </c>
      <c r="C63" s="206" t="s">
        <v>353</v>
      </c>
      <c r="D63" s="206" t="s">
        <v>369</v>
      </c>
      <c r="E63" s="206" t="s">
        <v>379</v>
      </c>
      <c r="F63" s="206" t="s">
        <v>379</v>
      </c>
      <c r="G63" s="206" t="s">
        <v>401</v>
      </c>
      <c r="H63" s="206" t="s">
        <v>410</v>
      </c>
      <c r="I63" s="206" t="s">
        <v>420</v>
      </c>
      <c r="J63" s="206" t="s">
        <v>417</v>
      </c>
      <c r="K63" s="206" t="s">
        <v>379</v>
      </c>
      <c r="L63" s="207" t="s">
        <v>347</v>
      </c>
      <c r="M63" s="207" t="s">
        <v>455</v>
      </c>
      <c r="N63" s="207" t="s">
        <v>339</v>
      </c>
      <c r="O63" s="207" t="s">
        <v>356</v>
      </c>
      <c r="P63" s="207" t="s">
        <v>331</v>
      </c>
      <c r="Q63" s="207" t="s">
        <v>372</v>
      </c>
      <c r="R63" s="207" t="s">
        <v>358</v>
      </c>
      <c r="S63" s="205" t="s">
        <v>322</v>
      </c>
      <c r="T63" s="205" t="s">
        <v>387</v>
      </c>
      <c r="U63" s="205" t="s">
        <v>394</v>
      </c>
      <c r="V63" s="205" t="s">
        <v>389</v>
      </c>
      <c r="W63" s="205" t="s">
        <v>389</v>
      </c>
      <c r="X63" s="206" t="s">
        <v>389</v>
      </c>
      <c r="Y63" s="206" t="s">
        <v>387</v>
      </c>
      <c r="Z63" s="206" t="s">
        <v>336</v>
      </c>
      <c r="AA63" s="206" t="s">
        <v>341</v>
      </c>
      <c r="AB63" s="206" t="s">
        <v>340</v>
      </c>
      <c r="AC63" s="206" t="s">
        <v>497</v>
      </c>
      <c r="AE63">
        <v>28</v>
      </c>
      <c r="AF63" s="204"/>
    </row>
    <row r="64" spans="1:32" ht="15">
      <c r="A64" s="21">
        <v>604</v>
      </c>
      <c r="B64" s="206" t="s">
        <v>332</v>
      </c>
      <c r="C64" s="206" t="s">
        <v>329</v>
      </c>
      <c r="D64" s="206" t="s">
        <v>370</v>
      </c>
      <c r="E64" s="206" t="s">
        <v>380</v>
      </c>
      <c r="F64" s="206" t="s">
        <v>390</v>
      </c>
      <c r="G64" s="206" t="s">
        <v>353</v>
      </c>
      <c r="H64" s="206" t="s">
        <v>335</v>
      </c>
      <c r="I64" s="207" t="s">
        <v>376</v>
      </c>
      <c r="J64" s="207" t="s">
        <v>334</v>
      </c>
      <c r="K64" s="207" t="s">
        <v>328</v>
      </c>
      <c r="L64" s="207" t="s">
        <v>353</v>
      </c>
      <c r="M64" s="207" t="s">
        <v>328</v>
      </c>
      <c r="N64" s="207" t="s">
        <v>317</v>
      </c>
      <c r="O64" s="207" t="s">
        <v>471</v>
      </c>
      <c r="P64" s="205" t="s">
        <v>401</v>
      </c>
      <c r="Q64" s="205" t="s">
        <v>328</v>
      </c>
      <c r="R64" s="205" t="s">
        <v>379</v>
      </c>
      <c r="S64" s="205" t="s">
        <v>328</v>
      </c>
      <c r="T64" s="206" t="s">
        <v>400</v>
      </c>
      <c r="U64" s="206" t="s">
        <v>341</v>
      </c>
      <c r="V64" s="206" t="s">
        <v>400</v>
      </c>
      <c r="W64" s="206" t="s">
        <v>360</v>
      </c>
      <c r="X64" s="206" t="s">
        <v>322</v>
      </c>
      <c r="Y64" s="207" t="s">
        <v>329</v>
      </c>
      <c r="Z64" s="207" t="s">
        <v>400</v>
      </c>
      <c r="AA64" s="207" t="s">
        <v>340</v>
      </c>
      <c r="AC64" s="204"/>
      <c r="AE64" s="204">
        <v>26</v>
      </c>
    </row>
    <row r="65" spans="1:32" ht="15">
      <c r="A65" s="21">
        <v>605</v>
      </c>
      <c r="B65" s="206" t="s">
        <v>333</v>
      </c>
      <c r="C65" s="206" t="s">
        <v>354</v>
      </c>
      <c r="D65" s="206" t="s">
        <v>352</v>
      </c>
      <c r="E65" s="206" t="s">
        <v>375</v>
      </c>
      <c r="F65" s="206" t="s">
        <v>391</v>
      </c>
      <c r="G65" s="206" t="s">
        <v>390</v>
      </c>
      <c r="H65" s="206" t="s">
        <v>340</v>
      </c>
      <c r="I65" s="207" t="s">
        <v>381</v>
      </c>
      <c r="J65" s="207" t="s">
        <v>442</v>
      </c>
      <c r="K65" s="207" t="s">
        <v>366</v>
      </c>
      <c r="L65" s="205" t="s">
        <v>366</v>
      </c>
      <c r="M65" s="205" t="s">
        <v>344</v>
      </c>
      <c r="N65" s="205" t="s">
        <v>389</v>
      </c>
      <c r="O65" s="205" t="s">
        <v>482</v>
      </c>
      <c r="P65" s="205" t="s">
        <v>381</v>
      </c>
      <c r="Q65" s="205" t="s">
        <v>371</v>
      </c>
      <c r="R65" s="206" t="s">
        <v>392</v>
      </c>
      <c r="S65" s="206" t="s">
        <v>392</v>
      </c>
      <c r="T65" s="206" t="s">
        <v>499</v>
      </c>
      <c r="U65" s="206" t="s">
        <v>371</v>
      </c>
      <c r="V65" s="207" t="s">
        <v>355</v>
      </c>
      <c r="W65" s="207" t="s">
        <v>432</v>
      </c>
      <c r="X65" s="207" t="s">
        <v>389</v>
      </c>
      <c r="Y65" s="207" t="s">
        <v>338</v>
      </c>
      <c r="Z65" s="207" t="s">
        <v>389</v>
      </c>
      <c r="AA65" s="207" t="s">
        <v>350</v>
      </c>
      <c r="AC65" s="204"/>
      <c r="AD65" s="204"/>
      <c r="AE65" s="204">
        <v>26</v>
      </c>
      <c r="AF65" s="204"/>
    </row>
    <row r="66" spans="1:32" ht="15">
      <c r="A66" s="21">
        <v>606</v>
      </c>
      <c r="B66" s="206" t="s">
        <v>334</v>
      </c>
      <c r="C66" s="206" t="s">
        <v>355</v>
      </c>
      <c r="D66" s="206" t="s">
        <v>371</v>
      </c>
      <c r="E66" s="206" t="s">
        <v>367</v>
      </c>
      <c r="F66" s="206" t="s">
        <v>360</v>
      </c>
      <c r="G66" s="206" t="s">
        <v>354</v>
      </c>
      <c r="H66" s="206" t="s">
        <v>365</v>
      </c>
      <c r="I66" s="207" t="s">
        <v>340</v>
      </c>
      <c r="J66" s="207" t="s">
        <v>400</v>
      </c>
      <c r="K66" s="207" t="s">
        <v>391</v>
      </c>
      <c r="L66" s="207" t="s">
        <v>338</v>
      </c>
      <c r="M66" s="207" t="s">
        <v>420</v>
      </c>
      <c r="N66" s="207" t="s">
        <v>358</v>
      </c>
      <c r="O66" s="207" t="s">
        <v>409</v>
      </c>
      <c r="P66" s="205" t="s">
        <v>409</v>
      </c>
      <c r="Q66" s="205" t="s">
        <v>361</v>
      </c>
      <c r="R66" s="205" t="s">
        <v>358</v>
      </c>
      <c r="S66" s="205" t="s">
        <v>499</v>
      </c>
      <c r="T66" s="205" t="s">
        <v>497</v>
      </c>
      <c r="U66" s="206" t="s">
        <v>373</v>
      </c>
      <c r="V66" s="206" t="s">
        <v>402</v>
      </c>
      <c r="W66" s="206" t="s">
        <v>355</v>
      </c>
      <c r="X66" s="206" t="s">
        <v>533</v>
      </c>
      <c r="Y66" s="206" t="s">
        <v>495</v>
      </c>
      <c r="Z66" s="206" t="s">
        <v>373</v>
      </c>
      <c r="AB66" s="204"/>
      <c r="AC66" s="204"/>
      <c r="AD66" s="204"/>
      <c r="AE66" s="204">
        <v>25</v>
      </c>
      <c r="AF66" s="204"/>
    </row>
    <row r="67" spans="1:32" ht="15">
      <c r="A67" s="21">
        <v>607</v>
      </c>
      <c r="B67" s="206" t="s">
        <v>335</v>
      </c>
      <c r="C67" s="206" t="s">
        <v>356</v>
      </c>
      <c r="D67" s="206" t="s">
        <v>360</v>
      </c>
      <c r="E67" s="206" t="s">
        <v>381</v>
      </c>
      <c r="F67" s="206" t="s">
        <v>392</v>
      </c>
      <c r="G67" s="206" t="s">
        <v>373</v>
      </c>
      <c r="H67" s="206" t="s">
        <v>355</v>
      </c>
      <c r="I67" s="206" t="s">
        <v>366</v>
      </c>
      <c r="J67" s="206" t="s">
        <v>432</v>
      </c>
      <c r="K67" s="207" t="s">
        <v>360</v>
      </c>
      <c r="L67" s="207" t="s">
        <v>390</v>
      </c>
      <c r="M67" s="207" t="s">
        <v>373</v>
      </c>
      <c r="N67" s="207" t="s">
        <v>386</v>
      </c>
      <c r="O67" s="205" t="s">
        <v>471</v>
      </c>
      <c r="P67" s="205" t="s">
        <v>381</v>
      </c>
      <c r="Q67" s="205" t="s">
        <v>354</v>
      </c>
      <c r="R67" s="205" t="s">
        <v>358</v>
      </c>
      <c r="S67" s="205" t="s">
        <v>420</v>
      </c>
      <c r="T67" s="205" t="s">
        <v>329</v>
      </c>
      <c r="U67" s="205" t="s">
        <v>424</v>
      </c>
      <c r="V67" s="206" t="s">
        <v>523</v>
      </c>
      <c r="W67" s="206" t="s">
        <v>371</v>
      </c>
      <c r="X67" s="206" t="s">
        <v>355</v>
      </c>
      <c r="Y67" s="206" t="s">
        <v>432</v>
      </c>
      <c r="Z67" s="206" t="s">
        <v>403</v>
      </c>
      <c r="AA67" s="206" t="s">
        <v>371</v>
      </c>
      <c r="AB67" s="206" t="s">
        <v>367</v>
      </c>
      <c r="AC67" s="206" t="s">
        <v>350</v>
      </c>
      <c r="AE67" s="204">
        <v>28</v>
      </c>
      <c r="AF67" s="204"/>
    </row>
    <row r="68" spans="1:32" ht="15">
      <c r="A68" s="21">
        <v>612</v>
      </c>
      <c r="B68" s="206" t="s">
        <v>336</v>
      </c>
      <c r="C68" s="206" t="s">
        <v>357</v>
      </c>
      <c r="D68" s="206" t="s">
        <v>372</v>
      </c>
      <c r="E68" s="206" t="s">
        <v>346</v>
      </c>
      <c r="F68" s="206" t="s">
        <v>392</v>
      </c>
      <c r="G68" s="206" t="s">
        <v>348</v>
      </c>
      <c r="H68" s="206" t="s">
        <v>327</v>
      </c>
      <c r="I68" s="206" t="s">
        <v>392</v>
      </c>
      <c r="J68" s="207" t="s">
        <v>367</v>
      </c>
      <c r="K68" s="207" t="s">
        <v>402</v>
      </c>
      <c r="L68" s="207" t="s">
        <v>349</v>
      </c>
      <c r="M68" s="207" t="s">
        <v>391</v>
      </c>
      <c r="N68" s="207" t="s">
        <v>389</v>
      </c>
      <c r="O68" s="207" t="s">
        <v>409</v>
      </c>
      <c r="P68" s="207" t="s">
        <v>444</v>
      </c>
      <c r="Q68" s="205" t="s">
        <v>382</v>
      </c>
      <c r="R68" s="205" t="s">
        <v>497</v>
      </c>
      <c r="S68" s="205" t="s">
        <v>391</v>
      </c>
      <c r="T68" s="205" t="s">
        <v>463</v>
      </c>
      <c r="U68" s="205" t="s">
        <v>351</v>
      </c>
      <c r="V68" s="205" t="s">
        <v>365</v>
      </c>
      <c r="W68" s="205" t="s">
        <v>370</v>
      </c>
      <c r="X68" s="205" t="s">
        <v>355</v>
      </c>
      <c r="Y68" s="205" t="s">
        <v>358</v>
      </c>
      <c r="Z68" s="206" t="s">
        <v>334</v>
      </c>
      <c r="AA68" s="206" t="s">
        <v>354</v>
      </c>
      <c r="AB68" s="206" t="s">
        <v>403</v>
      </c>
      <c r="AD68" s="204"/>
      <c r="AE68" s="204">
        <v>27</v>
      </c>
      <c r="AF68" s="204"/>
    </row>
    <row r="69" spans="1:32" ht="15">
      <c r="A69" s="21">
        <v>613</v>
      </c>
      <c r="B69" s="206" t="s">
        <v>337</v>
      </c>
      <c r="C69" s="206" t="s">
        <v>334</v>
      </c>
      <c r="D69" s="206" t="s">
        <v>373</v>
      </c>
      <c r="E69" s="206" t="s">
        <v>340</v>
      </c>
      <c r="F69" s="206" t="s">
        <v>340</v>
      </c>
      <c r="G69" s="206" t="s">
        <v>402</v>
      </c>
      <c r="H69" s="206" t="s">
        <v>350</v>
      </c>
      <c r="I69" s="206" t="s">
        <v>424</v>
      </c>
      <c r="J69" s="207" t="s">
        <v>358</v>
      </c>
      <c r="K69" s="207" t="s">
        <v>350</v>
      </c>
      <c r="L69" s="207" t="s">
        <v>366</v>
      </c>
      <c r="M69" s="207" t="s">
        <v>386</v>
      </c>
      <c r="N69" s="205" t="s">
        <v>373</v>
      </c>
      <c r="O69" s="205" t="s">
        <v>334</v>
      </c>
      <c r="P69" s="205" t="s">
        <v>329</v>
      </c>
      <c r="Q69" s="205" t="s">
        <v>357</v>
      </c>
      <c r="R69" s="205" t="s">
        <v>391</v>
      </c>
      <c r="S69" s="205" t="s">
        <v>501</v>
      </c>
      <c r="T69" s="205" t="s">
        <v>506</v>
      </c>
      <c r="U69" s="205" t="s">
        <v>361</v>
      </c>
      <c r="V69" s="206" t="s">
        <v>403</v>
      </c>
      <c r="W69" s="206" t="s">
        <v>499</v>
      </c>
      <c r="X69" s="206" t="s">
        <v>350</v>
      </c>
      <c r="Y69" s="206" t="s">
        <v>497</v>
      </c>
      <c r="Z69" s="206" t="s">
        <v>338</v>
      </c>
      <c r="AA69" s="206" t="s">
        <v>350</v>
      </c>
      <c r="AD69" s="204"/>
      <c r="AE69" s="204">
        <v>26</v>
      </c>
      <c r="AF69" s="204"/>
    </row>
    <row r="70" spans="1:32">
      <c r="A70" s="21">
        <v>614</v>
      </c>
      <c r="B70" s="206" t="s">
        <v>338</v>
      </c>
      <c r="C70" s="206" t="s">
        <v>358</v>
      </c>
      <c r="D70" s="206" t="s">
        <v>374</v>
      </c>
      <c r="E70" s="206" t="s">
        <v>382</v>
      </c>
      <c r="F70" s="206" t="s">
        <v>391</v>
      </c>
      <c r="G70" s="206" t="s">
        <v>403</v>
      </c>
      <c r="H70" s="206" t="s">
        <v>391</v>
      </c>
      <c r="I70" s="206" t="s">
        <v>354</v>
      </c>
      <c r="J70" s="207" t="s">
        <v>444</v>
      </c>
      <c r="K70" s="207" t="s">
        <v>400</v>
      </c>
      <c r="L70" s="207" t="s">
        <v>355</v>
      </c>
      <c r="M70" s="207" t="s">
        <v>367</v>
      </c>
      <c r="N70" s="207" t="s">
        <v>387</v>
      </c>
      <c r="O70" s="207" t="s">
        <v>381</v>
      </c>
      <c r="P70" s="207" t="s">
        <v>484</v>
      </c>
      <c r="Q70" s="205" t="s">
        <v>432</v>
      </c>
      <c r="R70" s="205" t="s">
        <v>358</v>
      </c>
      <c r="S70" s="205" t="s">
        <v>358</v>
      </c>
      <c r="T70" s="205" t="s">
        <v>385</v>
      </c>
      <c r="U70" s="205" t="s">
        <v>400</v>
      </c>
      <c r="V70" s="205" t="s">
        <v>366</v>
      </c>
      <c r="W70" s="205" t="s">
        <v>403</v>
      </c>
      <c r="X70" s="205" t="s">
        <v>381</v>
      </c>
      <c r="Y70" s="206" t="s">
        <v>382</v>
      </c>
      <c r="Z70" s="206" t="s">
        <v>354</v>
      </c>
      <c r="AA70" s="206" t="s">
        <v>344</v>
      </c>
      <c r="AB70" s="206" t="s">
        <v>329</v>
      </c>
      <c r="AC70" s="206" t="s">
        <v>492</v>
      </c>
      <c r="AE70">
        <v>28</v>
      </c>
    </row>
    <row r="71" spans="1:32" ht="15">
      <c r="A71" s="204"/>
      <c r="AD71" s="204"/>
      <c r="AE71" s="204"/>
      <c r="AF71" s="204"/>
    </row>
    <row r="72" spans="1:32" ht="15">
      <c r="A72" s="204"/>
    </row>
    <row r="75" spans="1:32">
      <c r="B75" s="205" t="s">
        <v>316</v>
      </c>
      <c r="C75" s="200">
        <v>5.0462962962962961E-3</v>
      </c>
    </row>
    <row r="76" spans="1:32">
      <c r="B76" s="210" t="s">
        <v>339</v>
      </c>
      <c r="C76" s="200">
        <v>3.3333333333333335E-3</v>
      </c>
    </row>
    <row r="77" spans="1:32">
      <c r="B77" s="210" t="s">
        <v>359</v>
      </c>
      <c r="C77" s="200">
        <v>4.7916666666666672E-3</v>
      </c>
    </row>
    <row r="78" spans="1:32">
      <c r="B78" s="210" t="s">
        <v>363</v>
      </c>
      <c r="C78" s="200">
        <v>2.7662037037037034E-3</v>
      </c>
    </row>
    <row r="79" spans="1:32">
      <c r="B79" s="210" t="s">
        <v>383</v>
      </c>
      <c r="C79" s="200">
        <v>1.2812499999999999E-2</v>
      </c>
    </row>
    <row r="80" spans="1:32">
      <c r="B80" s="210" t="s">
        <v>393</v>
      </c>
      <c r="C80" s="200">
        <v>4.5370370370370365E-3</v>
      </c>
    </row>
    <row r="81" spans="2:3">
      <c r="B81" s="210" t="s">
        <v>404</v>
      </c>
      <c r="C81" s="200">
        <v>3.2523148148148151E-3</v>
      </c>
    </row>
    <row r="82" spans="2:3">
      <c r="B82" s="211" t="s">
        <v>413</v>
      </c>
      <c r="C82" s="200">
        <v>2.5000000000000001E-3</v>
      </c>
    </row>
    <row r="83" spans="2:3">
      <c r="B83" s="211" t="s">
        <v>436</v>
      </c>
      <c r="C83" s="200">
        <v>2.8587962962962963E-3</v>
      </c>
    </row>
    <row r="84" spans="2:3">
      <c r="B84" s="211" t="s">
        <v>438</v>
      </c>
      <c r="C84" s="200">
        <v>2.5578703703703705E-3</v>
      </c>
    </row>
    <row r="85" spans="2:3">
      <c r="B85" s="211" t="s">
        <v>450</v>
      </c>
      <c r="C85" s="200">
        <v>3.8773148148148143E-3</v>
      </c>
    </row>
    <row r="86" spans="2:3">
      <c r="B86" s="211" t="s">
        <v>363</v>
      </c>
      <c r="C86" s="200">
        <v>2.7662037037037034E-3</v>
      </c>
    </row>
    <row r="87" spans="2:3">
      <c r="B87" s="211" t="s">
        <v>348</v>
      </c>
      <c r="C87" s="200">
        <v>2.5925925925925925E-3</v>
      </c>
    </row>
    <row r="88" spans="2:3">
      <c r="B88" s="212" t="s">
        <v>473</v>
      </c>
      <c r="C88" s="200">
        <v>2.6041666666666665E-3</v>
      </c>
    </row>
    <row r="89" spans="2:3">
      <c r="B89" s="212" t="s">
        <v>412</v>
      </c>
      <c r="C89" s="200">
        <v>2.3263888888888887E-3</v>
      </c>
    </row>
    <row r="90" spans="2:3">
      <c r="B90" s="212" t="s">
        <v>417</v>
      </c>
      <c r="C90" s="200">
        <v>2.4305555555555556E-3</v>
      </c>
    </row>
    <row r="91" spans="2:3">
      <c r="B91" s="210" t="s">
        <v>324</v>
      </c>
      <c r="C91" s="200">
        <v>2.1759259259259258E-3</v>
      </c>
    </row>
    <row r="92" spans="2:3">
      <c r="B92" s="210" t="s">
        <v>379</v>
      </c>
      <c r="C92" s="200">
        <v>2.0949074074074073E-3</v>
      </c>
    </row>
    <row r="93" spans="2:3">
      <c r="B93" s="210" t="s">
        <v>485</v>
      </c>
      <c r="C93" s="200">
        <v>2.3842592592592591E-3</v>
      </c>
    </row>
    <row r="94" spans="2:3">
      <c r="B94" s="211" t="s">
        <v>376</v>
      </c>
      <c r="C94" s="200">
        <v>2.0833333333333333E-3</v>
      </c>
    </row>
    <row r="95" spans="2:3">
      <c r="B95" s="211" t="s">
        <v>524</v>
      </c>
      <c r="C95" s="200">
        <v>2.9166666666666668E-3</v>
      </c>
    </row>
    <row r="96" spans="2:3">
      <c r="B96" s="212" t="s">
        <v>317</v>
      </c>
      <c r="C96" s="200">
        <v>2.2685185185185182E-3</v>
      </c>
    </row>
    <row r="97" spans="2:20">
      <c r="B97" s="212" t="s">
        <v>324</v>
      </c>
      <c r="C97" s="200">
        <v>2.1759259259259258E-3</v>
      </c>
    </row>
    <row r="98" spans="2:20">
      <c r="B98" s="212" t="s">
        <v>356</v>
      </c>
      <c r="C98" s="200">
        <v>2.0370370370370373E-3</v>
      </c>
    </row>
    <row r="99" spans="2:20">
      <c r="B99" s="212" t="s">
        <v>344</v>
      </c>
      <c r="C99" s="200">
        <v>1.9560185185185184E-3</v>
      </c>
    </row>
    <row r="100" spans="2:20">
      <c r="B100" s="212" t="s">
        <v>380</v>
      </c>
      <c r="C100" s="200">
        <v>1.9907407407407408E-3</v>
      </c>
    </row>
    <row r="101" spans="2:20">
      <c r="B101" s="212" t="s">
        <v>332</v>
      </c>
      <c r="C101" s="200">
        <v>2.5810185185185185E-3</v>
      </c>
    </row>
    <row r="102" spans="2:20">
      <c r="B102" s="212" t="s">
        <v>341</v>
      </c>
      <c r="C102" s="200">
        <v>1.8287037037037037E-3</v>
      </c>
    </row>
    <row r="103" spans="2:20">
      <c r="B103" s="212" t="s">
        <v>412</v>
      </c>
      <c r="C103" s="200">
        <v>2.3263888888888887E-3</v>
      </c>
    </row>
    <row r="104" spans="2:20">
      <c r="B104" s="210" t="s">
        <v>396</v>
      </c>
      <c r="C104" s="200">
        <v>2.8240740740740739E-3</v>
      </c>
    </row>
    <row r="105" spans="2:20">
      <c r="B105" s="210" t="s">
        <v>335</v>
      </c>
      <c r="C105" s="200">
        <v>1.9212962962962962E-3</v>
      </c>
    </row>
    <row r="106" spans="2:20">
      <c r="B106" s="210" t="s">
        <v>360</v>
      </c>
      <c r="C106" s="200">
        <v>1.8402777777777777E-3</v>
      </c>
    </row>
    <row r="107" spans="2:20">
      <c r="B107" s="210" t="s">
        <v>344</v>
      </c>
      <c r="C107" s="200">
        <v>1.9560185185185184E-3</v>
      </c>
    </row>
    <row r="108" spans="2:20" ht="15">
      <c r="B108" s="210" t="s">
        <v>456</v>
      </c>
      <c r="C108" s="213">
        <v>2.7546296296296294E-3</v>
      </c>
    </row>
    <row r="109" spans="2:20" ht="15">
      <c r="B109" s="211" t="s">
        <v>474</v>
      </c>
      <c r="C109" s="213">
        <v>7.1759259259259259E-3</v>
      </c>
      <c r="L109" s="204"/>
    </row>
    <row r="110" spans="2:20" ht="15">
      <c r="B110" s="211" t="s">
        <v>485</v>
      </c>
      <c r="C110" s="213">
        <v>2.3842592592592591E-3</v>
      </c>
      <c r="L110" s="204"/>
      <c r="N110" s="204"/>
      <c r="T110" s="204"/>
    </row>
    <row r="111" spans="2:20">
      <c r="B111" s="211" t="s">
        <v>331</v>
      </c>
      <c r="C111" s="200">
        <v>2.2916666666666667E-3</v>
      </c>
    </row>
    <row r="112" spans="2:20">
      <c r="B112" s="211" t="s">
        <v>398</v>
      </c>
      <c r="C112" s="200">
        <v>3.1828703703703702E-3</v>
      </c>
    </row>
    <row r="113" spans="2:3">
      <c r="B113" s="212" t="s">
        <v>440</v>
      </c>
      <c r="C113" s="200">
        <v>2.1412037037037038E-3</v>
      </c>
    </row>
    <row r="114" spans="2:3">
      <c r="B114" s="212" t="s">
        <v>507</v>
      </c>
      <c r="C114" s="200">
        <v>2.7777777777777779E-3</v>
      </c>
    </row>
    <row r="115" spans="2:3">
      <c r="B115" s="210" t="s">
        <v>455</v>
      </c>
      <c r="C115" s="200">
        <v>2.7314814814814819E-3</v>
      </c>
    </row>
    <row r="116" spans="2:3">
      <c r="B116" s="210" t="s">
        <v>352</v>
      </c>
      <c r="C116" s="200">
        <v>2.3148148148148151E-3</v>
      </c>
    </row>
    <row r="117" spans="2:3">
      <c r="B117" s="210" t="s">
        <v>376</v>
      </c>
      <c r="C117" s="200">
        <v>2.0833333333333333E-3</v>
      </c>
    </row>
    <row r="118" spans="2:3">
      <c r="B118" s="210" t="s">
        <v>328</v>
      </c>
      <c r="C118" s="200">
        <v>2.0254629629629629E-3</v>
      </c>
    </row>
    <row r="119" spans="2:3">
      <c r="B119" s="210" t="s">
        <v>329</v>
      </c>
      <c r="C119" s="200">
        <v>1.8518518518518517E-3</v>
      </c>
    </row>
    <row r="120" spans="2:3">
      <c r="B120" s="211" t="s">
        <v>318</v>
      </c>
      <c r="C120" s="200">
        <v>2.1064814814814813E-3</v>
      </c>
    </row>
    <row r="121" spans="2:3">
      <c r="B121" s="211" t="s">
        <v>340</v>
      </c>
      <c r="C121" s="200">
        <v>1.8865740740740742E-3</v>
      </c>
    </row>
    <row r="122" spans="2:3">
      <c r="B122" s="211" t="s">
        <v>360</v>
      </c>
      <c r="C122" s="200">
        <v>1.8402777777777777E-3</v>
      </c>
    </row>
    <row r="123" spans="2:3">
      <c r="B123" s="211" t="s">
        <v>341</v>
      </c>
      <c r="C123" s="200">
        <v>1.8287037037037037E-3</v>
      </c>
    </row>
    <row r="124" spans="2:3">
      <c r="B124" s="211" t="s">
        <v>384</v>
      </c>
      <c r="C124" s="200">
        <v>3.0208333333333333E-3</v>
      </c>
    </row>
    <row r="125" spans="2:3">
      <c r="B125" s="211" t="s">
        <v>394</v>
      </c>
      <c r="C125" s="200">
        <v>2.2337962962962967E-3</v>
      </c>
    </row>
    <row r="126" spans="2:3">
      <c r="B126" s="212" t="s">
        <v>329</v>
      </c>
      <c r="C126" s="200">
        <v>1.8518518518518517E-3</v>
      </c>
    </row>
    <row r="127" spans="2:3">
      <c r="B127" s="212" t="s">
        <v>362</v>
      </c>
      <c r="C127" s="200">
        <v>2.4421296296296296E-3</v>
      </c>
    </row>
    <row r="128" spans="2:3">
      <c r="B128" s="212" t="s">
        <v>376</v>
      </c>
      <c r="C128" s="200">
        <v>2.0833333333333333E-3</v>
      </c>
    </row>
    <row r="129" spans="2:3">
      <c r="B129" s="212" t="s">
        <v>445</v>
      </c>
      <c r="C129" s="200">
        <v>1.3449074074074073E-2</v>
      </c>
    </row>
    <row r="130" spans="2:3">
      <c r="B130" s="212" t="s">
        <v>353</v>
      </c>
      <c r="C130" s="200">
        <v>1.9791666666666668E-3</v>
      </c>
    </row>
    <row r="131" spans="2:3">
      <c r="B131" s="212" t="s">
        <v>365</v>
      </c>
      <c r="C131" s="200">
        <v>1.9097222222222222E-3</v>
      </c>
    </row>
    <row r="132" spans="2:3">
      <c r="B132" s="212" t="s">
        <v>457</v>
      </c>
      <c r="C132" s="200">
        <v>2.8703703703703708E-3</v>
      </c>
    </row>
    <row r="133" spans="2:3">
      <c r="B133" s="212" t="s">
        <v>329</v>
      </c>
      <c r="C133" s="200">
        <v>1.8518518518518517E-3</v>
      </c>
    </row>
    <row r="134" spans="2:3">
      <c r="B134" s="210" t="s">
        <v>349</v>
      </c>
      <c r="C134" s="200">
        <v>1.9328703703703704E-3</v>
      </c>
    </row>
    <row r="135" spans="2:3">
      <c r="B135" s="210" t="s">
        <v>372</v>
      </c>
      <c r="C135" s="200">
        <v>1.9675925925925928E-3</v>
      </c>
    </row>
    <row r="136" spans="2:3">
      <c r="B136" s="210" t="s">
        <v>357</v>
      </c>
      <c r="C136" s="200">
        <v>2.1180555555555553E-3</v>
      </c>
    </row>
    <row r="137" spans="2:3">
      <c r="B137" s="210" t="s">
        <v>327</v>
      </c>
      <c r="C137" s="200">
        <v>2.0486111111111113E-3</v>
      </c>
    </row>
    <row r="138" spans="2:3">
      <c r="B138" s="211" t="s">
        <v>361</v>
      </c>
      <c r="C138" s="200">
        <v>1.9444444444444442E-3</v>
      </c>
    </row>
    <row r="139" spans="2:3">
      <c r="B139" s="211" t="s">
        <v>509</v>
      </c>
      <c r="C139" s="200">
        <v>2.4074074074074076E-3</v>
      </c>
    </row>
    <row r="140" spans="2:3">
      <c r="B140" s="211" t="s">
        <v>390</v>
      </c>
      <c r="C140" s="200">
        <v>2.1527777777777778E-3</v>
      </c>
    </row>
    <row r="141" spans="2:3">
      <c r="B141" s="211" t="s">
        <v>321</v>
      </c>
      <c r="C141" s="200">
        <v>2.3726851851851851E-3</v>
      </c>
    </row>
    <row r="142" spans="2:3">
      <c r="B142" s="211" t="s">
        <v>351</v>
      </c>
      <c r="C142" s="200">
        <v>1.8055555555555557E-3</v>
      </c>
    </row>
    <row r="143" spans="2:3">
      <c r="B143" s="211" t="s">
        <v>329</v>
      </c>
      <c r="C143" s="200">
        <v>1.8518518518518517E-3</v>
      </c>
    </row>
    <row r="144" spans="2:3">
      <c r="B144" s="212" t="s">
        <v>381</v>
      </c>
      <c r="C144" s="200">
        <v>1.736111111111111E-3</v>
      </c>
    </row>
    <row r="145" spans="2:3">
      <c r="B145" s="212" t="s">
        <v>367</v>
      </c>
      <c r="C145" s="200">
        <v>1.7476851851851852E-3</v>
      </c>
    </row>
    <row r="146" spans="2:3">
      <c r="B146" s="212" t="s">
        <v>359</v>
      </c>
      <c r="C146" s="200">
        <v>4.7916666666666672E-3</v>
      </c>
    </row>
    <row r="147" spans="2:3">
      <c r="B147" s="210" t="s">
        <v>319</v>
      </c>
      <c r="C147" s="200">
        <v>2.0601851851851853E-3</v>
      </c>
    </row>
    <row r="148" spans="2:3">
      <c r="B148" s="210" t="s">
        <v>341</v>
      </c>
      <c r="C148" s="200">
        <v>1.8287037037037037E-3</v>
      </c>
    </row>
    <row r="149" spans="2:3">
      <c r="B149" s="210" t="s">
        <v>361</v>
      </c>
      <c r="C149" s="200">
        <v>1.9444444444444442E-3</v>
      </c>
    </row>
    <row r="150" spans="2:3">
      <c r="B150" s="210" t="s">
        <v>375</v>
      </c>
      <c r="C150" s="200">
        <v>1.8750000000000001E-3</v>
      </c>
    </row>
    <row r="151" spans="2:3">
      <c r="B151" s="210" t="s">
        <v>317</v>
      </c>
      <c r="C151" s="200">
        <v>2.2685185185185182E-3</v>
      </c>
    </row>
    <row r="152" spans="2:3">
      <c r="B152" s="210" t="s">
        <v>395</v>
      </c>
      <c r="C152" s="200">
        <v>2.9398148148148148E-3</v>
      </c>
    </row>
    <row r="153" spans="2:3">
      <c r="B153" s="210" t="s">
        <v>380</v>
      </c>
      <c r="C153" s="200">
        <v>1.9907407407407408E-3</v>
      </c>
    </row>
    <row r="154" spans="2:3">
      <c r="B154" s="210" t="s">
        <v>344</v>
      </c>
      <c r="C154" s="200">
        <v>1.9560185185185184E-3</v>
      </c>
    </row>
    <row r="155" spans="2:3">
      <c r="B155" s="211" t="s">
        <v>437</v>
      </c>
      <c r="C155" s="200">
        <v>2.4652777777777776E-3</v>
      </c>
    </row>
    <row r="156" spans="2:3">
      <c r="B156" s="211" t="s">
        <v>376</v>
      </c>
      <c r="C156" s="200">
        <v>2.0833333333333333E-3</v>
      </c>
    </row>
    <row r="157" spans="2:3">
      <c r="B157" s="211" t="s">
        <v>319</v>
      </c>
      <c r="C157" s="200">
        <v>2.0601851851851853E-3</v>
      </c>
    </row>
    <row r="158" spans="2:3">
      <c r="B158" s="211" t="s">
        <v>334</v>
      </c>
      <c r="C158" s="200">
        <v>1.7939814814814815E-3</v>
      </c>
    </row>
    <row r="159" spans="2:3">
      <c r="B159" s="211" t="s">
        <v>436</v>
      </c>
      <c r="C159" s="200">
        <v>2.8587962962962963E-3</v>
      </c>
    </row>
    <row r="160" spans="2:3">
      <c r="B160" s="211" t="s">
        <v>366</v>
      </c>
      <c r="C160" s="200">
        <v>1.8171296296296297E-3</v>
      </c>
    </row>
    <row r="161" spans="2:3">
      <c r="B161" s="211" t="s">
        <v>353</v>
      </c>
      <c r="C161" s="200">
        <v>1.9791666666666668E-3</v>
      </c>
    </row>
    <row r="162" spans="2:3">
      <c r="B162" s="211" t="s">
        <v>353</v>
      </c>
      <c r="C162" s="200">
        <v>1.9791666666666668E-3</v>
      </c>
    </row>
    <row r="163" spans="2:3">
      <c r="B163" s="212" t="s">
        <v>327</v>
      </c>
      <c r="C163" s="200">
        <v>2.0486111111111113E-3</v>
      </c>
    </row>
    <row r="164" spans="2:3">
      <c r="B164" s="212" t="s">
        <v>420</v>
      </c>
      <c r="C164" s="200">
        <v>2.0138888888888888E-3</v>
      </c>
    </row>
    <row r="165" spans="2:3">
      <c r="B165" s="212" t="s">
        <v>389</v>
      </c>
      <c r="C165" s="200">
        <v>1.7824074074074072E-3</v>
      </c>
    </row>
    <row r="166" spans="2:3">
      <c r="B166" s="212" t="s">
        <v>318</v>
      </c>
      <c r="C166" s="200">
        <v>2.1064814814814813E-3</v>
      </c>
    </row>
    <row r="167" spans="2:3">
      <c r="B167" s="212" t="s">
        <v>347</v>
      </c>
      <c r="C167" s="200">
        <v>2.2453703703703702E-3</v>
      </c>
    </row>
    <row r="168" spans="2:3">
      <c r="B168" s="212" t="s">
        <v>392</v>
      </c>
      <c r="C168" s="200">
        <v>1.7592592592592592E-3</v>
      </c>
    </row>
    <row r="169" spans="2:3">
      <c r="B169" s="210" t="s">
        <v>329</v>
      </c>
      <c r="C169" s="200">
        <v>1.8518518518518517E-3</v>
      </c>
    </row>
    <row r="170" spans="2:3">
      <c r="B170" s="210" t="s">
        <v>335</v>
      </c>
      <c r="C170" s="200">
        <v>1.9212962962962962E-3</v>
      </c>
    </row>
    <row r="171" spans="2:3">
      <c r="B171" s="210" t="s">
        <v>357</v>
      </c>
      <c r="C171" s="200">
        <v>2.1180555555555553E-3</v>
      </c>
    </row>
    <row r="172" spans="2:3">
      <c r="B172" s="210" t="s">
        <v>360</v>
      </c>
      <c r="C172" s="200">
        <v>1.8402777777777777E-3</v>
      </c>
    </row>
    <row r="173" spans="2:3">
      <c r="B173" s="210" t="s">
        <v>353</v>
      </c>
      <c r="C173" s="200">
        <v>1.9791666666666668E-3</v>
      </c>
    </row>
    <row r="174" spans="2:3">
      <c r="B174" s="212" t="s">
        <v>328</v>
      </c>
      <c r="C174" s="200">
        <v>2.0254629629629629E-3</v>
      </c>
    </row>
    <row r="175" spans="2:3">
      <c r="B175" s="212" t="s">
        <v>350</v>
      </c>
      <c r="C175" s="200">
        <v>1.7245370370370372E-3</v>
      </c>
    </row>
    <row r="176" spans="2:3">
      <c r="B176" s="212" t="s">
        <v>367</v>
      </c>
      <c r="C176" s="200">
        <v>1.7476851851851852E-3</v>
      </c>
    </row>
    <row r="177" spans="2:3">
      <c r="B177" s="212" t="s">
        <v>329</v>
      </c>
      <c r="C177" s="200">
        <v>1.8518518518518517E-3</v>
      </c>
    </row>
    <row r="178" spans="2:3">
      <c r="B178" s="212" t="s">
        <v>389</v>
      </c>
      <c r="C178" s="200">
        <v>1.7824074074074072E-3</v>
      </c>
    </row>
    <row r="179" spans="2:3">
      <c r="B179" s="212" t="s">
        <v>381</v>
      </c>
      <c r="C179" s="200">
        <v>1.736111111111111E-3</v>
      </c>
    </row>
    <row r="180" spans="2:3">
      <c r="B180" s="212" t="s">
        <v>341</v>
      </c>
      <c r="C180" s="200">
        <v>1.8287037037037037E-3</v>
      </c>
    </row>
    <row r="181" spans="2:3">
      <c r="B181" s="211" t="s">
        <v>326</v>
      </c>
      <c r="C181" s="200">
        <v>2.4537037037037036E-3</v>
      </c>
    </row>
    <row r="182" spans="2:3">
      <c r="B182" s="211" t="s">
        <v>360</v>
      </c>
      <c r="C182" s="200">
        <v>1.8402777777777777E-3</v>
      </c>
    </row>
    <row r="183" spans="2:3">
      <c r="B183" s="211" t="s">
        <v>412</v>
      </c>
      <c r="C183" s="200">
        <v>2.3263888888888887E-3</v>
      </c>
    </row>
    <row r="184" spans="2:3">
      <c r="B184" s="211" t="s">
        <v>360</v>
      </c>
      <c r="C184" s="200">
        <v>1.8402777777777777E-3</v>
      </c>
    </row>
    <row r="185" spans="2:3">
      <c r="B185" s="211" t="s">
        <v>381</v>
      </c>
      <c r="C185" s="200">
        <v>1.736111111111111E-3</v>
      </c>
    </row>
    <row r="186" spans="2:3">
      <c r="B186" s="210" t="s">
        <v>444</v>
      </c>
      <c r="C186" s="200">
        <v>1.6319444444444445E-3</v>
      </c>
    </row>
    <row r="187" spans="2:3">
      <c r="B187" s="210" t="s">
        <v>479</v>
      </c>
      <c r="C187" s="200">
        <v>3.4490740740740745E-3</v>
      </c>
    </row>
    <row r="188" spans="2:3">
      <c r="B188" s="210" t="s">
        <v>351</v>
      </c>
      <c r="C188" s="200">
        <v>1.8055555555555557E-3</v>
      </c>
    </row>
    <row r="189" spans="2:3">
      <c r="B189" s="210" t="s">
        <v>392</v>
      </c>
      <c r="C189" s="200">
        <v>1.7592592592592592E-3</v>
      </c>
    </row>
    <row r="190" spans="2:3">
      <c r="B190" s="210" t="s">
        <v>366</v>
      </c>
      <c r="C190" s="200">
        <v>1.8171296296296297E-3</v>
      </c>
    </row>
    <row r="191" spans="2:3">
      <c r="B191" s="210" t="s">
        <v>335</v>
      </c>
      <c r="C191" s="200">
        <v>1.9212962962962962E-3</v>
      </c>
    </row>
    <row r="192" spans="2:3">
      <c r="B192" s="210" t="s">
        <v>492</v>
      </c>
      <c r="C192" s="200">
        <v>1.6087962962962963E-3</v>
      </c>
    </row>
    <row r="193" spans="2:3">
      <c r="B193" s="210" t="s">
        <v>400</v>
      </c>
      <c r="C193" s="200">
        <v>1.7708333333333332E-3</v>
      </c>
    </row>
    <row r="194" spans="2:3">
      <c r="B194" s="212" t="s">
        <v>444</v>
      </c>
      <c r="C194" s="200">
        <v>1.6319444444444445E-3</v>
      </c>
    </row>
    <row r="195" spans="2:3">
      <c r="B195" s="212" t="s">
        <v>492</v>
      </c>
      <c r="C195" s="200">
        <v>1.6087962962962963E-3</v>
      </c>
    </row>
    <row r="196" spans="2:3">
      <c r="B196" s="212" t="s">
        <v>532</v>
      </c>
      <c r="C196" s="200">
        <v>1.4814814814814814E-3</v>
      </c>
    </row>
    <row r="197" spans="2:3">
      <c r="B197" s="212" t="s">
        <v>358</v>
      </c>
      <c r="C197" s="200">
        <v>1.712962962962963E-3</v>
      </c>
    </row>
    <row r="198" spans="2:3">
      <c r="B198" s="212" t="s">
        <v>367</v>
      </c>
      <c r="C198" s="200">
        <v>1.7476851851851852E-3</v>
      </c>
    </row>
    <row r="199" spans="2:3">
      <c r="B199" s="212" t="s">
        <v>354</v>
      </c>
      <c r="C199" s="200">
        <v>1.7013888888888892E-3</v>
      </c>
    </row>
    <row r="200" spans="2:3">
      <c r="B200" s="211" t="s">
        <v>321</v>
      </c>
      <c r="C200" s="200">
        <v>2.3726851851851851E-3</v>
      </c>
    </row>
    <row r="201" spans="2:3">
      <c r="B201" s="212" t="s">
        <v>327</v>
      </c>
      <c r="C201" s="200">
        <v>2.0486111111111113E-3</v>
      </c>
    </row>
    <row r="202" spans="2:3">
      <c r="B202" s="212" t="s">
        <v>349</v>
      </c>
      <c r="C202" s="200">
        <v>1.9328703703703704E-3</v>
      </c>
    </row>
    <row r="203" spans="2:3">
      <c r="B203" s="212" t="s">
        <v>366</v>
      </c>
      <c r="C203" s="200">
        <v>1.8171296296296297E-3</v>
      </c>
    </row>
    <row r="204" spans="2:3">
      <c r="B204" s="212" t="s">
        <v>375</v>
      </c>
      <c r="C204" s="200">
        <v>1.8750000000000001E-3</v>
      </c>
    </row>
    <row r="205" spans="2:3">
      <c r="B205" s="212" t="s">
        <v>351</v>
      </c>
      <c r="C205" s="200">
        <v>1.8055555555555557E-3</v>
      </c>
    </row>
    <row r="206" spans="2:3">
      <c r="B206" s="212" t="s">
        <v>400</v>
      </c>
      <c r="C206" s="200">
        <v>1.7708333333333332E-3</v>
      </c>
    </row>
    <row r="207" spans="2:3">
      <c r="B207" s="212" t="s">
        <v>329</v>
      </c>
      <c r="C207" s="200">
        <v>1.8518518518518517E-3</v>
      </c>
    </row>
    <row r="208" spans="2:3">
      <c r="B208" s="211" t="s">
        <v>392</v>
      </c>
      <c r="C208" s="200">
        <v>1.7592592592592592E-3</v>
      </c>
    </row>
    <row r="209" spans="2:3">
      <c r="B209" s="211" t="s">
        <v>366</v>
      </c>
      <c r="C209" s="200">
        <v>1.8171296296296297E-3</v>
      </c>
    </row>
    <row r="210" spans="2:3">
      <c r="B210" s="211" t="s">
        <v>351</v>
      </c>
      <c r="C210" s="200">
        <v>1.8055555555555557E-3</v>
      </c>
    </row>
    <row r="211" spans="2:3">
      <c r="B211" s="211" t="s">
        <v>353</v>
      </c>
      <c r="C211" s="200">
        <v>1.9791666666666668E-3</v>
      </c>
    </row>
    <row r="212" spans="2:3">
      <c r="B212" s="211" t="s">
        <v>381</v>
      </c>
      <c r="C212" s="200">
        <v>1.736111111111111E-3</v>
      </c>
    </row>
    <row r="213" spans="2:3">
      <c r="B213" s="211" t="s">
        <v>463</v>
      </c>
      <c r="C213" s="200">
        <v>1.5277777777777779E-3</v>
      </c>
    </row>
    <row r="214" spans="2:3">
      <c r="B214" s="210" t="s">
        <v>319</v>
      </c>
      <c r="C214" s="200">
        <v>2.0601851851851853E-3</v>
      </c>
    </row>
    <row r="215" spans="2:3">
      <c r="B215" s="210" t="s">
        <v>424</v>
      </c>
      <c r="C215" s="200">
        <v>1.5972222222222221E-3</v>
      </c>
    </row>
    <row r="216" spans="2:3">
      <c r="B216" s="210" t="s">
        <v>492</v>
      </c>
      <c r="C216" s="200">
        <v>1.6087962962962963E-3</v>
      </c>
    </row>
    <row r="217" spans="2:3">
      <c r="B217" s="210" t="s">
        <v>371</v>
      </c>
      <c r="C217" s="200">
        <v>1.5393518518518519E-3</v>
      </c>
    </row>
    <row r="218" spans="2:3">
      <c r="B218" s="212" t="s">
        <v>355</v>
      </c>
      <c r="C218" s="200">
        <v>1.6435185185185183E-3</v>
      </c>
    </row>
    <row r="219" spans="2:3">
      <c r="B219" s="212" t="s">
        <v>499</v>
      </c>
      <c r="C219" s="200">
        <v>1.6203703703703703E-3</v>
      </c>
    </row>
    <row r="220" spans="2:3">
      <c r="B220" s="212" t="s">
        <v>424</v>
      </c>
      <c r="C220" s="200">
        <v>1.5972222222222221E-3</v>
      </c>
    </row>
    <row r="221" spans="2:3">
      <c r="B221" s="212" t="s">
        <v>497</v>
      </c>
      <c r="C221" s="200">
        <v>1.6550925925925926E-3</v>
      </c>
    </row>
    <row r="222" spans="2:3">
      <c r="B222" s="212" t="s">
        <v>374</v>
      </c>
      <c r="C222" s="200">
        <v>1.5624999999999999E-3</v>
      </c>
    </row>
    <row r="223" spans="2:3">
      <c r="B223" s="212" t="s">
        <v>344</v>
      </c>
      <c r="C223" s="200">
        <v>1.9560185185185184E-3</v>
      </c>
    </row>
    <row r="224" spans="2:3">
      <c r="B224" s="212" t="s">
        <v>497</v>
      </c>
      <c r="C224" s="200">
        <v>1.6550925925925926E-3</v>
      </c>
    </row>
    <row r="225" spans="2:3">
      <c r="B225" s="212" t="s">
        <v>484</v>
      </c>
      <c r="C225" s="200">
        <v>2.2106481481481478E-3</v>
      </c>
    </row>
    <row r="226" spans="2:3">
      <c r="B226" s="211" t="s">
        <v>343</v>
      </c>
      <c r="C226" s="200">
        <v>2.3032407407407407E-3</v>
      </c>
    </row>
    <row r="227" spans="2:3">
      <c r="B227" s="212" t="s">
        <v>330</v>
      </c>
      <c r="C227" s="200">
        <v>2.8819444444444444E-3</v>
      </c>
    </row>
    <row r="228" spans="2:3">
      <c r="B228" s="212" t="s">
        <v>352</v>
      </c>
      <c r="C228" s="200">
        <v>2.3148148148148151E-3</v>
      </c>
    </row>
    <row r="229" spans="2:3">
      <c r="B229" s="212" t="s">
        <v>368</v>
      </c>
      <c r="C229" s="200">
        <v>2.9861111111111113E-3</v>
      </c>
    </row>
    <row r="230" spans="2:3">
      <c r="B230" s="212" t="s">
        <v>361</v>
      </c>
      <c r="C230" s="200">
        <v>1.9444444444444442E-3</v>
      </c>
    </row>
    <row r="231" spans="2:3">
      <c r="B231" s="212" t="s">
        <v>389</v>
      </c>
      <c r="C231" s="200">
        <v>1.7824074074074072E-3</v>
      </c>
    </row>
    <row r="232" spans="2:3">
      <c r="B232" s="212" t="s">
        <v>350</v>
      </c>
      <c r="C232" s="200">
        <v>1.7245370370370372E-3</v>
      </c>
    </row>
    <row r="233" spans="2:3">
      <c r="B233" s="212" t="s">
        <v>358</v>
      </c>
      <c r="C233" s="200">
        <v>1.712962962962963E-3</v>
      </c>
    </row>
    <row r="234" spans="2:3">
      <c r="B234" s="212" t="s">
        <v>328</v>
      </c>
      <c r="C234" s="200">
        <v>2.0254629629629629E-3</v>
      </c>
    </row>
    <row r="235" spans="2:3">
      <c r="B235" s="212" t="s">
        <v>389</v>
      </c>
      <c r="C235" s="200">
        <v>1.7824074074074072E-3</v>
      </c>
    </row>
    <row r="236" spans="2:3">
      <c r="B236" s="212" t="s">
        <v>344</v>
      </c>
      <c r="C236" s="200">
        <v>1.9560185185185184E-3</v>
      </c>
    </row>
    <row r="237" spans="2:3">
      <c r="B237" s="211" t="s">
        <v>389</v>
      </c>
      <c r="C237" s="200">
        <v>1.7824074074074072E-3</v>
      </c>
    </row>
    <row r="238" spans="2:3">
      <c r="B238" s="211" t="s">
        <v>365</v>
      </c>
      <c r="C238" s="200">
        <v>1.9097222222222222E-3</v>
      </c>
    </row>
    <row r="239" spans="2:3">
      <c r="B239" s="211" t="s">
        <v>377</v>
      </c>
      <c r="C239" s="200">
        <v>2.5231481481481481E-3</v>
      </c>
    </row>
    <row r="240" spans="2:3">
      <c r="B240" s="211" t="s">
        <v>453</v>
      </c>
      <c r="C240" s="200">
        <v>2.3958333333333336E-3</v>
      </c>
    </row>
    <row r="241" spans="2:3">
      <c r="B241" s="211" t="s">
        <v>453</v>
      </c>
      <c r="C241" s="200">
        <v>2.3958333333333336E-3</v>
      </c>
    </row>
    <row r="242" spans="2:3">
      <c r="B242" s="211" t="s">
        <v>353</v>
      </c>
      <c r="C242" s="200">
        <v>1.9791666666666668E-3</v>
      </c>
    </row>
    <row r="243" spans="2:3">
      <c r="B243" s="211" t="s">
        <v>382</v>
      </c>
      <c r="C243" s="200">
        <v>1.5856481481481479E-3</v>
      </c>
    </row>
    <row r="244" spans="2:3">
      <c r="B244" s="210" t="s">
        <v>341</v>
      </c>
      <c r="C244" s="200">
        <v>1.8287037037037037E-3</v>
      </c>
    </row>
    <row r="245" spans="2:3">
      <c r="B245" s="210" t="s">
        <v>338</v>
      </c>
      <c r="C245" s="200">
        <v>1.689814814814815E-3</v>
      </c>
    </row>
    <row r="246" spans="2:3">
      <c r="B246" s="210" t="s">
        <v>463</v>
      </c>
      <c r="C246" s="200">
        <v>1.5277777777777779E-3</v>
      </c>
    </row>
    <row r="247" spans="2:3">
      <c r="B247" s="210" t="s">
        <v>371</v>
      </c>
      <c r="C247" s="200">
        <v>1.5393518518518519E-3</v>
      </c>
    </row>
    <row r="248" spans="2:3">
      <c r="B248" s="210" t="s">
        <v>379</v>
      </c>
      <c r="C248" s="200">
        <v>2.0949074074074073E-3</v>
      </c>
    </row>
    <row r="249" spans="2:3">
      <c r="B249" s="210" t="s">
        <v>497</v>
      </c>
      <c r="C249" s="200">
        <v>1.6550925925925926E-3</v>
      </c>
    </row>
    <row r="250" spans="2:3">
      <c r="B250" s="210" t="s">
        <v>506</v>
      </c>
      <c r="C250" s="200">
        <v>1.5046296296296294E-3</v>
      </c>
    </row>
    <row r="251" spans="2:3">
      <c r="B251" s="212" t="s">
        <v>374</v>
      </c>
      <c r="C251" s="200">
        <v>1.5624999999999999E-3</v>
      </c>
    </row>
    <row r="252" spans="2:3">
      <c r="B252" s="212" t="s">
        <v>324</v>
      </c>
      <c r="C252" s="200">
        <v>2.1759259259259258E-3</v>
      </c>
    </row>
    <row r="253" spans="2:3">
      <c r="B253" s="212" t="s">
        <v>319</v>
      </c>
      <c r="C253" s="200">
        <v>2.0601851851851853E-3</v>
      </c>
    </row>
    <row r="254" spans="2:3">
      <c r="B254" s="212" t="s">
        <v>381</v>
      </c>
      <c r="C254" s="200">
        <v>1.736111111111111E-3</v>
      </c>
    </row>
    <row r="255" spans="2:3">
      <c r="B255" s="212" t="s">
        <v>329</v>
      </c>
      <c r="C255" s="200">
        <v>1.8518518518518517E-3</v>
      </c>
    </row>
    <row r="256" spans="2:3">
      <c r="B256" s="212" t="s">
        <v>351</v>
      </c>
      <c r="C256" s="200">
        <v>1.8055555555555557E-3</v>
      </c>
    </row>
    <row r="257" spans="2:3">
      <c r="B257" s="212" t="s">
        <v>351</v>
      </c>
      <c r="C257" s="200">
        <v>1.8055555555555557E-3</v>
      </c>
    </row>
    <row r="258" spans="2:3">
      <c r="B258" s="212" t="s">
        <v>354</v>
      </c>
      <c r="C258" s="200">
        <v>1.7013888888888892E-3</v>
      </c>
    </row>
    <row r="259" spans="2:3">
      <c r="B259" s="212" t="s">
        <v>353</v>
      </c>
      <c r="C259" s="200">
        <v>1.9791666666666668E-3</v>
      </c>
    </row>
    <row r="260" spans="2:3">
      <c r="B260" s="212" t="s">
        <v>335</v>
      </c>
      <c r="C260" s="200">
        <v>1.9212962962962962E-3</v>
      </c>
    </row>
    <row r="261" spans="2:3">
      <c r="B261" s="212" t="s">
        <v>409</v>
      </c>
      <c r="C261" s="200">
        <v>1.8634259259259261E-3</v>
      </c>
    </row>
    <row r="262" spans="2:3">
      <c r="B262" s="212" t="s">
        <v>381</v>
      </c>
      <c r="C262" s="200">
        <v>1.736111111111111E-3</v>
      </c>
    </row>
    <row r="263" spans="2:3">
      <c r="B263" s="212" t="s">
        <v>358</v>
      </c>
      <c r="C263" s="200">
        <v>1.712962962962963E-3</v>
      </c>
    </row>
    <row r="264" spans="2:3">
      <c r="B264" s="211" t="s">
        <v>375</v>
      </c>
      <c r="C264" s="200">
        <v>1.8750000000000001E-3</v>
      </c>
    </row>
    <row r="265" spans="2:3">
      <c r="B265" s="211" t="s">
        <v>340</v>
      </c>
      <c r="C265" s="200">
        <v>1.8865740740740742E-3</v>
      </c>
    </row>
    <row r="266" spans="2:3">
      <c r="B266" s="211" t="s">
        <v>375</v>
      </c>
      <c r="C266" s="200">
        <v>1.8750000000000001E-3</v>
      </c>
    </row>
    <row r="267" spans="2:3">
      <c r="B267" s="211" t="s">
        <v>389</v>
      </c>
      <c r="C267" s="200">
        <v>1.7824074074074072E-3</v>
      </c>
    </row>
    <row r="268" spans="2:3">
      <c r="B268" s="211" t="s">
        <v>349</v>
      </c>
      <c r="C268" s="200">
        <v>1.9328703703703704E-3</v>
      </c>
    </row>
    <row r="269" spans="2:3">
      <c r="B269" s="210" t="s">
        <v>357</v>
      </c>
      <c r="C269" s="200">
        <v>2.1180555555555553E-3</v>
      </c>
    </row>
    <row r="270" spans="2:3">
      <c r="B270" s="210" t="s">
        <v>402</v>
      </c>
      <c r="C270" s="200">
        <v>2.1874999999999998E-3</v>
      </c>
    </row>
    <row r="271" spans="2:3">
      <c r="B271" s="210" t="s">
        <v>492</v>
      </c>
      <c r="C271" s="200">
        <v>1.6087962962962963E-3</v>
      </c>
    </row>
    <row r="272" spans="2:3">
      <c r="B272" s="210" t="s">
        <v>374</v>
      </c>
      <c r="C272" s="200">
        <v>1.5624999999999999E-3</v>
      </c>
    </row>
    <row r="273" spans="2:3">
      <c r="B273" s="210" t="s">
        <v>357</v>
      </c>
      <c r="C273" s="200">
        <v>2.1180555555555553E-3</v>
      </c>
    </row>
    <row r="274" spans="2:3">
      <c r="B274" s="210" t="s">
        <v>350</v>
      </c>
      <c r="C274" s="200">
        <v>1.7245370370370372E-3</v>
      </c>
    </row>
    <row r="275" spans="2:3">
      <c r="B275" s="210" t="s">
        <v>366</v>
      </c>
      <c r="C275" s="200">
        <v>1.8171296296296297E-3</v>
      </c>
    </row>
    <row r="276" spans="2:3">
      <c r="B276" s="210" t="s">
        <v>492</v>
      </c>
      <c r="C276" s="200">
        <v>1.6087962962962963E-3</v>
      </c>
    </row>
    <row r="277" spans="2:3">
      <c r="B277" s="212" t="s">
        <v>403</v>
      </c>
      <c r="C277" s="200">
        <v>1.5740740740740741E-3</v>
      </c>
    </row>
    <row r="278" spans="2:3">
      <c r="B278" s="212" t="s">
        <v>361</v>
      </c>
      <c r="C278" s="200">
        <v>1.9444444444444442E-3</v>
      </c>
    </row>
    <row r="279" spans="2:3">
      <c r="B279" s="212" t="s">
        <v>366</v>
      </c>
      <c r="C279" s="200">
        <v>1.8171296296296297E-3</v>
      </c>
    </row>
    <row r="280" spans="2:3">
      <c r="B280" s="212" t="s">
        <v>391</v>
      </c>
      <c r="C280" s="200">
        <v>1.6666666666666668E-3</v>
      </c>
    </row>
    <row r="281" spans="2:3">
      <c r="B281" s="212" t="s">
        <v>409</v>
      </c>
      <c r="C281" s="200">
        <v>1.8634259259259261E-3</v>
      </c>
    </row>
    <row r="282" spans="2:3">
      <c r="B282" s="211" t="s">
        <v>319</v>
      </c>
      <c r="C282" s="200">
        <v>2.0601851851851853E-3</v>
      </c>
    </row>
    <row r="283" spans="2:3">
      <c r="B283" s="211" t="s">
        <v>343</v>
      </c>
      <c r="C283" s="200">
        <v>2.3032407407407407E-3</v>
      </c>
    </row>
    <row r="284" spans="2:3">
      <c r="B284" s="211" t="s">
        <v>335</v>
      </c>
      <c r="C284" s="200">
        <v>1.9212962962962962E-3</v>
      </c>
    </row>
    <row r="285" spans="2:3">
      <c r="B285" s="211" t="s">
        <v>376</v>
      </c>
      <c r="C285" s="200">
        <v>2.0833333333333333E-3</v>
      </c>
    </row>
    <row r="286" spans="2:3">
      <c r="B286" s="211" t="s">
        <v>356</v>
      </c>
      <c r="C286" s="200">
        <v>2.0370370370370373E-3</v>
      </c>
    </row>
    <row r="287" spans="2:3">
      <c r="B287" s="211" t="s">
        <v>397</v>
      </c>
      <c r="C287" s="200">
        <v>2.8124999999999995E-3</v>
      </c>
    </row>
    <row r="288" spans="2:3">
      <c r="B288" s="211" t="s">
        <v>357</v>
      </c>
      <c r="C288" s="200">
        <v>2.1180555555555553E-3</v>
      </c>
    </row>
    <row r="289" spans="2:3">
      <c r="B289" s="211" t="s">
        <v>390</v>
      </c>
      <c r="C289" s="200">
        <v>2.1527777777777778E-3</v>
      </c>
    </row>
    <row r="290" spans="2:3">
      <c r="B290" s="211" t="s">
        <v>380</v>
      </c>
      <c r="C290" s="200">
        <v>1.9907407407407408E-3</v>
      </c>
    </row>
    <row r="291" spans="2:3">
      <c r="B291" s="211" t="s">
        <v>321</v>
      </c>
      <c r="C291" s="200">
        <v>2.3726851851851851E-3</v>
      </c>
    </row>
    <row r="292" spans="2:3">
      <c r="B292" s="212" t="s">
        <v>324</v>
      </c>
      <c r="C292" s="200">
        <v>2.1759259259259258E-3</v>
      </c>
    </row>
    <row r="293" spans="2:3">
      <c r="B293" s="212" t="s">
        <v>376</v>
      </c>
      <c r="C293" s="200">
        <v>2.0833333333333333E-3</v>
      </c>
    </row>
    <row r="294" spans="2:3">
      <c r="B294" s="210" t="s">
        <v>356</v>
      </c>
      <c r="C294" s="200">
        <v>2.0370370370370373E-3</v>
      </c>
    </row>
    <row r="295" spans="2:3">
      <c r="B295" s="210" t="s">
        <v>321</v>
      </c>
      <c r="C295" s="200">
        <v>2.3726851851851851E-3</v>
      </c>
    </row>
    <row r="296" spans="2:3">
      <c r="B296" s="210" t="s">
        <v>340</v>
      </c>
      <c r="C296" s="200">
        <v>1.8865740740740742E-3</v>
      </c>
    </row>
    <row r="297" spans="2:3">
      <c r="B297" s="210" t="s">
        <v>387</v>
      </c>
      <c r="C297" s="200">
        <v>2.0023148148148148E-3</v>
      </c>
    </row>
    <row r="298" spans="2:3">
      <c r="B298" s="210" t="s">
        <v>336</v>
      </c>
      <c r="C298" s="200">
        <v>1.8981481481481482E-3</v>
      </c>
    </row>
    <row r="299" spans="2:3">
      <c r="B299" s="210" t="s">
        <v>444</v>
      </c>
      <c r="C299" s="200">
        <v>1.6319444444444445E-3</v>
      </c>
    </row>
    <row r="300" spans="2:3">
      <c r="B300" s="210" t="s">
        <v>391</v>
      </c>
      <c r="C300" s="200">
        <v>1.6666666666666668E-3</v>
      </c>
    </row>
    <row r="301" spans="2:3">
      <c r="B301" s="210" t="s">
        <v>508</v>
      </c>
      <c r="C301" s="200">
        <v>2.2800925925925927E-3</v>
      </c>
    </row>
    <row r="302" spans="2:3">
      <c r="B302" s="210" t="s">
        <v>381</v>
      </c>
      <c r="C302" s="200">
        <v>1.736111111111111E-3</v>
      </c>
    </row>
    <row r="303" spans="2:3">
      <c r="B303" s="211" t="s">
        <v>367</v>
      </c>
      <c r="C303" s="200">
        <v>1.7476851851851852E-3</v>
      </c>
    </row>
    <row r="304" spans="2:3">
      <c r="B304" s="211" t="s">
        <v>530</v>
      </c>
      <c r="C304" s="200">
        <v>4.340277777777778E-3</v>
      </c>
    </row>
    <row r="305" spans="2:3">
      <c r="B305" s="211" t="s">
        <v>340</v>
      </c>
      <c r="C305" s="200">
        <v>1.8865740740740742E-3</v>
      </c>
    </row>
    <row r="306" spans="2:3">
      <c r="B306" s="211" t="s">
        <v>338</v>
      </c>
      <c r="C306" s="200">
        <v>1.689814814814815E-3</v>
      </c>
    </row>
    <row r="307" spans="2:3">
      <c r="B307" s="211" t="s">
        <v>333</v>
      </c>
      <c r="C307" s="200">
        <v>2.2222222222222222E-3</v>
      </c>
    </row>
    <row r="308" spans="2:3">
      <c r="B308" s="211" t="s">
        <v>460</v>
      </c>
      <c r="C308" s="200">
        <v>2.7893518518518519E-3</v>
      </c>
    </row>
    <row r="309" spans="2:3">
      <c r="B309" s="211" t="s">
        <v>320</v>
      </c>
      <c r="C309" s="200">
        <v>3.6342592592592594E-3</v>
      </c>
    </row>
    <row r="310" spans="2:3">
      <c r="B310" s="211" t="s">
        <v>342</v>
      </c>
      <c r="C310" s="200">
        <v>2.9745370370370373E-3</v>
      </c>
    </row>
    <row r="311" spans="2:3">
      <c r="B311" s="211" t="s">
        <v>362</v>
      </c>
      <c r="C311" s="200">
        <v>2.4421296296296296E-3</v>
      </c>
    </row>
    <row r="312" spans="2:3">
      <c r="B312" s="211" t="s">
        <v>372</v>
      </c>
      <c r="C312" s="200">
        <v>1.9675925925925928E-3</v>
      </c>
    </row>
    <row r="313" spans="2:3">
      <c r="B313" s="211" t="s">
        <v>379</v>
      </c>
      <c r="C313" s="200">
        <v>2.0949074074074073E-3</v>
      </c>
    </row>
    <row r="314" spans="2:3">
      <c r="B314" s="211" t="s">
        <v>396</v>
      </c>
      <c r="C314" s="200">
        <v>2.8240740740740739E-3</v>
      </c>
    </row>
    <row r="315" spans="2:3">
      <c r="B315" s="211" t="s">
        <v>327</v>
      </c>
      <c r="C315" s="200">
        <v>2.0486111111111113E-3</v>
      </c>
    </row>
    <row r="316" spans="2:3">
      <c r="B316" s="211" t="s">
        <v>413</v>
      </c>
      <c r="C316" s="200">
        <v>2.5000000000000001E-3</v>
      </c>
    </row>
    <row r="317" spans="2:3">
      <c r="B317" s="212" t="s">
        <v>438</v>
      </c>
      <c r="C317" s="200">
        <v>2.5578703703703705E-3</v>
      </c>
    </row>
    <row r="318" spans="2:3">
      <c r="B318" s="212" t="s">
        <v>437</v>
      </c>
      <c r="C318" s="200">
        <v>2.4652777777777776E-3</v>
      </c>
    </row>
    <row r="319" spans="2:3">
      <c r="B319" s="212" t="s">
        <v>369</v>
      </c>
      <c r="C319" s="200">
        <v>2.4768518518518516E-3</v>
      </c>
    </row>
    <row r="320" spans="2:3">
      <c r="B320" s="212" t="s">
        <v>375</v>
      </c>
      <c r="C320" s="200">
        <v>1.8750000000000001E-3</v>
      </c>
    </row>
    <row r="321" spans="2:3">
      <c r="B321" s="212" t="s">
        <v>388</v>
      </c>
      <c r="C321" s="200">
        <v>2.6388888888888885E-3</v>
      </c>
    </row>
    <row r="322" spans="2:3">
      <c r="B322" s="212" t="s">
        <v>410</v>
      </c>
      <c r="C322" s="200">
        <v>3.0092592592592588E-3</v>
      </c>
    </row>
    <row r="323" spans="2:3">
      <c r="B323" s="212" t="s">
        <v>372</v>
      </c>
      <c r="C323" s="200">
        <v>1.9675925925925928E-3</v>
      </c>
    </row>
    <row r="324" spans="2:3">
      <c r="B324" s="212" t="s">
        <v>344</v>
      </c>
      <c r="C324" s="200">
        <v>1.9560185185185184E-3</v>
      </c>
    </row>
    <row r="325" spans="2:3">
      <c r="B325" s="212" t="s">
        <v>361</v>
      </c>
      <c r="C325" s="200">
        <v>1.9444444444444442E-3</v>
      </c>
    </row>
    <row r="326" spans="2:3">
      <c r="B326" s="210" t="s">
        <v>478</v>
      </c>
      <c r="C326" s="200">
        <v>2.3379629629629631E-3</v>
      </c>
    </row>
    <row r="327" spans="2:3">
      <c r="B327" s="210" t="s">
        <v>420</v>
      </c>
      <c r="C327" s="200">
        <v>2.0138888888888888E-3</v>
      </c>
    </row>
    <row r="328" spans="2:3">
      <c r="B328" s="210" t="s">
        <v>343</v>
      </c>
      <c r="C328" s="200">
        <v>2.3032407407407407E-3</v>
      </c>
    </row>
    <row r="329" spans="2:3">
      <c r="B329" s="210" t="s">
        <v>329</v>
      </c>
      <c r="C329" s="200">
        <v>1.8518518518518517E-3</v>
      </c>
    </row>
    <row r="330" spans="2:3">
      <c r="B330" s="210" t="s">
        <v>318</v>
      </c>
      <c r="C330" s="200">
        <v>2.1064814814814813E-3</v>
      </c>
    </row>
    <row r="331" spans="2:3">
      <c r="B331" s="210" t="s">
        <v>526</v>
      </c>
      <c r="C331" s="200">
        <v>6.0416666666666665E-3</v>
      </c>
    </row>
    <row r="332" spans="2:3">
      <c r="B332" s="210" t="s">
        <v>529</v>
      </c>
      <c r="C332" s="200">
        <v>2.2569444444444447E-3</v>
      </c>
    </row>
    <row r="333" spans="2:3">
      <c r="B333" s="211" t="s">
        <v>328</v>
      </c>
      <c r="C333" s="200">
        <v>2.0254629629629629E-3</v>
      </c>
    </row>
    <row r="334" spans="2:3">
      <c r="B334" s="211" t="s">
        <v>375</v>
      </c>
      <c r="C334" s="200">
        <v>1.8750000000000001E-3</v>
      </c>
    </row>
    <row r="335" spans="2:3">
      <c r="B335" s="211" t="s">
        <v>398</v>
      </c>
      <c r="C335" s="200">
        <v>3.1828703703703702E-3</v>
      </c>
    </row>
    <row r="336" spans="2:3">
      <c r="B336" s="211" t="s">
        <v>545</v>
      </c>
      <c r="C336" s="200">
        <v>2.6967592592592594E-3</v>
      </c>
    </row>
    <row r="337" spans="2:3">
      <c r="B337" s="212" t="s">
        <v>322</v>
      </c>
      <c r="C337" s="200">
        <v>2.0717592592592593E-3</v>
      </c>
    </row>
    <row r="338" spans="2:3">
      <c r="B338" s="212" t="s">
        <v>340</v>
      </c>
      <c r="C338" s="200">
        <v>1.8865740740740742E-3</v>
      </c>
    </row>
    <row r="339" spans="2:3">
      <c r="B339" s="212" t="s">
        <v>360</v>
      </c>
      <c r="C339" s="200">
        <v>1.8402777777777777E-3</v>
      </c>
    </row>
    <row r="340" spans="2:3">
      <c r="B340" s="212" t="s">
        <v>365</v>
      </c>
      <c r="C340" s="200">
        <v>1.9097222222222222E-3</v>
      </c>
    </row>
    <row r="341" spans="2:3">
      <c r="B341" s="212" t="s">
        <v>344</v>
      </c>
      <c r="C341" s="200">
        <v>1.9560185185185184E-3</v>
      </c>
    </row>
    <row r="342" spans="2:3">
      <c r="B342" s="212" t="s">
        <v>321</v>
      </c>
      <c r="C342" s="200">
        <v>2.3726851851851851E-3</v>
      </c>
    </row>
    <row r="343" spans="2:3">
      <c r="B343" s="212" t="s">
        <v>344</v>
      </c>
      <c r="C343" s="200">
        <v>1.9560185185185184E-3</v>
      </c>
    </row>
    <row r="344" spans="2:3">
      <c r="B344" s="210" t="s">
        <v>392</v>
      </c>
      <c r="C344" s="200">
        <v>1.7592592592592592E-3</v>
      </c>
    </row>
    <row r="345" spans="2:3">
      <c r="B345" s="210" t="s">
        <v>381</v>
      </c>
      <c r="C345" s="200">
        <v>1.736111111111111E-3</v>
      </c>
    </row>
    <row r="346" spans="2:3">
      <c r="B346" s="210" t="s">
        <v>447</v>
      </c>
      <c r="C346" s="200">
        <v>2.7199074074074074E-3</v>
      </c>
    </row>
    <row r="347" spans="2:3">
      <c r="B347" s="210" t="s">
        <v>350</v>
      </c>
      <c r="C347" s="200">
        <v>1.7245370370370372E-3</v>
      </c>
    </row>
    <row r="348" spans="2:3">
      <c r="B348" s="210" t="s">
        <v>358</v>
      </c>
      <c r="C348" s="200">
        <v>1.712962962962963E-3</v>
      </c>
    </row>
    <row r="349" spans="2:3">
      <c r="B349" s="210" t="s">
        <v>317</v>
      </c>
      <c r="C349" s="200">
        <v>2.2685185185185182E-3</v>
      </c>
    </row>
    <row r="350" spans="2:3">
      <c r="B350" s="210" t="s">
        <v>341</v>
      </c>
      <c r="C350" s="200">
        <v>1.8287037037037037E-3</v>
      </c>
    </row>
    <row r="351" spans="2:3">
      <c r="B351" s="211" t="s">
        <v>424</v>
      </c>
      <c r="C351" s="200">
        <v>1.5972222222222221E-3</v>
      </c>
    </row>
    <row r="352" spans="2:3">
      <c r="B352" s="211" t="s">
        <v>322</v>
      </c>
      <c r="C352" s="200">
        <v>2.0717592592592593E-3</v>
      </c>
    </row>
    <row r="353" spans="2:3">
      <c r="B353" s="211" t="s">
        <v>334</v>
      </c>
      <c r="C353" s="200">
        <v>1.7939814814814815E-3</v>
      </c>
    </row>
    <row r="354" spans="2:3">
      <c r="B354" s="211" t="s">
        <v>499</v>
      </c>
      <c r="C354" s="200">
        <v>1.6203703703703703E-3</v>
      </c>
    </row>
    <row r="355" spans="2:3">
      <c r="B355" s="211" t="s">
        <v>409</v>
      </c>
      <c r="C355" s="200">
        <v>1.8634259259259261E-3</v>
      </c>
    </row>
    <row r="356" spans="2:3">
      <c r="B356" s="211" t="s">
        <v>509</v>
      </c>
      <c r="C356" s="200">
        <v>2.4074074074074076E-3</v>
      </c>
    </row>
    <row r="357" spans="2:3">
      <c r="B357" s="211" t="s">
        <v>358</v>
      </c>
      <c r="C357" s="200">
        <v>1.712962962962963E-3</v>
      </c>
    </row>
    <row r="358" spans="2:3">
      <c r="B358" s="212" t="s">
        <v>403</v>
      </c>
      <c r="C358" s="200">
        <v>1.5740740740740741E-3</v>
      </c>
    </row>
    <row r="359" spans="2:3">
      <c r="B359" s="212" t="s">
        <v>497</v>
      </c>
      <c r="C359" s="200">
        <v>1.6550925925925926E-3</v>
      </c>
    </row>
    <row r="360" spans="2:3">
      <c r="B360" s="212" t="s">
        <v>400</v>
      </c>
      <c r="C360" s="200">
        <v>1.7708333333333332E-3</v>
      </c>
    </row>
    <row r="361" spans="2:3">
      <c r="B361" s="212" t="s">
        <v>424</v>
      </c>
      <c r="C361" s="200">
        <v>1.5972222222222221E-3</v>
      </c>
    </row>
    <row r="362" spans="2:3">
      <c r="B362" s="212" t="s">
        <v>317</v>
      </c>
      <c r="C362" s="200">
        <v>2.2685185185185182E-3</v>
      </c>
    </row>
    <row r="363" spans="2:3">
      <c r="B363" s="212" t="s">
        <v>389</v>
      </c>
      <c r="C363" s="200">
        <v>1.7824074074074072E-3</v>
      </c>
    </row>
    <row r="364" spans="2:3">
      <c r="B364" s="212" t="s">
        <v>321</v>
      </c>
      <c r="C364" s="200">
        <v>2.3726851851851851E-3</v>
      </c>
    </row>
    <row r="365" spans="2:3">
      <c r="B365" s="212" t="s">
        <v>344</v>
      </c>
      <c r="C365" s="200">
        <v>1.9560185185185184E-3</v>
      </c>
    </row>
    <row r="366" spans="2:3">
      <c r="B366" s="212" t="s">
        <v>363</v>
      </c>
      <c r="C366" s="200">
        <v>2.7662037037037034E-3</v>
      </c>
    </row>
    <row r="367" spans="2:3">
      <c r="B367" s="212" t="s">
        <v>370</v>
      </c>
      <c r="C367" s="200">
        <v>2.5462962962962961E-3</v>
      </c>
    </row>
    <row r="368" spans="2:3">
      <c r="B368" s="212" t="s">
        <v>385</v>
      </c>
      <c r="C368" s="200">
        <v>2.3495370370370371E-3</v>
      </c>
    </row>
    <row r="369" spans="2:3">
      <c r="B369" s="212" t="s">
        <v>332</v>
      </c>
      <c r="C369" s="200">
        <v>2.5810185185185185E-3</v>
      </c>
    </row>
    <row r="370" spans="2:3">
      <c r="B370" s="212" t="s">
        <v>335</v>
      </c>
      <c r="C370" s="200">
        <v>1.9212962962962962E-3</v>
      </c>
    </row>
    <row r="371" spans="2:3">
      <c r="B371" s="212" t="s">
        <v>414</v>
      </c>
      <c r="C371" s="200">
        <v>3.472222222222222E-3</v>
      </c>
    </row>
    <row r="372" spans="2:3">
      <c r="B372" s="212" t="s">
        <v>428</v>
      </c>
      <c r="C372" s="200">
        <v>3.6689814814814814E-3</v>
      </c>
    </row>
    <row r="373" spans="2:3">
      <c r="B373" s="210" t="s">
        <v>410</v>
      </c>
      <c r="C373" s="200">
        <v>3.0092592592592588E-3</v>
      </c>
    </row>
    <row r="374" spans="2:3">
      <c r="B374" s="210" t="s">
        <v>356</v>
      </c>
      <c r="C374" s="200">
        <v>2.0370370370370373E-3</v>
      </c>
    </row>
    <row r="375" spans="2:3">
      <c r="B375" s="210" t="s">
        <v>394</v>
      </c>
      <c r="C375" s="200">
        <v>2.2337962962962967E-3</v>
      </c>
    </row>
    <row r="376" spans="2:3">
      <c r="B376" s="210" t="s">
        <v>459</v>
      </c>
      <c r="C376" s="200">
        <v>3.1134259259259257E-3</v>
      </c>
    </row>
    <row r="377" spans="2:3">
      <c r="B377" s="211" t="s">
        <v>387</v>
      </c>
      <c r="C377" s="200">
        <v>2.0023148148148148E-3</v>
      </c>
    </row>
    <row r="378" spans="2:3">
      <c r="B378" s="211" t="s">
        <v>392</v>
      </c>
      <c r="C378" s="200">
        <v>1.7592592592592592E-3</v>
      </c>
    </row>
    <row r="379" spans="2:3">
      <c r="B379" s="211" t="s">
        <v>318</v>
      </c>
      <c r="C379" s="200">
        <v>2.1064814814814813E-3</v>
      </c>
    </row>
    <row r="380" spans="2:3">
      <c r="B380" s="211" t="s">
        <v>392</v>
      </c>
      <c r="C380" s="200">
        <v>1.7592592592592592E-3</v>
      </c>
    </row>
    <row r="381" spans="2:3">
      <c r="B381" s="211" t="s">
        <v>335</v>
      </c>
      <c r="C381" s="200">
        <v>1.9212962962962962E-3</v>
      </c>
    </row>
    <row r="382" spans="2:3">
      <c r="B382" s="211" t="s">
        <v>503</v>
      </c>
      <c r="C382" s="200">
        <v>2.6620370370370374E-3</v>
      </c>
    </row>
    <row r="383" spans="2:3">
      <c r="B383" s="211" t="s">
        <v>390</v>
      </c>
      <c r="C383" s="200">
        <v>2.1527777777777778E-3</v>
      </c>
    </row>
    <row r="384" spans="2:3">
      <c r="B384" s="211" t="s">
        <v>361</v>
      </c>
      <c r="C384" s="200">
        <v>1.9444444444444442E-3</v>
      </c>
    </row>
    <row r="385" spans="2:3">
      <c r="B385" s="212" t="s">
        <v>373</v>
      </c>
      <c r="C385" s="200">
        <v>1.6782407407407406E-3</v>
      </c>
    </row>
    <row r="386" spans="2:3">
      <c r="B386" s="212" t="s">
        <v>381</v>
      </c>
      <c r="C386" s="200">
        <v>1.736111111111111E-3</v>
      </c>
    </row>
    <row r="387" spans="2:3">
      <c r="B387" s="212" t="s">
        <v>328</v>
      </c>
      <c r="C387" s="200">
        <v>2.0254629629629629E-3</v>
      </c>
    </row>
    <row r="388" spans="2:3">
      <c r="B388" s="212" t="s">
        <v>381</v>
      </c>
      <c r="C388" s="200">
        <v>1.736111111111111E-3</v>
      </c>
    </row>
    <row r="389" spans="2:3">
      <c r="B389" s="210" t="s">
        <v>377</v>
      </c>
      <c r="C389" s="200">
        <v>2.5231481481481481E-3</v>
      </c>
    </row>
    <row r="390" spans="2:3">
      <c r="B390" s="210" t="s">
        <v>341</v>
      </c>
      <c r="C390" s="200">
        <v>1.8287037037037037E-3</v>
      </c>
    </row>
    <row r="391" spans="2:3">
      <c r="B391" s="211" t="s">
        <v>324</v>
      </c>
      <c r="C391" s="200">
        <v>2.1759259259259258E-3</v>
      </c>
    </row>
    <row r="392" spans="2:3">
      <c r="B392" s="211" t="s">
        <v>346</v>
      </c>
      <c r="C392" s="200">
        <v>2.1990740740740742E-3</v>
      </c>
    </row>
    <row r="393" spans="2:3">
      <c r="B393" s="211" t="s">
        <v>343</v>
      </c>
      <c r="C393" s="200">
        <v>2.3032407407407407E-3</v>
      </c>
    </row>
    <row r="394" spans="2:3">
      <c r="B394" s="211" t="s">
        <v>377</v>
      </c>
      <c r="C394" s="200">
        <v>2.5231481481481481E-3</v>
      </c>
    </row>
    <row r="395" spans="2:3">
      <c r="B395" s="211" t="s">
        <v>387</v>
      </c>
      <c r="C395" s="200">
        <v>2.0023148148148148E-3</v>
      </c>
    </row>
    <row r="396" spans="2:3">
      <c r="B396" s="211" t="s">
        <v>398</v>
      </c>
      <c r="C396" s="200">
        <v>3.1828703703703702E-3</v>
      </c>
    </row>
    <row r="397" spans="2:3">
      <c r="B397" s="211" t="s">
        <v>407</v>
      </c>
      <c r="C397" s="200">
        <v>2.627314814814815E-3</v>
      </c>
    </row>
    <row r="398" spans="2:3">
      <c r="B398" s="212" t="s">
        <v>402</v>
      </c>
      <c r="C398" s="200">
        <v>2.1874999999999998E-3</v>
      </c>
    </row>
    <row r="399" spans="2:3">
      <c r="B399" s="212" t="s">
        <v>375</v>
      </c>
      <c r="C399" s="200">
        <v>1.8750000000000001E-3</v>
      </c>
    </row>
    <row r="400" spans="2:3">
      <c r="B400" s="212" t="s">
        <v>344</v>
      </c>
      <c r="C400" s="200">
        <v>1.9560185185185184E-3</v>
      </c>
    </row>
    <row r="401" spans="2:3">
      <c r="B401" s="210" t="s">
        <v>318</v>
      </c>
      <c r="C401" s="200">
        <v>2.1064814814814813E-3</v>
      </c>
    </row>
    <row r="402" spans="2:3">
      <c r="B402" s="210" t="s">
        <v>394</v>
      </c>
      <c r="C402" s="200">
        <v>2.2337962962962967E-3</v>
      </c>
    </row>
    <row r="403" spans="2:3">
      <c r="B403" s="210" t="s">
        <v>349</v>
      </c>
      <c r="C403" s="200">
        <v>1.9328703703703704E-3</v>
      </c>
    </row>
    <row r="404" spans="2:3">
      <c r="B404" s="210" t="s">
        <v>322</v>
      </c>
      <c r="C404" s="200">
        <v>2.0717592592592593E-3</v>
      </c>
    </row>
    <row r="405" spans="2:3">
      <c r="B405" s="211" t="s">
        <v>329</v>
      </c>
      <c r="C405" s="200">
        <v>1.8518518518518517E-3</v>
      </c>
    </row>
    <row r="406" spans="2:3">
      <c r="B406" s="211" t="s">
        <v>389</v>
      </c>
      <c r="C406" s="200">
        <v>1.7824074074074072E-3</v>
      </c>
    </row>
    <row r="407" spans="2:3">
      <c r="B407" s="211" t="s">
        <v>392</v>
      </c>
      <c r="C407" s="200">
        <v>1.7592592592592592E-3</v>
      </c>
    </row>
    <row r="408" spans="2:3">
      <c r="B408" s="211" t="s">
        <v>410</v>
      </c>
      <c r="C408" s="200">
        <v>3.0092592592592588E-3</v>
      </c>
    </row>
    <row r="409" spans="2:3">
      <c r="B409" s="211" t="s">
        <v>394</v>
      </c>
      <c r="C409" s="200">
        <v>2.2337962962962967E-3</v>
      </c>
    </row>
    <row r="410" spans="2:3">
      <c r="B410" s="212" t="s">
        <v>376</v>
      </c>
      <c r="C410" s="200">
        <v>2.0833333333333333E-3</v>
      </c>
    </row>
    <row r="411" spans="2:3">
      <c r="B411" s="212" t="s">
        <v>420</v>
      </c>
      <c r="C411" s="200">
        <v>2.0138888888888888E-3</v>
      </c>
    </row>
    <row r="412" spans="2:3">
      <c r="B412" s="212" t="s">
        <v>329</v>
      </c>
      <c r="C412" s="200">
        <v>1.8518518518518517E-3</v>
      </c>
    </row>
    <row r="413" spans="2:3">
      <c r="B413" s="210" t="s">
        <v>323</v>
      </c>
      <c r="C413" s="200">
        <v>3.9004629629629632E-3</v>
      </c>
    </row>
    <row r="414" spans="2:3">
      <c r="B414" s="210" t="s">
        <v>345</v>
      </c>
      <c r="C414" s="200">
        <v>2.5694444444444445E-3</v>
      </c>
    </row>
    <row r="415" spans="2:3">
      <c r="B415" s="210" t="s">
        <v>364</v>
      </c>
      <c r="C415" s="200">
        <v>3.2638888888888891E-3</v>
      </c>
    </row>
    <row r="416" spans="2:3">
      <c r="B416" s="210" t="s">
        <v>352</v>
      </c>
      <c r="C416" s="200">
        <v>2.3148148148148151E-3</v>
      </c>
    </row>
    <row r="417" spans="2:3">
      <c r="B417" s="210" t="s">
        <v>386</v>
      </c>
      <c r="C417" s="200">
        <v>2.5347222222222221E-3</v>
      </c>
    </row>
    <row r="418" spans="2:3">
      <c r="B418" s="210" t="s">
        <v>386</v>
      </c>
      <c r="C418" s="200">
        <v>2.5347222222222221E-3</v>
      </c>
    </row>
    <row r="419" spans="2:3">
      <c r="B419" s="210" t="s">
        <v>406</v>
      </c>
      <c r="C419" s="200">
        <v>8.2638888888888883E-3</v>
      </c>
    </row>
    <row r="420" spans="2:3">
      <c r="B420" s="210" t="s">
        <v>353</v>
      </c>
      <c r="C420" s="200">
        <v>1.9791666666666668E-3</v>
      </c>
    </row>
    <row r="421" spans="2:3">
      <c r="B421" s="210" t="s">
        <v>429</v>
      </c>
      <c r="C421" s="200">
        <v>4.1666666666666666E-3</v>
      </c>
    </row>
    <row r="422" spans="2:3">
      <c r="B422" s="210" t="s">
        <v>353</v>
      </c>
      <c r="C422" s="200">
        <v>1.9791666666666668E-3</v>
      </c>
    </row>
    <row r="423" spans="2:3">
      <c r="B423" s="210" t="s">
        <v>344</v>
      </c>
      <c r="C423" s="200">
        <v>1.9560185185185184E-3</v>
      </c>
    </row>
    <row r="424" spans="2:3">
      <c r="B424" s="211" t="s">
        <v>384</v>
      </c>
      <c r="C424" s="200">
        <v>3.0208333333333333E-3</v>
      </c>
    </row>
    <row r="425" spans="2:3">
      <c r="B425" s="211" t="s">
        <v>460</v>
      </c>
      <c r="C425" s="200">
        <v>2.7893518518518519E-3</v>
      </c>
    </row>
    <row r="426" spans="2:3">
      <c r="B426" s="211" t="s">
        <v>469</v>
      </c>
      <c r="C426" s="200">
        <v>5.3240740740740748E-3</v>
      </c>
    </row>
    <row r="427" spans="2:3">
      <c r="B427" s="211" t="s">
        <v>412</v>
      </c>
      <c r="C427" s="200">
        <v>2.3263888888888887E-3</v>
      </c>
    </row>
    <row r="428" spans="2:3">
      <c r="B428" s="211" t="s">
        <v>347</v>
      </c>
      <c r="C428" s="200">
        <v>2.2453703703703702E-3</v>
      </c>
    </row>
    <row r="429" spans="2:3">
      <c r="B429" s="212" t="s">
        <v>394</v>
      </c>
      <c r="C429" s="200">
        <v>2.2337962962962967E-3</v>
      </c>
    </row>
    <row r="430" spans="2:3">
      <c r="B430" s="212" t="s">
        <v>322</v>
      </c>
      <c r="C430" s="200">
        <v>2.0717592592592593E-3</v>
      </c>
    </row>
    <row r="431" spans="2:3">
      <c r="B431" s="212" t="s">
        <v>352</v>
      </c>
      <c r="C431" s="200">
        <v>2.3148148148148151E-3</v>
      </c>
    </row>
    <row r="432" spans="2:3">
      <c r="B432" s="210" t="s">
        <v>318</v>
      </c>
      <c r="C432" s="200">
        <v>2.1064814814814813E-3</v>
      </c>
    </row>
    <row r="433" spans="2:3">
      <c r="B433" s="210" t="s">
        <v>357</v>
      </c>
      <c r="C433" s="200">
        <v>2.1180555555555553E-3</v>
      </c>
    </row>
    <row r="434" spans="2:3">
      <c r="B434" s="210" t="s">
        <v>478</v>
      </c>
      <c r="C434" s="200">
        <v>2.3379629629629631E-3</v>
      </c>
    </row>
    <row r="435" spans="2:3">
      <c r="B435" s="210" t="s">
        <v>337</v>
      </c>
      <c r="C435" s="200">
        <v>2.1643518518518518E-3</v>
      </c>
    </row>
    <row r="436" spans="2:3">
      <c r="B436" s="210" t="s">
        <v>386</v>
      </c>
      <c r="C436" s="200">
        <v>2.5347222222222221E-3</v>
      </c>
    </row>
    <row r="437" spans="2:3">
      <c r="B437" s="210" t="s">
        <v>327</v>
      </c>
      <c r="C437" s="200">
        <v>2.0486111111111113E-3</v>
      </c>
    </row>
    <row r="438" spans="2:3">
      <c r="B438" s="210" t="s">
        <v>529</v>
      </c>
      <c r="C438" s="200">
        <v>2.2569444444444447E-3</v>
      </c>
    </row>
    <row r="439" spans="2:3">
      <c r="B439" s="210" t="s">
        <v>348</v>
      </c>
      <c r="C439" s="200">
        <v>2.5925925925925925E-3</v>
      </c>
    </row>
    <row r="440" spans="2:3">
      <c r="B440" s="212" t="s">
        <v>326</v>
      </c>
      <c r="C440" s="200">
        <v>2.4537037037037036E-3</v>
      </c>
    </row>
    <row r="441" spans="2:3">
      <c r="B441" s="212" t="s">
        <v>348</v>
      </c>
      <c r="C441" s="200">
        <v>2.5925925925925925E-3</v>
      </c>
    </row>
    <row r="442" spans="2:3">
      <c r="B442" s="212" t="s">
        <v>347</v>
      </c>
      <c r="C442" s="200">
        <v>2.2453703703703702E-3</v>
      </c>
    </row>
    <row r="443" spans="2:3">
      <c r="B443" s="212" t="s">
        <v>378</v>
      </c>
      <c r="C443" s="200">
        <v>2.4189814814814816E-3</v>
      </c>
    </row>
    <row r="444" spans="2:3">
      <c r="B444" s="212" t="s">
        <v>388</v>
      </c>
      <c r="C444" s="200">
        <v>2.6388888888888885E-3</v>
      </c>
    </row>
    <row r="445" spans="2:3">
      <c r="B445" s="212" t="s">
        <v>399</v>
      </c>
      <c r="C445" s="200">
        <v>3.1712962962962958E-3</v>
      </c>
    </row>
    <row r="446" spans="2:3">
      <c r="B446" s="212" t="s">
        <v>408</v>
      </c>
      <c r="C446" s="200">
        <v>7.2106481481481475E-3</v>
      </c>
    </row>
    <row r="447" spans="2:3">
      <c r="B447" s="212" t="s">
        <v>417</v>
      </c>
      <c r="C447" s="200">
        <v>2.4305555555555556E-3</v>
      </c>
    </row>
    <row r="448" spans="2:3">
      <c r="B448" s="210" t="s">
        <v>349</v>
      </c>
      <c r="C448" s="200">
        <v>1.9328703703703704E-3</v>
      </c>
    </row>
    <row r="449" spans="2:3">
      <c r="B449" s="210" t="s">
        <v>327</v>
      </c>
      <c r="C449" s="200">
        <v>2.0486111111111113E-3</v>
      </c>
    </row>
    <row r="450" spans="2:3">
      <c r="B450" s="210" t="s">
        <v>453</v>
      </c>
      <c r="C450" s="200">
        <v>2.3958333333333336E-3</v>
      </c>
    </row>
    <row r="451" spans="2:3">
      <c r="B451" s="210" t="s">
        <v>319</v>
      </c>
      <c r="C451" s="200">
        <v>2.0601851851851853E-3</v>
      </c>
    </row>
    <row r="452" spans="2:3">
      <c r="B452" s="211" t="s">
        <v>332</v>
      </c>
      <c r="C452" s="200">
        <v>2.5810185185185185E-3</v>
      </c>
    </row>
    <row r="453" spans="2:3">
      <c r="B453" s="211" t="s">
        <v>478</v>
      </c>
      <c r="C453" s="200">
        <v>2.3379629629629631E-3</v>
      </c>
    </row>
    <row r="454" spans="2:3">
      <c r="B454" s="211" t="s">
        <v>394</v>
      </c>
      <c r="C454" s="200">
        <v>2.2337962962962967E-3</v>
      </c>
    </row>
    <row r="455" spans="2:3">
      <c r="B455" s="211" t="s">
        <v>491</v>
      </c>
      <c r="C455" s="200">
        <v>2.6504629629629625E-3</v>
      </c>
    </row>
    <row r="456" spans="2:3">
      <c r="B456" s="211" t="s">
        <v>331</v>
      </c>
      <c r="C456" s="200">
        <v>2.2916666666666667E-3</v>
      </c>
    </row>
    <row r="457" spans="2:3">
      <c r="B457" s="211" t="s">
        <v>395</v>
      </c>
      <c r="C457" s="200">
        <v>2.9398148148148148E-3</v>
      </c>
    </row>
    <row r="458" spans="2:3">
      <c r="B458" s="212" t="s">
        <v>318</v>
      </c>
      <c r="C458" s="200">
        <v>2.1064814814814813E-3</v>
      </c>
    </row>
    <row r="459" spans="2:3">
      <c r="B459" s="212" t="s">
        <v>413</v>
      </c>
      <c r="C459" s="200">
        <v>2.5000000000000001E-3</v>
      </c>
    </row>
    <row r="460" spans="2:3">
      <c r="B460" s="212" t="s">
        <v>521</v>
      </c>
      <c r="C460" s="200">
        <v>3.414351851851852E-3</v>
      </c>
    </row>
    <row r="461" spans="2:3">
      <c r="B461" s="212" t="s">
        <v>440</v>
      </c>
      <c r="C461" s="200">
        <v>2.1412037037037038E-3</v>
      </c>
    </row>
    <row r="462" spans="2:3">
      <c r="B462" s="212" t="s">
        <v>509</v>
      </c>
      <c r="C462" s="200">
        <v>2.4074074074074076E-3</v>
      </c>
    </row>
    <row r="463" spans="2:3">
      <c r="B463" s="212" t="s">
        <v>386</v>
      </c>
      <c r="C463" s="200">
        <v>2.5347222222222221E-3</v>
      </c>
    </row>
    <row r="464" spans="2:3">
      <c r="B464" s="212" t="s">
        <v>333</v>
      </c>
      <c r="C464" s="200">
        <v>2.2222222222222222E-3</v>
      </c>
    </row>
    <row r="465" spans="2:3">
      <c r="B465" s="211" t="s">
        <v>325</v>
      </c>
      <c r="C465" s="200">
        <v>3.0439814814814821E-3</v>
      </c>
    </row>
    <row r="466" spans="2:3">
      <c r="B466" s="211" t="s">
        <v>347</v>
      </c>
      <c r="C466" s="200">
        <v>2.2453703703703702E-3</v>
      </c>
    </row>
    <row r="467" spans="2:3">
      <c r="B467" s="211" t="s">
        <v>365</v>
      </c>
      <c r="C467" s="200">
        <v>1.9097222222222222E-3</v>
      </c>
    </row>
    <row r="468" spans="2:3">
      <c r="B468" s="211" t="s">
        <v>329</v>
      </c>
      <c r="C468" s="200">
        <v>1.8518518518518517E-3</v>
      </c>
    </row>
    <row r="469" spans="2:3">
      <c r="B469" s="211" t="s">
        <v>344</v>
      </c>
      <c r="C469" s="200">
        <v>1.9560185185185184E-3</v>
      </c>
    </row>
    <row r="470" spans="2:3">
      <c r="B470" s="211" t="s">
        <v>336</v>
      </c>
      <c r="C470" s="200">
        <v>1.8981481481481482E-3</v>
      </c>
    </row>
    <row r="471" spans="2:3">
      <c r="B471" s="211" t="s">
        <v>335</v>
      </c>
      <c r="C471" s="200">
        <v>1.9212962962962962E-3</v>
      </c>
    </row>
    <row r="472" spans="2:3">
      <c r="B472" s="211" t="s">
        <v>397</v>
      </c>
      <c r="C472" s="200">
        <v>2.8124999999999995E-3</v>
      </c>
    </row>
    <row r="473" spans="2:3">
      <c r="B473" s="212" t="s">
        <v>440</v>
      </c>
      <c r="C473" s="200">
        <v>2.1412037037037038E-3</v>
      </c>
    </row>
    <row r="474" spans="2:3">
      <c r="B474" s="212" t="s">
        <v>436</v>
      </c>
      <c r="C474" s="200">
        <v>2.8587962962962963E-3</v>
      </c>
    </row>
    <row r="475" spans="2:3">
      <c r="B475" s="212" t="s">
        <v>343</v>
      </c>
      <c r="C475" s="200">
        <v>2.3032407407407407E-3</v>
      </c>
    </row>
    <row r="476" spans="2:3">
      <c r="B476" s="212" t="s">
        <v>407</v>
      </c>
      <c r="C476" s="200">
        <v>2.627314814814815E-3</v>
      </c>
    </row>
    <row r="477" spans="2:3">
      <c r="B477" s="210" t="s">
        <v>344</v>
      </c>
      <c r="C477" s="200">
        <v>1.9560185185185184E-3</v>
      </c>
    </row>
    <row r="478" spans="2:3">
      <c r="B478" s="210" t="s">
        <v>477</v>
      </c>
      <c r="C478" s="200">
        <v>2.9282407407407412E-3</v>
      </c>
    </row>
    <row r="479" spans="2:3">
      <c r="B479" s="210" t="s">
        <v>352</v>
      </c>
      <c r="C479" s="200">
        <v>2.3148148148148151E-3</v>
      </c>
    </row>
    <row r="480" spans="2:3">
      <c r="B480" s="210" t="s">
        <v>387</v>
      </c>
      <c r="C480" s="200">
        <v>2.0023148148148148E-3</v>
      </c>
    </row>
    <row r="481" spans="2:3">
      <c r="B481" s="210" t="s">
        <v>346</v>
      </c>
      <c r="C481" s="200">
        <v>2.1990740740740742E-3</v>
      </c>
    </row>
    <row r="482" spans="2:3">
      <c r="B482" s="210" t="s">
        <v>357</v>
      </c>
      <c r="C482" s="200">
        <v>2.1180555555555553E-3</v>
      </c>
    </row>
    <row r="483" spans="2:3">
      <c r="B483" s="210" t="s">
        <v>379</v>
      </c>
      <c r="C483" s="200">
        <v>2.0949074074074073E-3</v>
      </c>
    </row>
    <row r="484" spans="2:3">
      <c r="B484" s="211" t="s">
        <v>482</v>
      </c>
      <c r="C484" s="200">
        <v>2.3611111111111111E-3</v>
      </c>
    </row>
    <row r="485" spans="2:3">
      <c r="B485" s="211" t="s">
        <v>317</v>
      </c>
      <c r="C485" s="200">
        <v>2.2685185185185182E-3</v>
      </c>
    </row>
    <row r="486" spans="2:3">
      <c r="B486" s="211" t="s">
        <v>337</v>
      </c>
      <c r="C486" s="200">
        <v>2.1643518518518518E-3</v>
      </c>
    </row>
    <row r="487" spans="2:3">
      <c r="B487" s="211" t="s">
        <v>531</v>
      </c>
      <c r="C487" s="200">
        <v>2.7083333333333334E-3</v>
      </c>
    </row>
    <row r="488" spans="2:3">
      <c r="B488" s="211" t="s">
        <v>531</v>
      </c>
      <c r="C488" s="200">
        <v>2.7083333333333334E-3</v>
      </c>
    </row>
    <row r="489" spans="2:3">
      <c r="B489" s="211" t="s">
        <v>540</v>
      </c>
      <c r="C489" s="200">
        <v>1.0868055555555556E-2</v>
      </c>
    </row>
    <row r="490" spans="2:3">
      <c r="B490" s="212" t="s">
        <v>332</v>
      </c>
      <c r="C490" s="200">
        <v>2.5810185185185185E-3</v>
      </c>
    </row>
    <row r="491" spans="2:3">
      <c r="B491" s="212" t="s">
        <v>329</v>
      </c>
      <c r="C491" s="200">
        <v>1.8518518518518517E-3</v>
      </c>
    </row>
    <row r="492" spans="2:3">
      <c r="B492" s="212" t="s">
        <v>370</v>
      </c>
      <c r="C492" s="200">
        <v>2.5462962962962961E-3</v>
      </c>
    </row>
    <row r="493" spans="2:3">
      <c r="B493" s="212" t="s">
        <v>380</v>
      </c>
      <c r="C493" s="200">
        <v>1.9907407407407408E-3</v>
      </c>
    </row>
    <row r="494" spans="2:3">
      <c r="B494" s="212" t="s">
        <v>390</v>
      </c>
      <c r="C494" s="200">
        <v>2.1527777777777778E-3</v>
      </c>
    </row>
    <row r="495" spans="2:3">
      <c r="B495" s="212" t="s">
        <v>353</v>
      </c>
      <c r="C495" s="200">
        <v>1.9791666666666668E-3</v>
      </c>
    </row>
    <row r="496" spans="2:3">
      <c r="B496" s="212" t="s">
        <v>335</v>
      </c>
      <c r="C496" s="200">
        <v>1.9212962962962962E-3</v>
      </c>
    </row>
    <row r="497" spans="2:3">
      <c r="B497" s="211" t="s">
        <v>376</v>
      </c>
      <c r="C497" s="200">
        <v>2.0833333333333333E-3</v>
      </c>
    </row>
    <row r="498" spans="2:3">
      <c r="B498" s="211" t="s">
        <v>334</v>
      </c>
      <c r="C498" s="200">
        <v>1.7939814814814815E-3</v>
      </c>
    </row>
    <row r="499" spans="2:3">
      <c r="B499" s="211" t="s">
        <v>328</v>
      </c>
      <c r="C499" s="200">
        <v>2.0254629629629629E-3</v>
      </c>
    </row>
    <row r="500" spans="2:3">
      <c r="B500" s="211" t="s">
        <v>353</v>
      </c>
      <c r="C500" s="200">
        <v>1.9791666666666668E-3</v>
      </c>
    </row>
    <row r="501" spans="2:3">
      <c r="B501" s="211" t="s">
        <v>328</v>
      </c>
      <c r="C501" s="200">
        <v>2.0254629629629629E-3</v>
      </c>
    </row>
    <row r="502" spans="2:3">
      <c r="B502" s="211" t="s">
        <v>317</v>
      </c>
      <c r="C502" s="200">
        <v>2.2685185185185182E-3</v>
      </c>
    </row>
    <row r="503" spans="2:3">
      <c r="B503" s="211" t="s">
        <v>471</v>
      </c>
      <c r="C503" s="200">
        <v>2.1296296296296298E-3</v>
      </c>
    </row>
    <row r="504" spans="2:3">
      <c r="B504" s="210" t="s">
        <v>401</v>
      </c>
      <c r="C504" s="200">
        <v>2.8472222222222219E-3</v>
      </c>
    </row>
    <row r="505" spans="2:3">
      <c r="B505" s="210" t="s">
        <v>328</v>
      </c>
      <c r="C505" s="200">
        <v>2.0254629629629629E-3</v>
      </c>
    </row>
    <row r="506" spans="2:3">
      <c r="B506" s="210" t="s">
        <v>379</v>
      </c>
      <c r="C506" s="200">
        <v>2.0949074074074073E-3</v>
      </c>
    </row>
    <row r="507" spans="2:3">
      <c r="B507" s="210" t="s">
        <v>328</v>
      </c>
      <c r="C507" s="200">
        <v>2.0254629629629629E-3</v>
      </c>
    </row>
    <row r="508" spans="2:3">
      <c r="B508" s="212" t="s">
        <v>400</v>
      </c>
      <c r="C508" s="200">
        <v>1.7708333333333332E-3</v>
      </c>
    </row>
    <row r="509" spans="2:3">
      <c r="B509" s="212" t="s">
        <v>341</v>
      </c>
      <c r="C509" s="200">
        <v>1.8287037037037037E-3</v>
      </c>
    </row>
    <row r="510" spans="2:3">
      <c r="B510" s="212" t="s">
        <v>400</v>
      </c>
      <c r="C510" s="200">
        <v>1.7708333333333332E-3</v>
      </c>
    </row>
    <row r="511" spans="2:3">
      <c r="B511" s="212" t="s">
        <v>360</v>
      </c>
      <c r="C511" s="200">
        <v>1.8402777777777777E-3</v>
      </c>
    </row>
    <row r="512" spans="2:3">
      <c r="B512" s="212" t="s">
        <v>322</v>
      </c>
      <c r="C512" s="200">
        <v>2.0717592592592593E-3</v>
      </c>
    </row>
    <row r="513" spans="2:3">
      <c r="B513" s="211" t="s">
        <v>329</v>
      </c>
      <c r="C513" s="200">
        <v>1.8518518518518517E-3</v>
      </c>
    </row>
    <row r="514" spans="2:3">
      <c r="B514" s="211" t="s">
        <v>400</v>
      </c>
      <c r="C514" s="200">
        <v>1.7708333333333332E-3</v>
      </c>
    </row>
    <row r="515" spans="2:3">
      <c r="B515" s="211" t="s">
        <v>340</v>
      </c>
      <c r="C515" s="200">
        <v>1.8865740740740742E-3</v>
      </c>
    </row>
    <row r="516" spans="2:3">
      <c r="B516" s="212" t="s">
        <v>331</v>
      </c>
      <c r="C516" s="200">
        <v>2.2916666666666667E-3</v>
      </c>
    </row>
    <row r="517" spans="2:3">
      <c r="B517" s="212" t="s">
        <v>353</v>
      </c>
      <c r="C517" s="200">
        <v>1.9791666666666668E-3</v>
      </c>
    </row>
    <row r="518" spans="2:3">
      <c r="B518" s="212" t="s">
        <v>369</v>
      </c>
      <c r="C518" s="200">
        <v>2.4768518518518516E-3</v>
      </c>
    </row>
    <row r="519" spans="2:3">
      <c r="B519" s="212" t="s">
        <v>379</v>
      </c>
      <c r="C519" s="200">
        <v>2.0949074074074073E-3</v>
      </c>
    </row>
    <row r="520" spans="2:3">
      <c r="B520" s="212" t="s">
        <v>379</v>
      </c>
      <c r="C520" s="200">
        <v>2.0949074074074073E-3</v>
      </c>
    </row>
    <row r="521" spans="2:3">
      <c r="B521" s="212" t="s">
        <v>401</v>
      </c>
      <c r="C521" s="200">
        <v>2.8472222222222219E-3</v>
      </c>
    </row>
    <row r="522" spans="2:3">
      <c r="B522" s="212" t="s">
        <v>410</v>
      </c>
      <c r="C522" s="200">
        <v>3.0092592592592588E-3</v>
      </c>
    </row>
    <row r="523" spans="2:3">
      <c r="B523" s="212" t="s">
        <v>420</v>
      </c>
      <c r="C523" s="200">
        <v>2.0138888888888888E-3</v>
      </c>
    </row>
    <row r="524" spans="2:3">
      <c r="B524" s="212" t="s">
        <v>417</v>
      </c>
      <c r="C524" s="200">
        <v>2.4305555555555556E-3</v>
      </c>
    </row>
    <row r="525" spans="2:3">
      <c r="B525" s="212" t="s">
        <v>379</v>
      </c>
      <c r="C525" s="200">
        <v>2.0949074074074073E-3</v>
      </c>
    </row>
    <row r="526" spans="2:3">
      <c r="B526" s="211" t="s">
        <v>347</v>
      </c>
      <c r="C526" s="200">
        <v>2.2453703703703702E-3</v>
      </c>
    </row>
    <row r="527" spans="2:3">
      <c r="B527" s="211" t="s">
        <v>455</v>
      </c>
      <c r="C527" s="200">
        <v>2.7314814814814819E-3</v>
      </c>
    </row>
    <row r="528" spans="2:3">
      <c r="B528" s="211" t="s">
        <v>339</v>
      </c>
      <c r="C528" s="200">
        <v>3.3333333333333335E-3</v>
      </c>
    </row>
    <row r="529" spans="2:3">
      <c r="B529" s="211" t="s">
        <v>356</v>
      </c>
      <c r="C529" s="200">
        <v>2.0370370370370373E-3</v>
      </c>
    </row>
    <row r="530" spans="2:3">
      <c r="B530" s="211" t="s">
        <v>331</v>
      </c>
      <c r="C530" s="200">
        <v>2.2916666666666667E-3</v>
      </c>
    </row>
    <row r="531" spans="2:3">
      <c r="B531" s="211" t="s">
        <v>372</v>
      </c>
      <c r="C531" s="200">
        <v>1.9675925925925928E-3</v>
      </c>
    </row>
    <row r="532" spans="2:3">
      <c r="B532" s="211" t="s">
        <v>358</v>
      </c>
      <c r="C532" s="200">
        <v>1.712962962962963E-3</v>
      </c>
    </row>
    <row r="533" spans="2:3">
      <c r="B533" s="210" t="s">
        <v>322</v>
      </c>
      <c r="C533" s="200">
        <v>2.0717592592592593E-3</v>
      </c>
    </row>
    <row r="534" spans="2:3">
      <c r="B534" s="210" t="s">
        <v>387</v>
      </c>
      <c r="C534" s="200">
        <v>2.0023148148148148E-3</v>
      </c>
    </row>
    <row r="535" spans="2:3">
      <c r="B535" s="210" t="s">
        <v>394</v>
      </c>
      <c r="C535" s="200">
        <v>2.2337962962962967E-3</v>
      </c>
    </row>
    <row r="536" spans="2:3">
      <c r="B536" s="210" t="s">
        <v>389</v>
      </c>
      <c r="C536" s="200">
        <v>1.7824074074074072E-3</v>
      </c>
    </row>
    <row r="537" spans="2:3">
      <c r="B537" s="210" t="s">
        <v>389</v>
      </c>
      <c r="C537" s="200">
        <v>1.7824074074074072E-3</v>
      </c>
    </row>
    <row r="538" spans="2:3">
      <c r="B538" s="212" t="s">
        <v>389</v>
      </c>
      <c r="C538" s="200">
        <v>1.7824074074074072E-3</v>
      </c>
    </row>
    <row r="539" spans="2:3">
      <c r="B539" s="212" t="s">
        <v>387</v>
      </c>
      <c r="C539" s="200">
        <v>2.0023148148148148E-3</v>
      </c>
    </row>
    <row r="540" spans="2:3">
      <c r="B540" s="212" t="s">
        <v>336</v>
      </c>
      <c r="C540" s="200">
        <v>1.8981481481481482E-3</v>
      </c>
    </row>
    <row r="541" spans="2:3">
      <c r="B541" s="212" t="s">
        <v>341</v>
      </c>
      <c r="C541" s="200">
        <v>1.8287037037037037E-3</v>
      </c>
    </row>
    <row r="542" spans="2:3">
      <c r="B542" s="212" t="s">
        <v>340</v>
      </c>
      <c r="C542" s="200">
        <v>1.8865740740740742E-3</v>
      </c>
    </row>
    <row r="543" spans="2:3">
      <c r="B543" s="212" t="s">
        <v>497</v>
      </c>
      <c r="C543" s="200">
        <v>1.6550925925925926E-3</v>
      </c>
    </row>
    <row r="544" spans="2:3">
      <c r="B544" s="212" t="s">
        <v>334</v>
      </c>
      <c r="C544" s="200">
        <v>1.7939814814814815E-3</v>
      </c>
    </row>
    <row r="545" spans="2:3">
      <c r="B545" s="212" t="s">
        <v>355</v>
      </c>
      <c r="C545" s="200">
        <v>1.6435185185185183E-3</v>
      </c>
    </row>
    <row r="546" spans="2:3">
      <c r="B546" s="212" t="s">
        <v>371</v>
      </c>
      <c r="C546" s="200">
        <v>1.5393518518518519E-3</v>
      </c>
    </row>
    <row r="547" spans="2:3">
      <c r="B547" s="212" t="s">
        <v>367</v>
      </c>
      <c r="C547" s="200">
        <v>1.7476851851851852E-3</v>
      </c>
    </row>
    <row r="548" spans="2:3">
      <c r="B548" s="212" t="s">
        <v>360</v>
      </c>
      <c r="C548" s="200">
        <v>1.8402777777777777E-3</v>
      </c>
    </row>
    <row r="549" spans="2:3">
      <c r="B549" s="212" t="s">
        <v>354</v>
      </c>
      <c r="C549" s="200">
        <v>1.7013888888888892E-3</v>
      </c>
    </row>
    <row r="550" spans="2:3">
      <c r="B550" s="212" t="s">
        <v>365</v>
      </c>
      <c r="C550" s="200">
        <v>1.9097222222222222E-3</v>
      </c>
    </row>
    <row r="551" spans="2:3">
      <c r="B551" s="211" t="s">
        <v>340</v>
      </c>
      <c r="C551" s="200">
        <v>1.8865740740740742E-3</v>
      </c>
    </row>
    <row r="552" spans="2:3">
      <c r="B552" s="211" t="s">
        <v>400</v>
      </c>
      <c r="C552" s="200">
        <v>1.7708333333333332E-3</v>
      </c>
    </row>
    <row r="553" spans="2:3">
      <c r="B553" s="211" t="s">
        <v>391</v>
      </c>
      <c r="C553" s="200">
        <v>1.6666666666666668E-3</v>
      </c>
    </row>
    <row r="554" spans="2:3">
      <c r="B554" s="211" t="s">
        <v>338</v>
      </c>
      <c r="C554" s="200">
        <v>1.689814814814815E-3</v>
      </c>
    </row>
    <row r="555" spans="2:3">
      <c r="B555" s="211" t="s">
        <v>420</v>
      </c>
      <c r="C555" s="200">
        <v>2.0138888888888888E-3</v>
      </c>
    </row>
    <row r="556" spans="2:3">
      <c r="B556" s="211" t="s">
        <v>358</v>
      </c>
      <c r="C556" s="200">
        <v>1.712962962962963E-3</v>
      </c>
    </row>
    <row r="557" spans="2:3">
      <c r="B557" s="211" t="s">
        <v>409</v>
      </c>
      <c r="C557" s="200">
        <v>1.8634259259259261E-3</v>
      </c>
    </row>
    <row r="558" spans="2:3">
      <c r="B558" s="210" t="s">
        <v>409</v>
      </c>
      <c r="C558" s="200">
        <v>1.8634259259259261E-3</v>
      </c>
    </row>
    <row r="559" spans="2:3">
      <c r="B559" s="210" t="s">
        <v>361</v>
      </c>
      <c r="C559" s="200">
        <v>1.9444444444444442E-3</v>
      </c>
    </row>
    <row r="560" spans="2:3">
      <c r="B560" s="210" t="s">
        <v>358</v>
      </c>
      <c r="C560" s="200">
        <v>1.712962962962963E-3</v>
      </c>
    </row>
    <row r="561" spans="2:3">
      <c r="B561" s="210" t="s">
        <v>499</v>
      </c>
      <c r="C561" s="200">
        <v>1.6203703703703703E-3</v>
      </c>
    </row>
    <row r="562" spans="2:3">
      <c r="B562" s="210" t="s">
        <v>497</v>
      </c>
      <c r="C562" s="200">
        <v>1.6550925925925926E-3</v>
      </c>
    </row>
    <row r="563" spans="2:3">
      <c r="B563" s="212" t="s">
        <v>373</v>
      </c>
      <c r="C563" s="200">
        <v>1.6782407407407406E-3</v>
      </c>
    </row>
    <row r="564" spans="2:3">
      <c r="B564" s="212" t="s">
        <v>402</v>
      </c>
      <c r="C564" s="200">
        <v>2.1874999999999998E-3</v>
      </c>
    </row>
    <row r="565" spans="2:3">
      <c r="B565" s="212" t="s">
        <v>355</v>
      </c>
      <c r="C565" s="200">
        <v>1.6435185185185183E-3</v>
      </c>
    </row>
    <row r="566" spans="2:3">
      <c r="B566" s="212" t="s">
        <v>533</v>
      </c>
      <c r="C566" s="200">
        <v>4.4328703703703709E-3</v>
      </c>
    </row>
    <row r="567" spans="2:3">
      <c r="B567" s="212" t="s">
        <v>495</v>
      </c>
      <c r="C567" s="200">
        <v>8.6342592592592599E-3</v>
      </c>
    </row>
    <row r="568" spans="2:3">
      <c r="B568" s="212" t="s">
        <v>373</v>
      </c>
      <c r="C568" s="200">
        <v>1.6782407407407406E-3</v>
      </c>
    </row>
    <row r="569" spans="2:3">
      <c r="B569" s="212" t="s">
        <v>333</v>
      </c>
      <c r="C569" s="200">
        <v>2.2222222222222222E-3</v>
      </c>
    </row>
    <row r="570" spans="2:3">
      <c r="B570" s="212" t="s">
        <v>354</v>
      </c>
      <c r="C570" s="200">
        <v>1.7013888888888892E-3</v>
      </c>
    </row>
    <row r="571" spans="2:3">
      <c r="B571" s="212" t="s">
        <v>352</v>
      </c>
      <c r="C571" s="200">
        <v>2.3148148148148151E-3</v>
      </c>
    </row>
    <row r="572" spans="2:3">
      <c r="B572" s="212" t="s">
        <v>375</v>
      </c>
      <c r="C572" s="200">
        <v>1.8750000000000001E-3</v>
      </c>
    </row>
    <row r="573" spans="2:3">
      <c r="B573" s="212" t="s">
        <v>391</v>
      </c>
      <c r="C573" s="200">
        <v>1.6666666666666668E-3</v>
      </c>
    </row>
    <row r="574" spans="2:3">
      <c r="B574" s="212" t="s">
        <v>390</v>
      </c>
      <c r="C574" s="200">
        <v>2.1527777777777778E-3</v>
      </c>
    </row>
    <row r="575" spans="2:3">
      <c r="B575" s="212" t="s">
        <v>340</v>
      </c>
      <c r="C575" s="200">
        <v>1.8865740740740742E-3</v>
      </c>
    </row>
    <row r="576" spans="2:3">
      <c r="B576" s="211" t="s">
        <v>381</v>
      </c>
      <c r="C576" s="200">
        <v>1.736111111111111E-3</v>
      </c>
    </row>
    <row r="577" spans="2:3">
      <c r="B577" s="211" t="s">
        <v>442</v>
      </c>
      <c r="C577" s="200">
        <v>3.2986111111111111E-3</v>
      </c>
    </row>
    <row r="578" spans="2:3">
      <c r="B578" s="211" t="s">
        <v>366</v>
      </c>
      <c r="C578" s="200">
        <v>1.8171296296296297E-3</v>
      </c>
    </row>
    <row r="579" spans="2:3">
      <c r="B579" s="210" t="s">
        <v>366</v>
      </c>
      <c r="C579" s="200">
        <v>1.8171296296296297E-3</v>
      </c>
    </row>
    <row r="580" spans="2:3">
      <c r="B580" s="210" t="s">
        <v>344</v>
      </c>
      <c r="C580" s="200">
        <v>1.9560185185185184E-3</v>
      </c>
    </row>
    <row r="581" spans="2:3">
      <c r="B581" s="210" t="s">
        <v>389</v>
      </c>
      <c r="C581" s="200">
        <v>1.7824074074074072E-3</v>
      </c>
    </row>
    <row r="582" spans="2:3">
      <c r="B582" s="210" t="s">
        <v>482</v>
      </c>
      <c r="C582" s="200">
        <v>2.3611111111111111E-3</v>
      </c>
    </row>
    <row r="583" spans="2:3">
      <c r="B583" s="210" t="s">
        <v>381</v>
      </c>
      <c r="C583" s="200">
        <v>1.736111111111111E-3</v>
      </c>
    </row>
    <row r="584" spans="2:3">
      <c r="B584" s="210" t="s">
        <v>371</v>
      </c>
      <c r="C584" s="200">
        <v>1.5393518518518519E-3</v>
      </c>
    </row>
    <row r="585" spans="2:3">
      <c r="B585" s="212" t="s">
        <v>392</v>
      </c>
      <c r="C585" s="200">
        <v>1.7592592592592592E-3</v>
      </c>
    </row>
    <row r="586" spans="2:3">
      <c r="B586" s="212" t="s">
        <v>392</v>
      </c>
      <c r="C586" s="200">
        <v>1.7592592592592592E-3</v>
      </c>
    </row>
    <row r="587" spans="2:3">
      <c r="B587" s="212" t="s">
        <v>499</v>
      </c>
      <c r="C587" s="200">
        <v>1.6203703703703703E-3</v>
      </c>
    </row>
    <row r="588" spans="2:3">
      <c r="B588" s="212" t="s">
        <v>371</v>
      </c>
      <c r="C588" s="200">
        <v>1.5393518518518519E-3</v>
      </c>
    </row>
    <row r="589" spans="2:3">
      <c r="B589" s="211" t="s">
        <v>355</v>
      </c>
      <c r="C589" s="200">
        <v>1.6435185185185183E-3</v>
      </c>
    </row>
    <row r="590" spans="2:3">
      <c r="B590" s="211" t="s">
        <v>432</v>
      </c>
      <c r="C590" s="200">
        <v>1.5509259259259261E-3</v>
      </c>
    </row>
    <row r="591" spans="2:3">
      <c r="B591" s="211" t="s">
        <v>389</v>
      </c>
      <c r="C591" s="200">
        <v>1.7824074074074072E-3</v>
      </c>
    </row>
    <row r="592" spans="2:3">
      <c r="B592" s="211" t="s">
        <v>338</v>
      </c>
      <c r="C592" s="200">
        <v>1.689814814814815E-3</v>
      </c>
    </row>
    <row r="593" spans="2:3">
      <c r="B593" s="211" t="s">
        <v>389</v>
      </c>
      <c r="C593" s="200">
        <v>1.7824074074074072E-3</v>
      </c>
    </row>
    <row r="594" spans="2:3">
      <c r="B594" s="211" t="s">
        <v>350</v>
      </c>
      <c r="C594" s="200">
        <v>1.7245370370370372E-3</v>
      </c>
    </row>
    <row r="595" spans="2:3">
      <c r="B595" s="212" t="s">
        <v>336</v>
      </c>
      <c r="C595" s="200">
        <v>1.8981481481481482E-3</v>
      </c>
    </row>
    <row r="596" spans="2:3">
      <c r="B596" s="212" t="s">
        <v>357</v>
      </c>
      <c r="C596" s="200">
        <v>2.1180555555555553E-3</v>
      </c>
    </row>
    <row r="597" spans="2:3">
      <c r="B597" s="212" t="s">
        <v>372</v>
      </c>
      <c r="C597" s="200">
        <v>1.9675925925925928E-3</v>
      </c>
    </row>
    <row r="598" spans="2:3">
      <c r="B598" s="212" t="s">
        <v>346</v>
      </c>
      <c r="C598" s="200">
        <v>2.1990740740740742E-3</v>
      </c>
    </row>
    <row r="599" spans="2:3">
      <c r="B599" s="212" t="s">
        <v>392</v>
      </c>
      <c r="C599" s="200">
        <v>1.7592592592592592E-3</v>
      </c>
    </row>
    <row r="600" spans="2:3">
      <c r="B600" s="212" t="s">
        <v>348</v>
      </c>
      <c r="C600" s="200">
        <v>2.5925925925925925E-3</v>
      </c>
    </row>
    <row r="601" spans="2:3">
      <c r="B601" s="212" t="s">
        <v>327</v>
      </c>
      <c r="C601" s="200">
        <v>2.0486111111111113E-3</v>
      </c>
    </row>
    <row r="602" spans="2:3">
      <c r="B602" s="212" t="s">
        <v>392</v>
      </c>
      <c r="C602" s="200">
        <v>1.7592592592592592E-3</v>
      </c>
    </row>
    <row r="603" spans="2:3">
      <c r="B603" s="211" t="s">
        <v>367</v>
      </c>
      <c r="C603" s="200">
        <v>1.7476851851851852E-3</v>
      </c>
    </row>
    <row r="604" spans="2:3">
      <c r="B604" s="211" t="s">
        <v>402</v>
      </c>
      <c r="C604" s="200">
        <v>2.1874999999999998E-3</v>
      </c>
    </row>
    <row r="605" spans="2:3">
      <c r="B605" s="211" t="s">
        <v>349</v>
      </c>
      <c r="C605" s="200">
        <v>1.9328703703703704E-3</v>
      </c>
    </row>
    <row r="606" spans="2:3">
      <c r="B606" s="211" t="s">
        <v>391</v>
      </c>
      <c r="C606" s="200">
        <v>1.6666666666666668E-3</v>
      </c>
    </row>
    <row r="607" spans="2:3">
      <c r="B607" s="211" t="s">
        <v>389</v>
      </c>
      <c r="C607" s="200">
        <v>1.7824074074074072E-3</v>
      </c>
    </row>
    <row r="608" spans="2:3">
      <c r="B608" s="211" t="s">
        <v>409</v>
      </c>
      <c r="C608" s="200">
        <v>1.8634259259259261E-3</v>
      </c>
    </row>
    <row r="609" spans="2:3">
      <c r="B609" s="211" t="s">
        <v>444</v>
      </c>
      <c r="C609" s="200">
        <v>1.6319444444444445E-3</v>
      </c>
    </row>
    <row r="610" spans="2:3">
      <c r="B610" s="210" t="s">
        <v>382</v>
      </c>
      <c r="C610" s="200">
        <v>1.5856481481481479E-3</v>
      </c>
    </row>
    <row r="611" spans="2:3">
      <c r="B611" s="210" t="s">
        <v>497</v>
      </c>
      <c r="C611" s="200">
        <v>1.6550925925925926E-3</v>
      </c>
    </row>
    <row r="612" spans="2:3">
      <c r="B612" s="210" t="s">
        <v>391</v>
      </c>
      <c r="C612" s="200">
        <v>1.6666666666666668E-3</v>
      </c>
    </row>
    <row r="613" spans="2:3">
      <c r="B613" s="210" t="s">
        <v>463</v>
      </c>
      <c r="C613" s="200">
        <v>1.5277777777777779E-3</v>
      </c>
    </row>
    <row r="614" spans="2:3">
      <c r="B614" s="210" t="s">
        <v>351</v>
      </c>
      <c r="C614" s="200">
        <v>1.8055555555555557E-3</v>
      </c>
    </row>
    <row r="615" spans="2:3">
      <c r="B615" s="210" t="s">
        <v>365</v>
      </c>
      <c r="C615" s="200">
        <v>1.9097222222222222E-3</v>
      </c>
    </row>
    <row r="616" spans="2:3">
      <c r="B616" s="210" t="s">
        <v>370</v>
      </c>
      <c r="C616" s="200">
        <v>2.5462962962962961E-3</v>
      </c>
    </row>
    <row r="617" spans="2:3">
      <c r="B617" s="210" t="s">
        <v>355</v>
      </c>
      <c r="C617" s="200">
        <v>1.6435185185185183E-3</v>
      </c>
    </row>
    <row r="618" spans="2:3">
      <c r="B618" s="210" t="s">
        <v>358</v>
      </c>
      <c r="C618" s="200">
        <v>1.712962962962963E-3</v>
      </c>
    </row>
    <row r="619" spans="2:3">
      <c r="B619" s="212" t="s">
        <v>334</v>
      </c>
      <c r="C619" s="200">
        <v>1.7939814814814815E-3</v>
      </c>
    </row>
    <row r="620" spans="2:3">
      <c r="B620" s="212" t="s">
        <v>354</v>
      </c>
      <c r="C620" s="200">
        <v>1.7013888888888892E-3</v>
      </c>
    </row>
    <row r="621" spans="2:3">
      <c r="B621" s="212" t="s">
        <v>403</v>
      </c>
      <c r="C621" s="200">
        <v>1.5740740740740741E-3</v>
      </c>
    </row>
    <row r="622" spans="2:3">
      <c r="B622" s="212" t="s">
        <v>335</v>
      </c>
      <c r="C622" s="200">
        <v>1.9212962962962962E-3</v>
      </c>
    </row>
    <row r="623" spans="2:3">
      <c r="B623" s="212" t="s">
        <v>356</v>
      </c>
      <c r="C623" s="200">
        <v>2.0370370370370373E-3</v>
      </c>
    </row>
    <row r="624" spans="2:3">
      <c r="B624" s="212" t="s">
        <v>360</v>
      </c>
      <c r="C624" s="200">
        <v>1.8402777777777777E-3</v>
      </c>
    </row>
    <row r="625" spans="2:3">
      <c r="B625" s="212" t="s">
        <v>381</v>
      </c>
      <c r="C625" s="200">
        <v>1.736111111111111E-3</v>
      </c>
    </row>
    <row r="626" spans="2:3">
      <c r="B626" s="212" t="s">
        <v>392</v>
      </c>
      <c r="C626" s="200">
        <v>1.7592592592592592E-3</v>
      </c>
    </row>
    <row r="627" spans="2:3">
      <c r="B627" s="212" t="s">
        <v>373</v>
      </c>
      <c r="C627" s="200">
        <v>1.6782407407407406E-3</v>
      </c>
    </row>
    <row r="628" spans="2:3">
      <c r="B628" s="212" t="s">
        <v>355</v>
      </c>
      <c r="C628" s="200">
        <v>1.6435185185185183E-3</v>
      </c>
    </row>
    <row r="629" spans="2:3">
      <c r="B629" s="212" t="s">
        <v>366</v>
      </c>
      <c r="C629" s="200">
        <v>1.8171296296296297E-3</v>
      </c>
    </row>
    <row r="630" spans="2:3">
      <c r="B630" s="212" t="s">
        <v>432</v>
      </c>
      <c r="C630" s="200">
        <v>1.5509259259259261E-3</v>
      </c>
    </row>
    <row r="631" spans="2:3">
      <c r="B631" s="211" t="s">
        <v>360</v>
      </c>
      <c r="C631" s="200">
        <v>1.8402777777777777E-3</v>
      </c>
    </row>
    <row r="632" spans="2:3">
      <c r="B632" s="211" t="s">
        <v>390</v>
      </c>
      <c r="C632" s="200">
        <v>2.1527777777777778E-3</v>
      </c>
    </row>
    <row r="633" spans="2:3">
      <c r="B633" s="211" t="s">
        <v>373</v>
      </c>
      <c r="C633" s="200">
        <v>1.6782407407407406E-3</v>
      </c>
    </row>
    <row r="634" spans="2:3">
      <c r="B634" s="211" t="s">
        <v>386</v>
      </c>
      <c r="C634" s="200">
        <v>2.5347222222222221E-3</v>
      </c>
    </row>
    <row r="635" spans="2:3">
      <c r="B635" s="210" t="s">
        <v>471</v>
      </c>
      <c r="C635" s="200">
        <v>2.1296296296296298E-3</v>
      </c>
    </row>
    <row r="636" spans="2:3">
      <c r="B636" s="210" t="s">
        <v>381</v>
      </c>
      <c r="C636" s="200">
        <v>1.736111111111111E-3</v>
      </c>
    </row>
    <row r="637" spans="2:3">
      <c r="B637" s="210" t="s">
        <v>354</v>
      </c>
      <c r="C637" s="200">
        <v>1.7013888888888892E-3</v>
      </c>
    </row>
    <row r="638" spans="2:3">
      <c r="B638" s="210" t="s">
        <v>358</v>
      </c>
      <c r="C638" s="200">
        <v>1.712962962962963E-3</v>
      </c>
    </row>
    <row r="639" spans="2:3">
      <c r="B639" s="210" t="s">
        <v>420</v>
      </c>
      <c r="C639" s="200">
        <v>2.0138888888888888E-3</v>
      </c>
    </row>
    <row r="640" spans="2:3">
      <c r="B640" s="210" t="s">
        <v>329</v>
      </c>
      <c r="C640" s="200">
        <v>1.8518518518518517E-3</v>
      </c>
    </row>
    <row r="641" spans="2:3">
      <c r="B641" s="210" t="s">
        <v>424</v>
      </c>
      <c r="C641" s="200">
        <v>1.5972222222222221E-3</v>
      </c>
    </row>
    <row r="642" spans="2:3">
      <c r="B642" s="212" t="s">
        <v>523</v>
      </c>
      <c r="C642" s="200">
        <v>1.5162037037037036E-3</v>
      </c>
    </row>
    <row r="643" spans="2:3">
      <c r="B643" s="212" t="s">
        <v>371</v>
      </c>
      <c r="C643" s="200">
        <v>1.5393518518518519E-3</v>
      </c>
    </row>
    <row r="644" spans="2:3">
      <c r="B644" s="212" t="s">
        <v>355</v>
      </c>
      <c r="C644" s="200">
        <v>1.6435185185185183E-3</v>
      </c>
    </row>
    <row r="645" spans="2:3">
      <c r="B645" s="212" t="s">
        <v>432</v>
      </c>
      <c r="C645" s="200">
        <v>1.5509259259259261E-3</v>
      </c>
    </row>
    <row r="646" spans="2:3">
      <c r="B646" s="212" t="s">
        <v>403</v>
      </c>
      <c r="C646" s="200">
        <v>1.5740740740740741E-3</v>
      </c>
    </row>
    <row r="647" spans="2:3">
      <c r="B647" s="212" t="s">
        <v>371</v>
      </c>
      <c r="C647" s="200">
        <v>1.5393518518518519E-3</v>
      </c>
    </row>
    <row r="648" spans="2:3">
      <c r="B648" s="212" t="s">
        <v>367</v>
      </c>
      <c r="C648" s="200">
        <v>1.7476851851851852E-3</v>
      </c>
    </row>
    <row r="649" spans="2:3">
      <c r="B649" s="212" t="s">
        <v>350</v>
      </c>
      <c r="C649" s="200">
        <v>1.7245370370370372E-3</v>
      </c>
    </row>
    <row r="650" spans="2:3">
      <c r="B650" s="212" t="s">
        <v>338</v>
      </c>
      <c r="C650" s="200">
        <v>1.689814814814815E-3</v>
      </c>
    </row>
    <row r="651" spans="2:3">
      <c r="B651" s="212" t="s">
        <v>358</v>
      </c>
      <c r="C651" s="200">
        <v>1.712962962962963E-3</v>
      </c>
    </row>
    <row r="652" spans="2:3">
      <c r="B652" s="212" t="s">
        <v>374</v>
      </c>
      <c r="C652" s="200">
        <v>1.5624999999999999E-3</v>
      </c>
    </row>
    <row r="653" spans="2:3">
      <c r="B653" s="212" t="s">
        <v>382</v>
      </c>
      <c r="C653" s="200">
        <v>1.5856481481481479E-3</v>
      </c>
    </row>
    <row r="654" spans="2:3">
      <c r="B654" s="212" t="s">
        <v>391</v>
      </c>
      <c r="C654" s="200">
        <v>1.6666666666666668E-3</v>
      </c>
    </row>
    <row r="655" spans="2:3">
      <c r="B655" s="212" t="s">
        <v>403</v>
      </c>
      <c r="C655" s="200">
        <v>1.5740740740740741E-3</v>
      </c>
    </row>
    <row r="656" spans="2:3">
      <c r="B656" s="212" t="s">
        <v>391</v>
      </c>
      <c r="C656" s="200">
        <v>1.6666666666666668E-3</v>
      </c>
    </row>
    <row r="657" spans="2:3">
      <c r="B657" s="212" t="s">
        <v>354</v>
      </c>
      <c r="C657" s="200">
        <v>1.7013888888888892E-3</v>
      </c>
    </row>
    <row r="658" spans="2:3">
      <c r="B658" s="211" t="s">
        <v>444</v>
      </c>
      <c r="C658" s="200">
        <v>1.6319444444444445E-3</v>
      </c>
    </row>
    <row r="659" spans="2:3">
      <c r="B659" s="211" t="s">
        <v>400</v>
      </c>
      <c r="C659" s="200">
        <v>1.7708333333333332E-3</v>
      </c>
    </row>
    <row r="660" spans="2:3">
      <c r="B660" s="211" t="s">
        <v>355</v>
      </c>
      <c r="C660" s="200">
        <v>1.6435185185185183E-3</v>
      </c>
    </row>
    <row r="661" spans="2:3">
      <c r="B661" s="211" t="s">
        <v>367</v>
      </c>
      <c r="C661" s="200">
        <v>1.7476851851851852E-3</v>
      </c>
    </row>
    <row r="662" spans="2:3">
      <c r="B662" s="211" t="s">
        <v>387</v>
      </c>
      <c r="C662" s="200">
        <v>2.0023148148148148E-3</v>
      </c>
    </row>
    <row r="663" spans="2:3">
      <c r="B663" s="211" t="s">
        <v>381</v>
      </c>
      <c r="C663" s="200">
        <v>1.736111111111111E-3</v>
      </c>
    </row>
    <row r="664" spans="2:3">
      <c r="B664" s="211" t="s">
        <v>484</v>
      </c>
      <c r="C664" s="200">
        <v>2.2106481481481478E-3</v>
      </c>
    </row>
    <row r="665" spans="2:3">
      <c r="B665" s="210" t="s">
        <v>432</v>
      </c>
      <c r="C665" s="200">
        <v>1.5509259259259261E-3</v>
      </c>
    </row>
    <row r="666" spans="2:3">
      <c r="B666" s="210" t="s">
        <v>358</v>
      </c>
      <c r="C666" s="200">
        <v>1.712962962962963E-3</v>
      </c>
    </row>
    <row r="667" spans="2:3">
      <c r="B667" s="210" t="s">
        <v>358</v>
      </c>
      <c r="C667" s="200">
        <v>1.712962962962963E-3</v>
      </c>
    </row>
    <row r="668" spans="2:3">
      <c r="B668" s="210" t="s">
        <v>385</v>
      </c>
      <c r="C668" s="200">
        <v>2.3495370370370371E-3</v>
      </c>
    </row>
    <row r="669" spans="2:3">
      <c r="B669" s="210" t="s">
        <v>400</v>
      </c>
      <c r="C669" s="200">
        <v>1.7708333333333332E-3</v>
      </c>
    </row>
    <row r="670" spans="2:3">
      <c r="B670" s="210" t="s">
        <v>366</v>
      </c>
      <c r="C670" s="200">
        <v>1.8171296296296297E-3</v>
      </c>
    </row>
    <row r="671" spans="2:3">
      <c r="B671" s="210" t="s">
        <v>403</v>
      </c>
      <c r="C671" s="200">
        <v>1.5740740740740741E-3</v>
      </c>
    </row>
    <row r="672" spans="2:3">
      <c r="B672" s="210" t="s">
        <v>381</v>
      </c>
      <c r="C672" s="200">
        <v>1.736111111111111E-3</v>
      </c>
    </row>
    <row r="673" spans="2:3">
      <c r="B673" s="212" t="s">
        <v>382</v>
      </c>
      <c r="C673" s="200">
        <v>1.5856481481481479E-3</v>
      </c>
    </row>
    <row r="674" spans="2:3">
      <c r="B674" s="212" t="s">
        <v>354</v>
      </c>
      <c r="C674" s="200">
        <v>1.7013888888888892E-3</v>
      </c>
    </row>
    <row r="675" spans="2:3">
      <c r="B675" s="212" t="s">
        <v>344</v>
      </c>
      <c r="C675" s="200">
        <v>1.9560185185185184E-3</v>
      </c>
    </row>
    <row r="676" spans="2:3">
      <c r="B676" s="212" t="s">
        <v>329</v>
      </c>
      <c r="C676" s="200">
        <v>1.8518518518518517E-3</v>
      </c>
    </row>
    <row r="677" spans="2:3">
      <c r="B677" s="212" t="s">
        <v>492</v>
      </c>
      <c r="C677" s="200">
        <v>1.6087962962962963E-3</v>
      </c>
    </row>
    <row r="678" spans="2:3">
      <c r="B678" s="212" t="s">
        <v>337</v>
      </c>
      <c r="C678" s="200">
        <v>2.1643518518518518E-3</v>
      </c>
    </row>
    <row r="679" spans="2:3">
      <c r="B679" s="212" t="s">
        <v>334</v>
      </c>
      <c r="C679" s="200">
        <v>1.7939814814814815E-3</v>
      </c>
    </row>
    <row r="680" spans="2:3">
      <c r="B680" s="212" t="s">
        <v>373</v>
      </c>
      <c r="C680" s="200">
        <v>1.6782407407407406E-3</v>
      </c>
    </row>
    <row r="681" spans="2:3">
      <c r="B681" s="212" t="s">
        <v>340</v>
      </c>
      <c r="C681" s="200">
        <v>1.8865740740740742E-3</v>
      </c>
    </row>
    <row r="682" spans="2:3">
      <c r="B682" s="212" t="s">
        <v>340</v>
      </c>
      <c r="C682" s="200">
        <v>1.8865740740740742E-3</v>
      </c>
    </row>
    <row r="683" spans="2:3">
      <c r="B683" s="212" t="s">
        <v>402</v>
      </c>
      <c r="C683" s="200">
        <v>2.1874999999999998E-3</v>
      </c>
    </row>
    <row r="684" spans="2:3">
      <c r="B684" s="212" t="s">
        <v>350</v>
      </c>
      <c r="C684" s="200">
        <v>1.7245370370370372E-3</v>
      </c>
    </row>
    <row r="685" spans="2:3">
      <c r="B685" s="212" t="s">
        <v>424</v>
      </c>
      <c r="C685" s="200">
        <v>1.5972222222222221E-3</v>
      </c>
    </row>
    <row r="686" spans="2:3">
      <c r="B686" s="211" t="s">
        <v>358</v>
      </c>
      <c r="C686" s="200">
        <v>1.712962962962963E-3</v>
      </c>
    </row>
    <row r="687" spans="2:3">
      <c r="B687" s="211" t="s">
        <v>350</v>
      </c>
      <c r="C687" s="200">
        <v>1.7245370370370372E-3</v>
      </c>
    </row>
    <row r="688" spans="2:3">
      <c r="B688" s="211" t="s">
        <v>366</v>
      </c>
      <c r="C688" s="200">
        <v>1.8171296296296297E-3</v>
      </c>
    </row>
    <row r="689" spans="2:3">
      <c r="B689" s="211" t="s">
        <v>386</v>
      </c>
      <c r="C689" s="200">
        <v>2.5347222222222221E-3</v>
      </c>
    </row>
    <row r="690" spans="2:3">
      <c r="B690" s="210" t="s">
        <v>373</v>
      </c>
      <c r="C690" s="200">
        <v>1.6782407407407406E-3</v>
      </c>
    </row>
    <row r="691" spans="2:3">
      <c r="B691" s="210" t="s">
        <v>334</v>
      </c>
      <c r="C691" s="200">
        <v>1.7939814814814815E-3</v>
      </c>
    </row>
    <row r="692" spans="2:3">
      <c r="B692" s="210" t="s">
        <v>329</v>
      </c>
      <c r="C692" s="200">
        <v>1.8518518518518517E-3</v>
      </c>
    </row>
    <row r="693" spans="2:3">
      <c r="B693" s="210" t="s">
        <v>357</v>
      </c>
      <c r="C693" s="200">
        <v>2.1180555555555553E-3</v>
      </c>
    </row>
    <row r="694" spans="2:3">
      <c r="B694" s="210" t="s">
        <v>391</v>
      </c>
      <c r="C694" s="200">
        <v>1.6666666666666668E-3</v>
      </c>
    </row>
    <row r="695" spans="2:3">
      <c r="B695" s="210" t="s">
        <v>501</v>
      </c>
      <c r="C695" s="200">
        <v>1.4351851851851854E-3</v>
      </c>
    </row>
    <row r="696" spans="2:3">
      <c r="B696" s="210" t="s">
        <v>506</v>
      </c>
      <c r="C696" s="200">
        <v>1.5046296296296294E-3</v>
      </c>
    </row>
    <row r="697" spans="2:3">
      <c r="B697" s="210" t="s">
        <v>361</v>
      </c>
      <c r="C697" s="200">
        <v>1.9444444444444442E-3</v>
      </c>
    </row>
    <row r="698" spans="2:3">
      <c r="B698" s="212" t="s">
        <v>403</v>
      </c>
      <c r="C698" s="200">
        <v>1.5740740740740741E-3</v>
      </c>
    </row>
    <row r="699" spans="2:3">
      <c r="B699" s="212" t="s">
        <v>499</v>
      </c>
      <c r="C699" s="200">
        <v>1.6203703703703703E-3</v>
      </c>
    </row>
    <row r="700" spans="2:3">
      <c r="B700" s="212" t="s">
        <v>350</v>
      </c>
      <c r="C700" s="200">
        <v>1.7245370370370372E-3</v>
      </c>
    </row>
    <row r="701" spans="2:3">
      <c r="B701" s="212" t="s">
        <v>497</v>
      </c>
      <c r="C701" s="200">
        <v>1.6550925925925926E-3</v>
      </c>
    </row>
    <row r="702" spans="2:3">
      <c r="B702" s="212" t="s">
        <v>338</v>
      </c>
      <c r="C702" s="200">
        <v>1.689814814814815E-3</v>
      </c>
    </row>
    <row r="703" spans="2:3">
      <c r="B703" s="212" t="s">
        <v>350</v>
      </c>
      <c r="C703" s="200">
        <v>1.7245370370370372E-3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0C82A-FCA7-3240-A77E-E7A7E4DA8136}">
  <sheetPr codeName="Sheet6"/>
  <dimension ref="A1:AD660"/>
  <sheetViews>
    <sheetView topLeftCell="D59" zoomScale="102" zoomScaleNormal="78" workbookViewId="0">
      <selection activeCell="P34" sqref="P34"/>
    </sheetView>
  </sheetViews>
  <sheetFormatPr baseColWidth="10" defaultColWidth="9" defaultRowHeight="14"/>
  <cols>
    <col min="1" max="1" width="6.5" style="25" bestFit="1" customWidth="1"/>
    <col min="2" max="2" width="17.5" style="144" bestFit="1" customWidth="1"/>
    <col min="3" max="3" width="11.33203125" style="25" bestFit="1" customWidth="1"/>
    <col min="4" max="4" width="11.83203125" style="25" bestFit="1" customWidth="1"/>
    <col min="5" max="5" width="11.83203125" style="25" customWidth="1"/>
    <col min="6" max="6" width="9" style="145"/>
    <col min="7" max="7" width="12.5" style="21" bestFit="1" customWidth="1"/>
    <col min="8" max="30" width="12.5" style="25" bestFit="1" customWidth="1"/>
    <col min="31" max="16384" width="9" style="25"/>
  </cols>
  <sheetData>
    <row r="1" spans="1:30">
      <c r="A1" s="25" t="s">
        <v>0</v>
      </c>
      <c r="B1" s="144" t="s">
        <v>122</v>
      </c>
      <c r="C1" s="25" t="s">
        <v>123</v>
      </c>
      <c r="D1" s="25" t="s">
        <v>124</v>
      </c>
      <c r="E1" s="25" t="s">
        <v>308</v>
      </c>
    </row>
    <row r="2" spans="1:30" ht="14" customHeight="1">
      <c r="A2" s="7" t="s">
        <v>15</v>
      </c>
      <c r="B2" s="146">
        <v>45420.354247685187</v>
      </c>
      <c r="C2" s="7">
        <v>17120.939999999999</v>
      </c>
      <c r="D2" s="7">
        <v>17.451260000000001</v>
      </c>
      <c r="E2" s="4">
        <v>359.34019999999998</v>
      </c>
      <c r="G2" s="247" t="s">
        <v>310</v>
      </c>
      <c r="H2" s="247"/>
      <c r="I2" s="247"/>
      <c r="J2" s="247"/>
      <c r="K2" s="247"/>
      <c r="L2" s="247"/>
      <c r="T2" s="147"/>
    </row>
    <row r="3" spans="1:30">
      <c r="A3" s="7" t="s">
        <v>7</v>
      </c>
      <c r="B3" s="146">
        <v>45421.346828703703</v>
      </c>
      <c r="C3" s="7">
        <v>17613.2</v>
      </c>
      <c r="D3" s="7">
        <v>14.489100000000001</v>
      </c>
      <c r="E3" s="171">
        <v>417.4939</v>
      </c>
      <c r="G3" s="148" t="s">
        <v>49</v>
      </c>
      <c r="H3" s="43" t="s">
        <v>10</v>
      </c>
      <c r="I3" s="44" t="s">
        <v>50</v>
      </c>
      <c r="J3" s="44" t="s">
        <v>51</v>
      </c>
      <c r="K3" s="44" t="s">
        <v>52</v>
      </c>
      <c r="L3" s="45" t="s">
        <v>53</v>
      </c>
      <c r="N3" s="203" t="s">
        <v>54</v>
      </c>
      <c r="O3"/>
      <c r="P3" s="192"/>
      <c r="Q3"/>
      <c r="R3"/>
      <c r="S3"/>
      <c r="T3"/>
      <c r="U3"/>
    </row>
    <row r="4" spans="1:30" ht="16">
      <c r="A4" s="7" t="s">
        <v>7</v>
      </c>
      <c r="B4" s="146">
        <v>45422.358680555553</v>
      </c>
      <c r="C4" s="7">
        <v>19682.63</v>
      </c>
      <c r="D4" s="7">
        <v>14.451169999999999</v>
      </c>
      <c r="E4" s="171">
        <v>661.48810000000003</v>
      </c>
      <c r="G4" s="149" t="s">
        <v>62</v>
      </c>
      <c r="H4" s="196">
        <v>24</v>
      </c>
      <c r="I4" s="196">
        <v>15413.49</v>
      </c>
      <c r="J4" s="196">
        <v>21514.71</v>
      </c>
      <c r="K4" s="196">
        <v>17683.9283</v>
      </c>
      <c r="L4" s="196">
        <v>1429.5784799999999</v>
      </c>
      <c r="N4" s="196" t="s">
        <v>314</v>
      </c>
      <c r="O4"/>
      <c r="P4" s="193"/>
      <c r="Q4" s="194"/>
      <c r="R4" s="194"/>
      <c r="S4" s="194"/>
      <c r="T4" s="194"/>
      <c r="U4" s="194"/>
    </row>
    <row r="5" spans="1:30">
      <c r="A5" s="7" t="s">
        <v>7</v>
      </c>
      <c r="B5" s="146">
        <v>45423.354907407411</v>
      </c>
      <c r="C5" s="7">
        <v>15515.02</v>
      </c>
      <c r="D5" s="7">
        <v>14.48908</v>
      </c>
      <c r="E5" s="171">
        <v>661.03859999999997</v>
      </c>
      <c r="G5" s="150" t="s">
        <v>309</v>
      </c>
      <c r="H5" s="196">
        <v>24</v>
      </c>
      <c r="I5" s="196">
        <v>162.15</v>
      </c>
      <c r="J5" s="196">
        <v>1234.8499999999999</v>
      </c>
      <c r="K5" s="196">
        <v>523.20600000000002</v>
      </c>
      <c r="L5" s="196">
        <v>297.99694</v>
      </c>
      <c r="N5" s="196" t="s">
        <v>315</v>
      </c>
      <c r="O5"/>
      <c r="P5" s="194"/>
      <c r="Q5" s="195"/>
      <c r="R5" s="201"/>
      <c r="S5" s="201"/>
      <c r="T5" s="201"/>
      <c r="U5" s="201"/>
    </row>
    <row r="6" spans="1:30" ht="26">
      <c r="A6" s="7" t="s">
        <v>7</v>
      </c>
      <c r="B6" s="146">
        <v>45425.342465277776</v>
      </c>
      <c r="C6" s="7">
        <v>19616.150000000001</v>
      </c>
      <c r="D6" s="7">
        <v>14.526960000000001</v>
      </c>
      <c r="E6" s="171">
        <v>594.05740000000003</v>
      </c>
      <c r="G6" s="151" t="s">
        <v>60</v>
      </c>
      <c r="H6" s="196">
        <v>24</v>
      </c>
      <c r="I6" s="197"/>
      <c r="J6" s="197"/>
      <c r="K6" s="197"/>
      <c r="L6" s="198"/>
      <c r="O6"/>
      <c r="P6" s="194"/>
      <c r="Q6" s="195"/>
      <c r="R6" s="193"/>
      <c r="S6" s="193"/>
      <c r="T6" s="193"/>
      <c r="U6" s="193"/>
    </row>
    <row r="7" spans="1:30">
      <c r="A7" s="7" t="s">
        <v>7</v>
      </c>
      <c r="B7" s="146">
        <v>45426.354490740741</v>
      </c>
      <c r="C7" s="7">
        <v>17062.39</v>
      </c>
      <c r="D7" s="7">
        <v>17.451250000000002</v>
      </c>
      <c r="E7" s="171">
        <v>603.8519</v>
      </c>
    </row>
    <row r="8" spans="1:30">
      <c r="A8" s="7" t="s">
        <v>7</v>
      </c>
      <c r="B8" s="146">
        <v>45427.354305555556</v>
      </c>
      <c r="C8" s="7">
        <v>18309.75</v>
      </c>
      <c r="D8" s="7">
        <v>17.45121</v>
      </c>
      <c r="E8" s="171">
        <v>1150.68</v>
      </c>
    </row>
    <row r="9" spans="1:30">
      <c r="A9" s="7" t="s">
        <v>7</v>
      </c>
      <c r="B9" s="146">
        <v>45429.349953703706</v>
      </c>
      <c r="C9" s="7">
        <v>17411.88</v>
      </c>
      <c r="D9" s="7">
        <v>14.451219999999999</v>
      </c>
      <c r="E9" s="171">
        <v>469.27140000000003</v>
      </c>
      <c r="G9" s="21">
        <v>508</v>
      </c>
      <c r="H9" s="21">
        <v>509</v>
      </c>
      <c r="I9" s="21">
        <v>510</v>
      </c>
      <c r="J9" s="21">
        <v>511</v>
      </c>
      <c r="K9" s="21">
        <v>513</v>
      </c>
      <c r="L9" s="21">
        <v>514</v>
      </c>
      <c r="M9" s="21">
        <v>515</v>
      </c>
      <c r="N9" s="21">
        <v>517</v>
      </c>
      <c r="O9" s="21">
        <v>520</v>
      </c>
      <c r="P9" s="21">
        <v>521</v>
      </c>
      <c r="Q9" s="21">
        <v>523</v>
      </c>
      <c r="R9" s="21">
        <v>524</v>
      </c>
      <c r="S9" s="25">
        <v>528</v>
      </c>
      <c r="T9" s="25">
        <v>529</v>
      </c>
      <c r="U9" s="25">
        <v>530</v>
      </c>
      <c r="V9" s="25">
        <v>531</v>
      </c>
      <c r="W9" s="25">
        <v>603</v>
      </c>
      <c r="X9" s="25">
        <v>604</v>
      </c>
      <c r="Y9" s="25">
        <v>605</v>
      </c>
      <c r="Z9" s="25">
        <v>606</v>
      </c>
      <c r="AA9" s="25">
        <v>607</v>
      </c>
      <c r="AB9" s="25">
        <v>612</v>
      </c>
      <c r="AC9" s="25">
        <v>613</v>
      </c>
      <c r="AD9" s="25">
        <v>614</v>
      </c>
    </row>
    <row r="10" spans="1:30">
      <c r="A10" s="7" t="s">
        <v>7</v>
      </c>
      <c r="B10" s="146">
        <v>45432.342361111114</v>
      </c>
      <c r="C10" s="7">
        <v>19309.3</v>
      </c>
      <c r="D10" s="7">
        <v>14.52698</v>
      </c>
      <c r="E10" s="171">
        <v>620.875</v>
      </c>
      <c r="G10" s="23">
        <v>5.2199074073411922E-3</v>
      </c>
      <c r="H10" s="23">
        <v>2.1455439818964805E-3</v>
      </c>
      <c r="I10" s="23">
        <v>2.1527777777616088E-3</v>
      </c>
      <c r="J10" s="23">
        <v>2.1079282414575573E-3</v>
      </c>
      <c r="K10" s="23">
        <v>2.5607638890505768E-3</v>
      </c>
      <c r="L10" s="23">
        <v>2.1851851852261461E-3</v>
      </c>
      <c r="M10" s="23">
        <v>2.1851851852261461E-3</v>
      </c>
      <c r="N10" s="23">
        <v>1.9990079370992525E-3</v>
      </c>
      <c r="O10" s="23">
        <v>3.2239057241399264E-3</v>
      </c>
      <c r="P10" s="23">
        <v>2.4305555551628849E-3</v>
      </c>
      <c r="Q10" s="23">
        <v>2.2048611108402838E-3</v>
      </c>
      <c r="R10" s="23">
        <v>3.1452546299988171E-3</v>
      </c>
      <c r="S10" s="1">
        <v>1.871693120587484E-3</v>
      </c>
      <c r="T10" s="1">
        <v>1.8138227512411373E-3</v>
      </c>
      <c r="U10" s="1">
        <v>1.8197016454198295E-3</v>
      </c>
      <c r="V10" s="1">
        <v>2.1111111112986692E-3</v>
      </c>
      <c r="W10" s="1">
        <v>2.3333333345362918E-3</v>
      </c>
      <c r="X10" s="1">
        <v>2.1461640208144672E-3</v>
      </c>
      <c r="Y10" s="1">
        <v>1.9742063491971101E-3</v>
      </c>
      <c r="Z10" s="1">
        <v>1.7394179896135548E-3</v>
      </c>
      <c r="AA10" s="1">
        <v>1.7759773666815211E-3</v>
      </c>
      <c r="AB10" s="1">
        <v>2.0428240750334226E-3</v>
      </c>
      <c r="AC10" s="1">
        <v>1.8648726854735287E-3</v>
      </c>
      <c r="AD10" s="1">
        <v>1.6449652775918366E-3</v>
      </c>
    </row>
    <row r="11" spans="1:30">
      <c r="A11" s="7" t="s">
        <v>7</v>
      </c>
      <c r="B11" s="146">
        <v>45433.356620370374</v>
      </c>
      <c r="C11" s="7">
        <v>16666.580000000002</v>
      </c>
      <c r="D11" s="7">
        <v>17.451170000000001</v>
      </c>
      <c r="E11" s="171">
        <v>468.50389999999999</v>
      </c>
      <c r="G11" s="23">
        <v>2.8587962963986988E-3</v>
      </c>
      <c r="H11" s="23">
        <v>2.259259259153623E-3</v>
      </c>
      <c r="I11" s="23">
        <v>3.5546874996725819E-3</v>
      </c>
      <c r="J11" s="23">
        <v>2.1296296290529426E-3</v>
      </c>
      <c r="K11" s="23">
        <v>2.3212448561227778E-3</v>
      </c>
      <c r="L11" s="23">
        <v>2.1296296290529426E-3</v>
      </c>
      <c r="M11" s="23">
        <v>2.1296296290529426E-3</v>
      </c>
      <c r="N11" s="23">
        <v>1.9642857140362529E-3</v>
      </c>
      <c r="O11" s="23">
        <v>3.1412037031259389E-3</v>
      </c>
      <c r="P11" s="23">
        <v>2.006172840386474E-3</v>
      </c>
      <c r="Q11" s="23">
        <v>4.101851851737592E-3</v>
      </c>
      <c r="R11" s="23">
        <v>4.5092592583387157E-3</v>
      </c>
      <c r="S11" s="1">
        <v>1.7708333325572312E-3</v>
      </c>
      <c r="T11" s="1">
        <v>2.0393518498167396E-3</v>
      </c>
      <c r="U11" s="1">
        <v>1.8703703724895604E-3</v>
      </c>
      <c r="V11" s="1">
        <v>2.0816798943477416E-3</v>
      </c>
      <c r="W11" s="1">
        <v>2.3313492056331597E-3</v>
      </c>
      <c r="X11" s="1">
        <v>2.0436507932442638E-3</v>
      </c>
      <c r="Y11" s="1">
        <v>2.2839506176145128E-3</v>
      </c>
      <c r="Z11" s="1">
        <v>1.8005952380398022E-3</v>
      </c>
      <c r="AA11" s="1">
        <v>2.0515046271611936E-3</v>
      </c>
      <c r="AB11" s="1">
        <v>1.8303571424829507E-3</v>
      </c>
      <c r="AC11" s="1">
        <v>1.9473379597911844E-3</v>
      </c>
      <c r="AD11" s="1">
        <v>1.8204365073220938E-3</v>
      </c>
    </row>
    <row r="12" spans="1:30">
      <c r="A12" s="7" t="s">
        <v>7</v>
      </c>
      <c r="B12" s="146">
        <v>45435.341736111113</v>
      </c>
      <c r="C12" s="7">
        <v>17999.95</v>
      </c>
      <c r="D12" s="7">
        <v>17.451219999999999</v>
      </c>
      <c r="E12" s="171">
        <v>311.32240000000002</v>
      </c>
      <c r="G12" s="23">
        <v>2.4537037024856545E-3</v>
      </c>
      <c r="H12" s="23">
        <v>3.7586805556202307E-3</v>
      </c>
      <c r="I12" s="23">
        <v>2.0167824077361729E-3</v>
      </c>
      <c r="J12" s="23">
        <v>1.992669753235532E-3</v>
      </c>
      <c r="K12" s="23">
        <v>2.7017195763099672E-3</v>
      </c>
      <c r="L12" s="23">
        <v>1.9457304523611027E-3</v>
      </c>
      <c r="M12" s="23">
        <v>1.9457304523611027E-3</v>
      </c>
      <c r="N12" s="23">
        <v>1.8667328040464781E-3</v>
      </c>
      <c r="O12" s="23">
        <v>2.2067901227273978E-3</v>
      </c>
      <c r="P12" s="23">
        <v>2.0862268520431826E-3</v>
      </c>
      <c r="Q12" s="23">
        <v>2.2304894186423291E-3</v>
      </c>
      <c r="R12" s="23">
        <v>2.5057870370801538E-3</v>
      </c>
      <c r="S12" s="1">
        <v>1.7013888882502215E-3</v>
      </c>
      <c r="T12" s="1">
        <v>1.9704861133504892E-3</v>
      </c>
      <c r="U12" s="1">
        <v>1.843171296059154E-3</v>
      </c>
      <c r="V12" s="1">
        <v>1.6914682533492201E-3</v>
      </c>
      <c r="W12" s="1">
        <v>1.9745370373129845E-3</v>
      </c>
      <c r="X12" s="1">
        <v>2.2482638887595385E-3</v>
      </c>
      <c r="Y12" s="1">
        <v>1.8653549389758457E-3</v>
      </c>
      <c r="Z12" s="1">
        <v>1.7592592572327702E-3</v>
      </c>
      <c r="AA12" s="1">
        <v>1.8204365083615162E-3</v>
      </c>
      <c r="AB12" s="1">
        <v>1.7836934154426369E-3</v>
      </c>
      <c r="AC12" s="1">
        <v>1.7491319431428565E-3</v>
      </c>
      <c r="AD12" s="1">
        <v>1.7780671296350192E-3</v>
      </c>
    </row>
    <row r="13" spans="1:30">
      <c r="A13" s="7" t="s">
        <v>7</v>
      </c>
      <c r="B13" s="146">
        <v>45436.349664351852</v>
      </c>
      <c r="C13" s="7">
        <v>15884.84</v>
      </c>
      <c r="D13" s="7">
        <v>17.489049999999999</v>
      </c>
      <c r="E13" s="171">
        <v>258.14210000000003</v>
      </c>
      <c r="G13" s="23">
        <v>2.2183641970817312E-3</v>
      </c>
      <c r="H13" s="23">
        <v>2.4594907408754807E-3</v>
      </c>
      <c r="I13" s="23">
        <v>2.0891203712380957E-3</v>
      </c>
      <c r="J13" s="23">
        <v>1.9421296296059155E-3</v>
      </c>
      <c r="K13" s="23">
        <v>2.4450231467199046E-3</v>
      </c>
      <c r="L13" s="23">
        <v>2.4459876549371984E-3</v>
      </c>
      <c r="M13" s="23">
        <v>2.4459876549371984E-3</v>
      </c>
      <c r="N13" s="23">
        <v>1.7746913581504487E-3</v>
      </c>
      <c r="O13" s="23">
        <v>2.2699652772644185E-3</v>
      </c>
      <c r="P13" s="23">
        <v>2.127314814424608E-3</v>
      </c>
      <c r="Q13" s="23">
        <v>3.8464506178570446E-3</v>
      </c>
      <c r="R13" s="23">
        <v>2.4751984123473187E-3</v>
      </c>
      <c r="S13" s="1">
        <v>1.7375578718201723E-3</v>
      </c>
      <c r="T13" s="1">
        <v>1.6473765451034221E-3</v>
      </c>
      <c r="U13" s="1">
        <v>1.7731481450027787E-3</v>
      </c>
      <c r="V13" s="1">
        <v>1.8836805556929903E-3</v>
      </c>
      <c r="W13" s="1">
        <v>1.8422067890545197E-3</v>
      </c>
      <c r="X13" s="1">
        <v>1.856481478898786E-3</v>
      </c>
      <c r="Y13" s="1">
        <v>1.6695601862011245E-3</v>
      </c>
      <c r="Z13" s="1">
        <v>3.3757716070491974E-3</v>
      </c>
      <c r="AA13" s="1">
        <v>1.6044560170485056E-3</v>
      </c>
      <c r="AB13" s="1">
        <v>1.689814814502218E-3</v>
      </c>
      <c r="AC13" s="1">
        <v>1.6647376542096026E-3</v>
      </c>
      <c r="AD13" s="1">
        <v>1.7407407402060926E-3</v>
      </c>
    </row>
    <row r="14" spans="1:30">
      <c r="A14" s="7" t="s">
        <v>7</v>
      </c>
      <c r="B14" s="184">
        <v>45440.357523148137</v>
      </c>
      <c r="C14" s="171">
        <v>15413.49</v>
      </c>
      <c r="D14" s="171">
        <v>17.488880000000002</v>
      </c>
      <c r="E14" s="171">
        <v>162.14789999999999</v>
      </c>
      <c r="G14" s="23">
        <v>2.5000000023283064E-3</v>
      </c>
      <c r="H14" s="23">
        <v>2.2013888883520849E-3</v>
      </c>
      <c r="I14" s="23">
        <v>2.7584876540155769E-3</v>
      </c>
      <c r="J14" s="23"/>
      <c r="K14" s="23"/>
      <c r="L14" s="23"/>
      <c r="M14" s="23"/>
      <c r="N14" s="23"/>
      <c r="O14" s="23"/>
      <c r="P14" s="23">
        <v>1.9830246916778074E-3</v>
      </c>
      <c r="Q14" s="23"/>
      <c r="R14" s="23"/>
      <c r="S14" s="1">
        <v>2.3032407407299615E-3</v>
      </c>
      <c r="T14" s="1">
        <v>2.3726851868559606E-3</v>
      </c>
      <c r="X14" s="1">
        <v>1.8364197530900128E-3</v>
      </c>
      <c r="Y14" s="1">
        <v>1.6956018516793847E-3</v>
      </c>
    </row>
    <row r="15" spans="1:30">
      <c r="A15" s="7" t="s">
        <v>7</v>
      </c>
      <c r="B15" s="184">
        <v>45441.348379629628</v>
      </c>
      <c r="C15" s="171">
        <v>18930.689999999999</v>
      </c>
      <c r="D15" s="171">
        <v>17.451149999999998</v>
      </c>
      <c r="E15" s="171">
        <v>851.68320000000006</v>
      </c>
      <c r="G15" s="186">
        <f>AVERAGE(G10:G14)</f>
        <v>3.0501543211271165E-3</v>
      </c>
      <c r="H15" s="186">
        <f>AVERAGE(H10:H14)</f>
        <v>2.5648726851795799E-3</v>
      </c>
      <c r="I15" s="186">
        <f>AVERAGE(I10:I14)</f>
        <v>2.5143711420848071E-3</v>
      </c>
      <c r="J15" s="186">
        <f t="shared" ref="J15:O15" si="0">AVERAGE(J10:J13)</f>
        <v>2.0430893133379867E-3</v>
      </c>
      <c r="K15" s="186">
        <f t="shared" si="0"/>
        <v>2.5071878670508067E-3</v>
      </c>
      <c r="L15" s="186">
        <f t="shared" si="0"/>
        <v>2.1766332303943476E-3</v>
      </c>
      <c r="M15" s="186">
        <f t="shared" si="0"/>
        <v>2.1766332303943476E-3</v>
      </c>
      <c r="N15" s="186">
        <f t="shared" si="0"/>
        <v>1.9011794533331081E-3</v>
      </c>
      <c r="O15" s="186">
        <f t="shared" si="0"/>
        <v>2.7104662068144205E-3</v>
      </c>
      <c r="P15" s="186">
        <f>AVERAGE(P10:P14)</f>
        <v>2.1266589507389915E-3</v>
      </c>
      <c r="Q15" s="186">
        <f>AVERAGE(Q10:Q13)</f>
        <v>3.0959132497693125E-3</v>
      </c>
      <c r="R15" s="186">
        <f>AVERAGE(R10:R13)</f>
        <v>3.1588748344412517E-3</v>
      </c>
      <c r="S15" s="186">
        <f>AVERAGE(S10:S14)</f>
        <v>1.8769427907890143E-3</v>
      </c>
      <c r="T15" s="186">
        <f>AVERAGE(T10:T14)</f>
        <v>1.9687444892735498E-3</v>
      </c>
      <c r="U15" s="186">
        <f>AVERAGE(U10:U13)</f>
        <v>1.8265978647428306E-3</v>
      </c>
      <c r="V15" s="186">
        <f>AVERAGE(V10:V13)</f>
        <v>1.9419849536721552E-3</v>
      </c>
      <c r="W15" s="186">
        <f>AVERAGE(W10:W13)</f>
        <v>2.1203565916342389E-3</v>
      </c>
      <c r="X15" s="186">
        <f>AVERAGE(X10:X14)</f>
        <v>2.0261959869614138E-3</v>
      </c>
      <c r="Y15" s="186">
        <f>AVERAGE(Y10:Y14)</f>
        <v>1.8977347887335952E-3</v>
      </c>
      <c r="Z15" s="186">
        <f>AVERAGE(Z10:Z13)</f>
        <v>2.1687610229838309E-3</v>
      </c>
      <c r="AA15" s="186">
        <f>AVERAGE(AA10:AA13)</f>
        <v>1.813093629813184E-3</v>
      </c>
      <c r="AB15" s="186">
        <f>AVERAGE(AB10:AB13)</f>
        <v>1.8366723618653069E-3</v>
      </c>
      <c r="AC15" s="186">
        <f>AVERAGE(AC10:AC13)</f>
        <v>1.806520060654293E-3</v>
      </c>
      <c r="AD15" s="186">
        <f>AVERAGE(AD10:AD13)</f>
        <v>1.7460524136887607E-3</v>
      </c>
    </row>
    <row r="16" spans="1:30">
      <c r="A16" s="7" t="s">
        <v>7</v>
      </c>
      <c r="B16" s="184">
        <v>45442.333113425928</v>
      </c>
      <c r="C16" s="171">
        <v>21514.71</v>
      </c>
      <c r="D16" s="171">
        <v>17.526959999999999</v>
      </c>
      <c r="E16" s="171">
        <v>246.31870000000001</v>
      </c>
    </row>
    <row r="17" spans="1:23">
      <c r="A17" s="7" t="s">
        <v>7</v>
      </c>
      <c r="B17" s="184">
        <v>45443.350925925923</v>
      </c>
      <c r="C17" s="171">
        <v>17407.32</v>
      </c>
      <c r="D17" s="171">
        <v>17.489059999999998</v>
      </c>
      <c r="E17" s="171">
        <v>1067.479</v>
      </c>
      <c r="G17" s="192"/>
      <c r="H17"/>
      <c r="I17"/>
      <c r="J17"/>
      <c r="K17"/>
      <c r="L17"/>
      <c r="S17" s="13">
        <f>AVERAGE(G15:AD15)</f>
        <v>2.2106538099782602E-3</v>
      </c>
    </row>
    <row r="18" spans="1:23" ht="16">
      <c r="A18" s="7" t="s">
        <v>7</v>
      </c>
      <c r="B18" s="184">
        <v>45446.345104166663</v>
      </c>
      <c r="C18" s="171">
        <v>17527.349999999999</v>
      </c>
      <c r="D18" s="171">
        <v>17.4511</v>
      </c>
      <c r="E18" s="171">
        <v>428.75619999999998</v>
      </c>
      <c r="G18" s="193"/>
      <c r="H18" s="194"/>
      <c r="I18" s="194"/>
      <c r="J18" s="194"/>
      <c r="K18" s="194"/>
      <c r="L18" s="194"/>
    </row>
    <row r="19" spans="1:23" ht="14" customHeight="1">
      <c r="A19" s="7" t="s">
        <v>7</v>
      </c>
      <c r="B19" s="184">
        <v>45447.341435185182</v>
      </c>
      <c r="C19" s="171">
        <v>17371.650000000001</v>
      </c>
      <c r="D19" s="171">
        <v>14.45125</v>
      </c>
      <c r="E19" s="171">
        <v>277.27260000000001</v>
      </c>
      <c r="G19" s="247" t="s">
        <v>307</v>
      </c>
      <c r="H19" s="247"/>
      <c r="I19" s="247"/>
      <c r="J19" s="247"/>
      <c r="K19" s="247"/>
      <c r="L19" s="247"/>
      <c r="M19" s="247"/>
      <c r="N19" s="147"/>
      <c r="Q19" s="247" t="s">
        <v>552</v>
      </c>
      <c r="R19" s="247"/>
      <c r="S19" s="247"/>
      <c r="T19" s="247"/>
      <c r="U19" s="247"/>
      <c r="V19" s="247"/>
      <c r="W19" s="247"/>
    </row>
    <row r="20" spans="1:23">
      <c r="A20" s="7" t="s">
        <v>7</v>
      </c>
      <c r="B20" s="184">
        <v>45448.357349537036</v>
      </c>
      <c r="C20" s="171">
        <v>15646.93</v>
      </c>
      <c r="D20" s="171">
        <v>17.451229999999999</v>
      </c>
      <c r="E20" s="171">
        <v>310.1782</v>
      </c>
      <c r="G20" s="256" t="s">
        <v>49</v>
      </c>
      <c r="H20" s="187" t="s">
        <v>10</v>
      </c>
      <c r="I20" s="188" t="s">
        <v>50</v>
      </c>
      <c r="J20" s="188" t="s">
        <v>51</v>
      </c>
      <c r="K20" s="258" t="s">
        <v>52</v>
      </c>
      <c r="L20" s="258"/>
      <c r="M20" s="188" t="s">
        <v>53</v>
      </c>
      <c r="N20" s="147"/>
      <c r="Q20" s="256" t="s">
        <v>49</v>
      </c>
      <c r="R20" s="187" t="s">
        <v>10</v>
      </c>
      <c r="S20" s="188" t="s">
        <v>50</v>
      </c>
      <c r="T20" s="188" t="s">
        <v>51</v>
      </c>
      <c r="U20" s="258" t="s">
        <v>52</v>
      </c>
      <c r="V20" s="258"/>
      <c r="W20" s="188" t="s">
        <v>53</v>
      </c>
    </row>
    <row r="21" spans="1:23" s="21" customFormat="1">
      <c r="A21" s="7" t="s">
        <v>7</v>
      </c>
      <c r="B21" s="184">
        <v>45449.344641203701</v>
      </c>
      <c r="C21" s="171">
        <v>17269.810000000001</v>
      </c>
      <c r="D21" s="171">
        <v>17.45121</v>
      </c>
      <c r="E21" s="171">
        <v>220.96709999999999</v>
      </c>
      <c r="F21" s="145"/>
      <c r="G21" s="257"/>
      <c r="H21" s="42" t="s">
        <v>71</v>
      </c>
      <c r="I21" s="45" t="s">
        <v>71</v>
      </c>
      <c r="J21" s="45" t="s">
        <v>71</v>
      </c>
      <c r="K21" s="44" t="s">
        <v>71</v>
      </c>
      <c r="L21" s="45" t="s">
        <v>72</v>
      </c>
      <c r="M21" s="45" t="s">
        <v>71</v>
      </c>
      <c r="N21" s="147"/>
      <c r="O21" s="32" t="s">
        <v>54</v>
      </c>
      <c r="Q21" s="257"/>
      <c r="R21" s="42" t="s">
        <v>71</v>
      </c>
      <c r="S21" s="45" t="s">
        <v>71</v>
      </c>
      <c r="T21" s="45" t="s">
        <v>71</v>
      </c>
      <c r="U21" s="44" t="s">
        <v>71</v>
      </c>
      <c r="V21" s="45" t="s">
        <v>72</v>
      </c>
      <c r="W21" s="45" t="s">
        <v>71</v>
      </c>
    </row>
    <row r="22" spans="1:23" s="21" customFormat="1">
      <c r="A22" s="7" t="s">
        <v>7</v>
      </c>
      <c r="B22" s="184">
        <v>45450.341134259259</v>
      </c>
      <c r="C22" s="171">
        <v>18335.43</v>
      </c>
      <c r="D22" s="171">
        <v>17.451280000000001</v>
      </c>
      <c r="E22" s="171">
        <v>314.27719999999999</v>
      </c>
      <c r="F22" s="145"/>
      <c r="G22" s="149" t="s">
        <v>55</v>
      </c>
      <c r="H22" s="189">
        <v>103</v>
      </c>
      <c r="I22" s="96" t="s">
        <v>304</v>
      </c>
      <c r="J22" s="202">
        <v>5.2199074074074066E-3</v>
      </c>
      <c r="K22" s="95" t="s">
        <v>305</v>
      </c>
      <c r="L22" s="96" t="s">
        <v>306</v>
      </c>
      <c r="M22" s="202">
        <v>6.134259259259259E-4</v>
      </c>
      <c r="N22" s="147"/>
      <c r="O22" s="191" t="s">
        <v>313</v>
      </c>
      <c r="Q22" s="149" t="s">
        <v>55</v>
      </c>
      <c r="R22" s="189">
        <v>629</v>
      </c>
      <c r="S22" s="214">
        <v>1.4351851851851854E-3</v>
      </c>
      <c r="T22" s="214">
        <v>1.3449074074074073E-2</v>
      </c>
      <c r="U22" s="215">
        <v>2.1759259259259258E-3</v>
      </c>
      <c r="V22" s="214">
        <v>3.4722222222222222E-5</v>
      </c>
      <c r="W22" s="214">
        <v>9.9537037037037042E-4</v>
      </c>
    </row>
    <row r="23" spans="1:23" s="21" customFormat="1" ht="26" customHeight="1">
      <c r="A23" s="7" t="s">
        <v>7</v>
      </c>
      <c r="B23" s="184">
        <v>45455.342962962961</v>
      </c>
      <c r="C23" s="171">
        <v>17752.12</v>
      </c>
      <c r="D23" s="171">
        <v>17.52693</v>
      </c>
      <c r="E23" s="171">
        <v>586.73689999999999</v>
      </c>
      <c r="F23" s="145"/>
      <c r="G23" s="151" t="s">
        <v>60</v>
      </c>
      <c r="H23" s="190">
        <v>103</v>
      </c>
      <c r="I23" s="60"/>
      <c r="J23" s="60"/>
      <c r="K23" s="59"/>
      <c r="L23" s="60"/>
      <c r="M23" s="60"/>
      <c r="N23" s="147"/>
      <c r="Q23" s="151" t="s">
        <v>60</v>
      </c>
      <c r="R23" s="190">
        <v>629</v>
      </c>
      <c r="S23" s="60"/>
      <c r="T23" s="60"/>
      <c r="U23" s="59"/>
      <c r="V23" s="60"/>
      <c r="W23" s="60"/>
    </row>
    <row r="24" spans="1:23" s="21" customFormat="1">
      <c r="A24" s="7" t="s">
        <v>7</v>
      </c>
      <c r="B24" s="184">
        <v>45456.352060185192</v>
      </c>
      <c r="C24" s="171">
        <v>17489.759999999998</v>
      </c>
      <c r="D24" s="171">
        <v>17.451070000000001</v>
      </c>
      <c r="E24" s="171">
        <v>280.21300000000002</v>
      </c>
      <c r="F24" s="145"/>
      <c r="H24" s="147"/>
      <c r="I24" s="25"/>
      <c r="J24" s="25"/>
      <c r="K24" s="25"/>
    </row>
    <row r="25" spans="1:23" s="21" customFormat="1">
      <c r="A25" s="7" t="s">
        <v>7</v>
      </c>
      <c r="B25" s="184">
        <v>45457.347812499997</v>
      </c>
      <c r="C25" s="171">
        <v>17562.39</v>
      </c>
      <c r="D25" s="171">
        <v>17.52693</v>
      </c>
      <c r="E25" s="171">
        <v>1234.8489999999999</v>
      </c>
      <c r="F25" s="145"/>
      <c r="H25" s="25"/>
      <c r="I25" s="25"/>
      <c r="J25" s="25"/>
      <c r="K25" s="25"/>
    </row>
    <row r="26" spans="1:23">
      <c r="K26" s="25">
        <v>104</v>
      </c>
    </row>
    <row r="27" spans="1:23">
      <c r="G27" s="23">
        <v>5.2199074073411922E-3</v>
      </c>
      <c r="H27" s="21">
        <v>508</v>
      </c>
      <c r="J27" s="25" t="s">
        <v>312</v>
      </c>
      <c r="K27" s="25" t="s">
        <v>311</v>
      </c>
      <c r="O27" s="23"/>
    </row>
    <row r="28" spans="1:23">
      <c r="G28" s="23">
        <v>2.8587962963986988E-3</v>
      </c>
      <c r="J28" s="27">
        <v>3.1876929008268192E-3</v>
      </c>
      <c r="K28" s="199">
        <v>5.2199074074074066E-3</v>
      </c>
      <c r="L28" s="161"/>
    </row>
    <row r="29" spans="1:23">
      <c r="G29" s="23">
        <v>2.4537037024856545E-3</v>
      </c>
      <c r="J29" s="27">
        <v>2.5648726851795799E-3</v>
      </c>
      <c r="K29" s="199">
        <v>2.1455439818964805E-3</v>
      </c>
      <c r="L29" s="161"/>
    </row>
    <row r="30" spans="1:23">
      <c r="G30" s="23">
        <v>2.2183641970817312E-3</v>
      </c>
      <c r="J30" s="27">
        <v>2.5143711420848071E-3</v>
      </c>
      <c r="K30" s="199">
        <v>2.1527777777616088E-3</v>
      </c>
      <c r="L30" s="161"/>
      <c r="O30" s="23"/>
    </row>
    <row r="31" spans="1:23">
      <c r="G31" s="23">
        <v>2.1455439818964805E-3</v>
      </c>
      <c r="H31" s="21">
        <v>509</v>
      </c>
      <c r="J31" s="27">
        <v>2.0430893133379867E-3</v>
      </c>
      <c r="K31" s="199">
        <v>2.1079282414575573E-3</v>
      </c>
      <c r="L31" s="161"/>
      <c r="O31" s="23"/>
    </row>
    <row r="32" spans="1:23">
      <c r="G32" s="23">
        <v>2.259259259153623E-3</v>
      </c>
      <c r="J32" s="27">
        <v>2.5071878670508067E-3</v>
      </c>
      <c r="K32" s="199">
        <v>2.5607638890505768E-3</v>
      </c>
      <c r="L32" s="161"/>
      <c r="O32" s="23"/>
    </row>
    <row r="33" spans="4:15">
      <c r="D33" s="25" t="s">
        <v>278</v>
      </c>
      <c r="G33" s="23">
        <v>3.7586805556202307E-3</v>
      </c>
      <c r="J33" s="27">
        <v>2.1766332303943476E-3</v>
      </c>
      <c r="K33" s="199">
        <v>2.1851851852261461E-3</v>
      </c>
      <c r="L33" s="161"/>
      <c r="O33" s="23"/>
    </row>
    <row r="34" spans="4:15">
      <c r="G34" s="23">
        <v>2.4594907408754807E-3</v>
      </c>
      <c r="J34" s="27">
        <v>2.1766332303943476E-3</v>
      </c>
      <c r="K34" s="199">
        <v>2.1851851852261461E-3</v>
      </c>
      <c r="L34" s="161"/>
      <c r="O34" s="23"/>
    </row>
    <row r="35" spans="4:15">
      <c r="G35" s="23">
        <v>2.2013888883520849E-3</v>
      </c>
      <c r="J35" s="27">
        <v>1.9011794533331081E-3</v>
      </c>
      <c r="K35" s="199">
        <v>1.9990079370992525E-3</v>
      </c>
      <c r="L35" s="161"/>
      <c r="O35" s="23"/>
    </row>
    <row r="36" spans="4:15">
      <c r="G36" s="23">
        <v>2.1527777777616088E-3</v>
      </c>
      <c r="H36" s="21">
        <v>510</v>
      </c>
      <c r="J36" s="27">
        <v>2.7104662068144205E-3</v>
      </c>
      <c r="K36" s="199">
        <v>3.2239057241399264E-3</v>
      </c>
      <c r="L36" s="161"/>
    </row>
    <row r="37" spans="4:15">
      <c r="G37" s="23">
        <v>3.5546874996725819E-3</v>
      </c>
      <c r="J37" s="27">
        <v>2.1266589507389915E-3</v>
      </c>
      <c r="K37" s="199">
        <v>2.4305555551628849E-3</v>
      </c>
      <c r="L37" s="161"/>
      <c r="O37" s="23"/>
    </row>
    <row r="38" spans="4:15">
      <c r="G38" s="23">
        <v>2.0167824077361729E-3</v>
      </c>
      <c r="J38" s="27">
        <v>3.0959132497693125E-3</v>
      </c>
      <c r="K38" s="199">
        <v>2.2048611108402838E-3</v>
      </c>
      <c r="L38" s="161"/>
      <c r="O38" s="23"/>
    </row>
    <row r="39" spans="4:15">
      <c r="G39" s="23">
        <v>2.0891203712380957E-3</v>
      </c>
      <c r="J39" s="27">
        <v>3.1588748344412517E-3</v>
      </c>
      <c r="K39" s="199">
        <v>3.1452546299988171E-3</v>
      </c>
      <c r="L39" s="161"/>
    </row>
    <row r="40" spans="4:15">
      <c r="G40" s="23">
        <v>2.7584876540155769E-3</v>
      </c>
      <c r="J40" s="27">
        <v>1.8769427907890143E-3</v>
      </c>
      <c r="K40" s="200">
        <v>1.871693120587484E-3</v>
      </c>
      <c r="L40" s="161"/>
    </row>
    <row r="41" spans="4:15">
      <c r="G41" s="23">
        <v>2.1079282414575573E-3</v>
      </c>
      <c r="H41" s="21">
        <v>511</v>
      </c>
      <c r="J41" s="27">
        <v>1.9687444892735498E-3</v>
      </c>
      <c r="K41" s="200">
        <v>1.8138227512411373E-3</v>
      </c>
      <c r="L41" s="161"/>
    </row>
    <row r="42" spans="4:15">
      <c r="G42" s="23">
        <v>2.1296296290529426E-3</v>
      </c>
      <c r="J42" s="27">
        <v>1.8265978647428306E-3</v>
      </c>
      <c r="K42" s="200">
        <v>1.8197016454198295E-3</v>
      </c>
      <c r="L42" s="161"/>
    </row>
    <row r="43" spans="4:15">
      <c r="G43" s="23">
        <v>1.992669753235532E-3</v>
      </c>
      <c r="J43" s="27">
        <v>1.9419849536721552E-3</v>
      </c>
      <c r="K43" s="200">
        <v>2.1111111112986692E-3</v>
      </c>
      <c r="L43" s="161"/>
    </row>
    <row r="44" spans="4:15">
      <c r="G44" s="23">
        <v>1.9421296296059155E-3</v>
      </c>
      <c r="J44" s="27">
        <v>2.1203565916342389E-3</v>
      </c>
      <c r="K44" s="200">
        <v>2.3333333345362918E-3</v>
      </c>
      <c r="L44" s="161"/>
    </row>
    <row r="45" spans="4:15">
      <c r="G45" s="23">
        <v>2.5607638890505768E-3</v>
      </c>
      <c r="H45" s="21">
        <v>513</v>
      </c>
      <c r="J45" s="27">
        <v>2.0261959869614138E-3</v>
      </c>
      <c r="K45" s="200">
        <v>2.1461640208144672E-3</v>
      </c>
      <c r="L45" s="161"/>
    </row>
    <row r="46" spans="4:15">
      <c r="G46" s="23">
        <v>2.3212448561227778E-3</v>
      </c>
      <c r="J46" s="27">
        <v>1.8977347887335952E-3</v>
      </c>
      <c r="K46" s="200">
        <v>1.9742063491971101E-3</v>
      </c>
      <c r="L46" s="161"/>
    </row>
    <row r="47" spans="4:15">
      <c r="G47" s="23">
        <v>2.7017195763099672E-3</v>
      </c>
      <c r="J47" s="27">
        <v>2.1687610229838309E-3</v>
      </c>
      <c r="K47" s="200">
        <v>1.7394179896135548E-3</v>
      </c>
      <c r="L47" s="161"/>
    </row>
    <row r="48" spans="4:15">
      <c r="G48" s="23">
        <v>2.4450231467199046E-3</v>
      </c>
      <c r="J48" s="27">
        <v>1.813093629813184E-3</v>
      </c>
      <c r="K48" s="200">
        <v>1.7759773666815211E-3</v>
      </c>
      <c r="L48" s="161"/>
    </row>
    <row r="49" spans="7:12">
      <c r="G49" s="23">
        <v>2.1851851852261461E-3</v>
      </c>
      <c r="H49" s="21">
        <v>514</v>
      </c>
      <c r="J49" s="27">
        <v>1.8366723618653069E-3</v>
      </c>
      <c r="K49" s="200">
        <v>2.0428240750334226E-3</v>
      </c>
      <c r="L49" s="161"/>
    </row>
    <row r="50" spans="7:12">
      <c r="G50" s="23">
        <v>2.1296296290529426E-3</v>
      </c>
      <c r="J50" s="27">
        <v>1.806520060654293E-3</v>
      </c>
      <c r="K50" s="200">
        <v>1.8648726854735287E-3</v>
      </c>
      <c r="L50" s="161"/>
    </row>
    <row r="51" spans="7:12">
      <c r="G51" s="23">
        <v>1.9457304523611027E-3</v>
      </c>
      <c r="J51" s="27">
        <v>1.7460524136887607E-3</v>
      </c>
      <c r="K51" s="200">
        <v>1.6449652775918366E-3</v>
      </c>
      <c r="L51" s="161"/>
    </row>
    <row r="52" spans="7:12">
      <c r="G52" s="23">
        <v>2.4459876549371984E-3</v>
      </c>
      <c r="K52" s="199">
        <v>2.8587962963986988E-3</v>
      </c>
      <c r="L52" s="161"/>
    </row>
    <row r="53" spans="7:12">
      <c r="G53" s="23">
        <v>2.1851851852261461E-3</v>
      </c>
      <c r="H53" s="21">
        <v>515</v>
      </c>
      <c r="K53" s="199">
        <v>2.259259259153623E-3</v>
      </c>
      <c r="L53" s="161"/>
    </row>
    <row r="54" spans="7:12">
      <c r="G54" s="23">
        <v>2.1296296290529426E-3</v>
      </c>
      <c r="K54" s="199">
        <v>3.5546874996725819E-3</v>
      </c>
      <c r="L54" s="161"/>
    </row>
    <row r="55" spans="7:12">
      <c r="G55" s="23">
        <v>1.9457304523611027E-3</v>
      </c>
      <c r="K55" s="199">
        <v>2.1296296290529426E-3</v>
      </c>
      <c r="L55" s="161"/>
    </row>
    <row r="56" spans="7:12">
      <c r="G56" s="23">
        <v>2.4459876549371984E-3</v>
      </c>
      <c r="K56" s="199">
        <v>2.3212448561227778E-3</v>
      </c>
      <c r="L56" s="161"/>
    </row>
    <row r="57" spans="7:12">
      <c r="G57" s="23">
        <v>1.9212962967382434E-3</v>
      </c>
      <c r="H57" s="21">
        <v>516</v>
      </c>
      <c r="K57" s="199">
        <v>2.1296296290529426E-3</v>
      </c>
      <c r="L57" s="161"/>
    </row>
    <row r="58" spans="7:12">
      <c r="G58" s="23">
        <v>2.0052083327755099E-3</v>
      </c>
      <c r="K58" s="199">
        <v>2.1296296290529426E-3</v>
      </c>
      <c r="L58" s="161"/>
    </row>
    <row r="59" spans="7:12">
      <c r="G59" s="23">
        <v>5.9336419762985315E-3</v>
      </c>
      <c r="K59" s="199">
        <v>1.9642857140362529E-3</v>
      </c>
      <c r="L59" s="161"/>
    </row>
    <row r="60" spans="7:12">
      <c r="G60" s="23">
        <v>1.527777778392192E-3</v>
      </c>
      <c r="K60" s="199">
        <v>3.1412037031259389E-3</v>
      </c>
      <c r="L60" s="161"/>
    </row>
    <row r="61" spans="7:12">
      <c r="G61" s="23">
        <v>2.1874999996119491E-3</v>
      </c>
      <c r="K61" s="199">
        <v>2.006172840386474E-3</v>
      </c>
      <c r="L61" s="161"/>
    </row>
    <row r="62" spans="7:12">
      <c r="G62" s="23">
        <v>1.9990079370992525E-3</v>
      </c>
      <c r="H62" s="21">
        <v>517</v>
      </c>
      <c r="K62" s="199">
        <v>4.101851851737592E-3</v>
      </c>
      <c r="L62" s="161"/>
    </row>
    <row r="63" spans="7:12">
      <c r="G63" s="23">
        <v>1.9642857140362529E-3</v>
      </c>
      <c r="K63" s="199">
        <v>4.5092592583387157E-3</v>
      </c>
      <c r="L63" s="161"/>
    </row>
    <row r="64" spans="7:12">
      <c r="G64" s="23">
        <v>1.8667328040464781E-3</v>
      </c>
      <c r="K64" s="200">
        <v>1.7708333325572312E-3</v>
      </c>
      <c r="L64" s="161"/>
    </row>
    <row r="65" spans="7:12">
      <c r="G65" s="23">
        <v>1.7746913581504487E-3</v>
      </c>
      <c r="K65" s="200">
        <v>2.0393518498167396E-3</v>
      </c>
      <c r="L65" s="161"/>
    </row>
    <row r="66" spans="7:12">
      <c r="G66" s="23">
        <v>3.2239057241399264E-3</v>
      </c>
      <c r="H66" s="21">
        <v>520</v>
      </c>
      <c r="K66" s="200">
        <v>1.8703703724895604E-3</v>
      </c>
      <c r="L66" s="161"/>
    </row>
    <row r="67" spans="7:12">
      <c r="G67" s="23">
        <v>3.1412037031259389E-3</v>
      </c>
      <c r="K67" s="200">
        <v>2.0816798943477416E-3</v>
      </c>
      <c r="L67" s="161"/>
    </row>
    <row r="68" spans="7:12">
      <c r="G68" s="23">
        <v>2.2067901227273978E-3</v>
      </c>
      <c r="K68" s="200">
        <v>2.3313492056331597E-3</v>
      </c>
      <c r="L68" s="161"/>
    </row>
    <row r="69" spans="7:12">
      <c r="G69" s="23">
        <v>2.2699652772644185E-3</v>
      </c>
      <c r="K69" s="200">
        <v>2.0436507932442638E-3</v>
      </c>
      <c r="L69" s="161"/>
    </row>
    <row r="70" spans="7:12">
      <c r="G70" s="23">
        <v>2.4305555551628849E-3</v>
      </c>
      <c r="H70" s="21">
        <v>521</v>
      </c>
      <c r="K70" s="200">
        <v>2.2839506176145128E-3</v>
      </c>
      <c r="L70" s="161"/>
    </row>
    <row r="71" spans="7:12">
      <c r="G71" s="23">
        <v>2.006172840386474E-3</v>
      </c>
      <c r="K71" s="200">
        <v>1.8005952380398022E-3</v>
      </c>
      <c r="L71" s="161"/>
    </row>
    <row r="72" spans="7:12">
      <c r="G72" s="23">
        <v>2.0862268520431826E-3</v>
      </c>
      <c r="K72" s="200">
        <v>2.0515046271611936E-3</v>
      </c>
      <c r="L72" s="161"/>
    </row>
    <row r="73" spans="7:12">
      <c r="G73" s="23">
        <v>2.127314814424608E-3</v>
      </c>
      <c r="K73" s="200">
        <v>1.8303571424829507E-3</v>
      </c>
      <c r="L73" s="161"/>
    </row>
    <row r="74" spans="7:12">
      <c r="G74" s="23">
        <v>1.9830246916778074E-3</v>
      </c>
      <c r="K74" s="200">
        <v>1.9473379597911844E-3</v>
      </c>
      <c r="L74" s="161"/>
    </row>
    <row r="75" spans="7:12">
      <c r="G75" s="23">
        <v>2.1296296296296298E-3</v>
      </c>
      <c r="H75" s="21">
        <v>522</v>
      </c>
      <c r="K75" s="200">
        <v>1.8204365073220938E-3</v>
      </c>
      <c r="L75" s="161"/>
    </row>
    <row r="76" spans="7:12">
      <c r="G76" s="23">
        <v>3.8078703692008276E-3</v>
      </c>
      <c r="K76" s="200">
        <v>1.8364197530900128E-3</v>
      </c>
      <c r="L76" s="161"/>
    </row>
    <row r="77" spans="7:12">
      <c r="G77" s="23">
        <v>2.1334876534335003E-3</v>
      </c>
      <c r="K77" s="200">
        <v>1.6956018516793847E-3</v>
      </c>
      <c r="L77" s="161"/>
    </row>
    <row r="78" spans="7:12">
      <c r="G78" s="23">
        <v>2.4437830694036427E-3</v>
      </c>
      <c r="K78" s="199">
        <v>2.2183641970817312E-3</v>
      </c>
      <c r="L78" s="161"/>
    </row>
    <row r="79" spans="7:12">
      <c r="G79" s="23">
        <v>2.2337962946039625E-3</v>
      </c>
      <c r="K79" s="199">
        <v>2.4594907408754807E-3</v>
      </c>
      <c r="L79" s="161"/>
    </row>
    <row r="80" spans="7:12">
      <c r="G80" s="23">
        <v>2.2048611108402838E-3</v>
      </c>
      <c r="H80" s="21">
        <v>523</v>
      </c>
      <c r="K80" s="199">
        <v>2.0891203712380957E-3</v>
      </c>
      <c r="L80" s="161"/>
    </row>
    <row r="81" spans="7:12">
      <c r="G81" s="23">
        <v>4.101851851737592E-3</v>
      </c>
      <c r="K81" s="199">
        <v>1.9421296296059155E-3</v>
      </c>
      <c r="L81" s="161"/>
    </row>
    <row r="82" spans="7:12">
      <c r="G82" s="23">
        <v>2.2304894186423291E-3</v>
      </c>
      <c r="K82" s="199">
        <v>2.4450231467199046E-3</v>
      </c>
      <c r="L82" s="161"/>
    </row>
    <row r="83" spans="7:12">
      <c r="G83" s="23">
        <v>3.8464506178570446E-3</v>
      </c>
      <c r="K83" s="199">
        <v>2.4459876549371984E-3</v>
      </c>
      <c r="L83" s="161"/>
    </row>
    <row r="84" spans="7:12">
      <c r="G84" s="23">
        <v>3.1452546299988171E-3</v>
      </c>
      <c r="H84" s="21">
        <v>524</v>
      </c>
      <c r="K84" s="199">
        <v>2.4459876549371984E-3</v>
      </c>
      <c r="L84" s="161"/>
    </row>
    <row r="85" spans="7:12">
      <c r="G85" s="23">
        <v>4.5092592583387157E-3</v>
      </c>
      <c r="K85" s="199">
        <v>1.7746913581504487E-3</v>
      </c>
      <c r="L85" s="161"/>
    </row>
    <row r="86" spans="7:12">
      <c r="G86" s="23">
        <v>2.5057870370801538E-3</v>
      </c>
      <c r="K86" s="199">
        <v>2.2699652772644185E-3</v>
      </c>
      <c r="L86" s="161"/>
    </row>
    <row r="87" spans="7:12">
      <c r="G87" s="23">
        <v>2.4751984123473187E-3</v>
      </c>
      <c r="K87" s="199">
        <v>2.127314814424608E-3</v>
      </c>
      <c r="L87" s="161"/>
    </row>
    <row r="88" spans="7:12">
      <c r="K88" s="199">
        <v>3.8464506178570446E-3</v>
      </c>
      <c r="L88" s="161"/>
    </row>
    <row r="89" spans="7:12">
      <c r="K89" s="199">
        <v>2.4751984123473187E-3</v>
      </c>
      <c r="L89" s="161"/>
    </row>
    <row r="90" spans="7:12">
      <c r="K90" s="200">
        <v>1.7375578718201723E-3</v>
      </c>
      <c r="L90" s="161"/>
    </row>
    <row r="91" spans="7:12">
      <c r="K91" s="200">
        <v>1.6473765451034221E-3</v>
      </c>
      <c r="L91" s="161"/>
    </row>
    <row r="92" spans="7:12">
      <c r="K92" s="200">
        <v>1.7731481450027787E-3</v>
      </c>
      <c r="L92" s="161"/>
    </row>
    <row r="93" spans="7:12">
      <c r="K93" s="200">
        <v>1.8836805556929903E-3</v>
      </c>
      <c r="L93" s="161"/>
    </row>
    <row r="94" spans="7:12">
      <c r="K94" s="200">
        <v>1.8422067890545197E-3</v>
      </c>
      <c r="L94" s="161"/>
    </row>
    <row r="95" spans="7:12">
      <c r="K95" s="200">
        <v>1.856481478898786E-3</v>
      </c>
      <c r="L95" s="161"/>
    </row>
    <row r="96" spans="7:12">
      <c r="K96" s="200">
        <v>1.6695601862011245E-3</v>
      </c>
      <c r="L96" s="161"/>
    </row>
    <row r="97" spans="11:12">
      <c r="K97" s="200">
        <v>3.3757716070491974E-3</v>
      </c>
      <c r="L97" s="161"/>
    </row>
    <row r="98" spans="11:12">
      <c r="K98" s="200">
        <v>1.6044560170485056E-3</v>
      </c>
      <c r="L98" s="161"/>
    </row>
    <row r="99" spans="11:12">
      <c r="K99" s="200">
        <v>1.689814814502218E-3</v>
      </c>
      <c r="L99" s="161"/>
    </row>
    <row r="100" spans="11:12">
      <c r="K100" s="200">
        <v>1.6647376542096026E-3</v>
      </c>
      <c r="L100" s="161"/>
    </row>
    <row r="101" spans="11:12">
      <c r="K101" s="200">
        <v>1.7407407402060926E-3</v>
      </c>
      <c r="L101" s="161"/>
    </row>
    <row r="102" spans="11:12">
      <c r="K102" s="199">
        <v>2.4537037024856545E-3</v>
      </c>
      <c r="L102" s="161"/>
    </row>
    <row r="103" spans="11:12">
      <c r="K103" s="199">
        <v>3.7586805556202307E-3</v>
      </c>
      <c r="L103" s="161"/>
    </row>
    <row r="104" spans="11:12">
      <c r="K104" s="199">
        <v>2.0167824077361729E-3</v>
      </c>
      <c r="L104" s="161"/>
    </row>
    <row r="105" spans="11:12">
      <c r="K105" s="199">
        <v>1.992669753235532E-3</v>
      </c>
      <c r="L105" s="161"/>
    </row>
    <row r="106" spans="11:12">
      <c r="K106" s="199">
        <v>2.7017195763099672E-3</v>
      </c>
      <c r="L106" s="161"/>
    </row>
    <row r="107" spans="11:12">
      <c r="K107" s="199">
        <v>1.9457304523611027E-3</v>
      </c>
      <c r="L107" s="161"/>
    </row>
    <row r="108" spans="11:12">
      <c r="K108" s="199">
        <v>1.9457304523611027E-3</v>
      </c>
      <c r="L108" s="161"/>
    </row>
    <row r="109" spans="11:12">
      <c r="K109" s="199">
        <v>1.8667328040464781E-3</v>
      </c>
      <c r="L109" s="161"/>
    </row>
    <row r="110" spans="11:12">
      <c r="K110" s="199">
        <v>2.2067901227273978E-3</v>
      </c>
      <c r="L110" s="161"/>
    </row>
    <row r="111" spans="11:12">
      <c r="K111" s="199">
        <v>2.0862268520431826E-3</v>
      </c>
      <c r="L111" s="161"/>
    </row>
    <row r="112" spans="11:12">
      <c r="K112" s="199">
        <v>2.2304894186423291E-3</v>
      </c>
      <c r="L112" s="161"/>
    </row>
    <row r="113" spans="11:12">
      <c r="K113" s="199">
        <v>2.5057870370801538E-3</v>
      </c>
      <c r="L113" s="161"/>
    </row>
    <row r="114" spans="11:12">
      <c r="K114" s="200">
        <v>1.7013888882502215E-3</v>
      </c>
      <c r="L114" s="161"/>
    </row>
    <row r="115" spans="11:12">
      <c r="K115" s="200">
        <v>1.9704861133504892E-3</v>
      </c>
      <c r="L115" s="161"/>
    </row>
    <row r="116" spans="11:12">
      <c r="K116" s="200">
        <v>1.843171296059154E-3</v>
      </c>
      <c r="L116" s="161"/>
    </row>
    <row r="117" spans="11:12">
      <c r="K117" s="200">
        <v>1.6914682533492201E-3</v>
      </c>
      <c r="L117" s="161"/>
    </row>
    <row r="118" spans="11:12">
      <c r="K118" s="200">
        <v>1.9745370373129845E-3</v>
      </c>
      <c r="L118" s="161"/>
    </row>
    <row r="119" spans="11:12">
      <c r="K119" s="200">
        <v>2.2482638887595385E-3</v>
      </c>
      <c r="L119" s="161"/>
    </row>
    <row r="120" spans="11:12">
      <c r="K120" s="200">
        <v>1.8653549389758457E-3</v>
      </c>
      <c r="L120" s="161"/>
    </row>
    <row r="121" spans="11:12">
      <c r="K121" s="200">
        <v>1.7592592572327702E-3</v>
      </c>
      <c r="L121" s="161"/>
    </row>
    <row r="122" spans="11:12">
      <c r="K122" s="200">
        <v>1.8204365083615162E-3</v>
      </c>
      <c r="L122" s="161"/>
    </row>
    <row r="123" spans="11:12">
      <c r="K123" s="200">
        <v>1.7836934154426369E-3</v>
      </c>
      <c r="L123" s="161"/>
    </row>
    <row r="124" spans="11:12">
      <c r="K124" s="200">
        <v>1.7491319431428565E-3</v>
      </c>
      <c r="L124" s="161"/>
    </row>
    <row r="125" spans="11:12">
      <c r="K125" s="200">
        <v>1.7780671296350192E-3</v>
      </c>
      <c r="L125" s="161"/>
    </row>
    <row r="126" spans="11:12">
      <c r="K126" s="199">
        <v>2.2013888883520849E-3</v>
      </c>
      <c r="L126" s="161"/>
    </row>
    <row r="127" spans="11:12">
      <c r="K127" s="199">
        <v>2.7584876540155769E-3</v>
      </c>
      <c r="L127" s="161"/>
    </row>
    <row r="128" spans="11:12">
      <c r="K128" s="199">
        <v>1.9830246916778074E-3</v>
      </c>
      <c r="L128" s="161"/>
    </row>
    <row r="129" spans="11:12">
      <c r="K129" s="200">
        <v>2.3032407407299615E-3</v>
      </c>
      <c r="L129" s="161"/>
    </row>
    <row r="130" spans="11:12">
      <c r="K130" s="200">
        <v>2.3726851868559606E-3</v>
      </c>
      <c r="L130" s="161"/>
    </row>
    <row r="131" spans="11:12">
      <c r="K131" s="200">
        <v>2.5000000023283064E-3</v>
      </c>
      <c r="L131" s="161"/>
    </row>
    <row r="132" spans="11:12">
      <c r="K132" s="200"/>
      <c r="L132" s="161"/>
    </row>
    <row r="133" spans="11:12">
      <c r="L133" s="161"/>
    </row>
    <row r="134" spans="11:12">
      <c r="L134" s="161"/>
    </row>
    <row r="135" spans="11:12">
      <c r="L135" s="161"/>
    </row>
    <row r="136" spans="11:12">
      <c r="L136" s="161"/>
    </row>
    <row r="137" spans="11:12">
      <c r="L137" s="161"/>
    </row>
    <row r="138" spans="11:12">
      <c r="L138" s="161"/>
    </row>
    <row r="139" spans="11:12">
      <c r="L139" s="161"/>
    </row>
    <row r="140" spans="11:12">
      <c r="L140" s="161"/>
    </row>
    <row r="141" spans="11:12">
      <c r="L141" s="161"/>
    </row>
    <row r="142" spans="11:12">
      <c r="L142" s="161"/>
    </row>
    <row r="143" spans="11:12">
      <c r="L143" s="161"/>
    </row>
    <row r="144" spans="11:12">
      <c r="L144" s="161"/>
    </row>
    <row r="145" spans="12:12">
      <c r="L145" s="161"/>
    </row>
    <row r="146" spans="12:12">
      <c r="L146" s="161"/>
    </row>
    <row r="147" spans="12:12">
      <c r="L147" s="161"/>
    </row>
    <row r="148" spans="12:12">
      <c r="L148" s="161"/>
    </row>
    <row r="149" spans="12:12">
      <c r="L149" s="161"/>
    </row>
    <row r="150" spans="12:12">
      <c r="L150" s="161"/>
    </row>
    <row r="151" spans="12:12">
      <c r="L151" s="161"/>
    </row>
    <row r="152" spans="12:12">
      <c r="L152" s="161"/>
    </row>
    <row r="153" spans="12:12">
      <c r="L153" s="161"/>
    </row>
    <row r="154" spans="12:12">
      <c r="L154" s="161"/>
    </row>
    <row r="155" spans="12:12">
      <c r="L155" s="161"/>
    </row>
    <row r="156" spans="12:12">
      <c r="L156" s="161"/>
    </row>
    <row r="157" spans="12:12">
      <c r="L157" s="161"/>
    </row>
    <row r="158" spans="12:12">
      <c r="L158" s="161"/>
    </row>
    <row r="159" spans="12:12">
      <c r="L159" s="161"/>
    </row>
    <row r="160" spans="12:12">
      <c r="L160" s="161"/>
    </row>
    <row r="161" spans="12:12">
      <c r="L161" s="161"/>
    </row>
    <row r="162" spans="12:12">
      <c r="L162" s="161"/>
    </row>
    <row r="163" spans="12:12">
      <c r="L163" s="161"/>
    </row>
    <row r="164" spans="12:12">
      <c r="L164" s="161"/>
    </row>
    <row r="165" spans="12:12">
      <c r="L165" s="161"/>
    </row>
    <row r="166" spans="12:12">
      <c r="L166" s="161"/>
    </row>
    <row r="167" spans="12:12">
      <c r="L167" s="161"/>
    </row>
    <row r="168" spans="12:12">
      <c r="L168" s="161"/>
    </row>
    <row r="169" spans="12:12">
      <c r="L169" s="161"/>
    </row>
    <row r="170" spans="12:12">
      <c r="L170" s="161"/>
    </row>
    <row r="171" spans="12:12">
      <c r="L171" s="161"/>
    </row>
    <row r="172" spans="12:12">
      <c r="L172" s="161"/>
    </row>
    <row r="173" spans="12:12">
      <c r="L173" s="161"/>
    </row>
    <row r="174" spans="12:12">
      <c r="L174" s="161"/>
    </row>
    <row r="175" spans="12:12">
      <c r="L175" s="161"/>
    </row>
    <row r="176" spans="12:12">
      <c r="L176" s="161"/>
    </row>
    <row r="177" spans="12:12">
      <c r="L177" s="161"/>
    </row>
    <row r="178" spans="12:12">
      <c r="L178" s="161"/>
    </row>
    <row r="179" spans="12:12">
      <c r="L179" s="161"/>
    </row>
    <row r="180" spans="12:12">
      <c r="L180" s="161"/>
    </row>
    <row r="181" spans="12:12">
      <c r="L181" s="161"/>
    </row>
    <row r="182" spans="12:12">
      <c r="L182" s="161"/>
    </row>
    <row r="183" spans="12:12">
      <c r="L183" s="161"/>
    </row>
    <row r="184" spans="12:12">
      <c r="L184" s="161"/>
    </row>
    <row r="185" spans="12:12">
      <c r="L185" s="161"/>
    </row>
    <row r="186" spans="12:12">
      <c r="L186" s="161"/>
    </row>
    <row r="187" spans="12:12">
      <c r="L187" s="161"/>
    </row>
    <row r="188" spans="12:12">
      <c r="L188" s="161"/>
    </row>
    <row r="189" spans="12:12">
      <c r="L189" s="161"/>
    </row>
    <row r="190" spans="12:12">
      <c r="L190" s="161"/>
    </row>
    <row r="191" spans="12:12">
      <c r="L191" s="161"/>
    </row>
    <row r="192" spans="12:12">
      <c r="L192" s="161"/>
    </row>
    <row r="193" spans="12:12">
      <c r="L193" s="161"/>
    </row>
    <row r="194" spans="12:12">
      <c r="L194" s="161"/>
    </row>
    <row r="195" spans="12:12">
      <c r="L195" s="161"/>
    </row>
    <row r="196" spans="12:12">
      <c r="L196" s="161"/>
    </row>
    <row r="197" spans="12:12">
      <c r="L197" s="161"/>
    </row>
    <row r="198" spans="12:12">
      <c r="L198" s="161"/>
    </row>
    <row r="199" spans="12:12">
      <c r="L199" s="161"/>
    </row>
    <row r="200" spans="12:12">
      <c r="L200" s="161"/>
    </row>
    <row r="201" spans="12:12">
      <c r="L201" s="161"/>
    </row>
    <row r="202" spans="12:12">
      <c r="L202" s="161"/>
    </row>
    <row r="203" spans="12:12">
      <c r="L203" s="161"/>
    </row>
    <row r="204" spans="12:12">
      <c r="L204" s="161"/>
    </row>
    <row r="205" spans="12:12">
      <c r="L205" s="161"/>
    </row>
    <row r="206" spans="12:12">
      <c r="L206" s="161"/>
    </row>
    <row r="207" spans="12:12">
      <c r="L207" s="161"/>
    </row>
    <row r="208" spans="12:12">
      <c r="L208" s="161"/>
    </row>
    <row r="209" spans="12:12">
      <c r="L209" s="161"/>
    </row>
    <row r="210" spans="12:12">
      <c r="L210" s="161"/>
    </row>
    <row r="211" spans="12:12">
      <c r="L211" s="161"/>
    </row>
    <row r="212" spans="12:12">
      <c r="L212" s="161"/>
    </row>
    <row r="213" spans="12:12">
      <c r="L213" s="161"/>
    </row>
    <row r="214" spans="12:12">
      <c r="L214" s="161"/>
    </row>
    <row r="215" spans="12:12">
      <c r="L215" s="161"/>
    </row>
    <row r="216" spans="12:12">
      <c r="L216" s="161"/>
    </row>
    <row r="217" spans="12:12">
      <c r="L217" s="161"/>
    </row>
    <row r="218" spans="12:12">
      <c r="L218" s="161"/>
    </row>
    <row r="219" spans="12:12">
      <c r="L219" s="161"/>
    </row>
    <row r="220" spans="12:12">
      <c r="L220" s="161"/>
    </row>
    <row r="221" spans="12:12">
      <c r="L221" s="161"/>
    </row>
    <row r="222" spans="12:12">
      <c r="L222" s="161"/>
    </row>
    <row r="223" spans="12:12">
      <c r="L223" s="161"/>
    </row>
    <row r="224" spans="12:12">
      <c r="L224" s="161"/>
    </row>
    <row r="225" spans="12:12">
      <c r="L225" s="161"/>
    </row>
    <row r="226" spans="12:12">
      <c r="L226" s="161"/>
    </row>
    <row r="227" spans="12:12">
      <c r="L227" s="161"/>
    </row>
    <row r="228" spans="12:12">
      <c r="L228" s="161"/>
    </row>
    <row r="229" spans="12:12">
      <c r="L229" s="161"/>
    </row>
    <row r="230" spans="12:12">
      <c r="L230" s="161"/>
    </row>
    <row r="231" spans="12:12">
      <c r="L231" s="161"/>
    </row>
    <row r="232" spans="12:12">
      <c r="L232" s="161"/>
    </row>
    <row r="233" spans="12:12">
      <c r="L233" s="161"/>
    </row>
    <row r="234" spans="12:12">
      <c r="L234" s="161"/>
    </row>
    <row r="235" spans="12:12">
      <c r="L235" s="161"/>
    </row>
    <row r="236" spans="12:12">
      <c r="L236" s="161"/>
    </row>
    <row r="237" spans="12:12">
      <c r="L237" s="161"/>
    </row>
    <row r="238" spans="12:12">
      <c r="L238" s="161"/>
    </row>
    <row r="239" spans="12:12">
      <c r="L239" s="161"/>
    </row>
    <row r="240" spans="12:12">
      <c r="L240" s="161"/>
    </row>
    <row r="241" spans="12:12">
      <c r="L241" s="161"/>
    </row>
    <row r="242" spans="12:12">
      <c r="L242" s="161"/>
    </row>
    <row r="243" spans="12:12">
      <c r="L243" s="161"/>
    </row>
    <row r="244" spans="12:12">
      <c r="L244" s="161"/>
    </row>
    <row r="245" spans="12:12">
      <c r="L245" s="161"/>
    </row>
    <row r="246" spans="12:12">
      <c r="L246" s="161"/>
    </row>
    <row r="247" spans="12:12">
      <c r="L247" s="161"/>
    </row>
    <row r="248" spans="12:12">
      <c r="L248" s="161"/>
    </row>
    <row r="249" spans="12:12">
      <c r="L249" s="161"/>
    </row>
    <row r="250" spans="12:12">
      <c r="L250" s="161"/>
    </row>
    <row r="251" spans="12:12">
      <c r="L251" s="161"/>
    </row>
    <row r="252" spans="12:12">
      <c r="L252" s="161"/>
    </row>
    <row r="253" spans="12:12">
      <c r="L253" s="161"/>
    </row>
    <row r="254" spans="12:12">
      <c r="L254" s="161"/>
    </row>
    <row r="255" spans="12:12">
      <c r="L255" s="161"/>
    </row>
    <row r="256" spans="12:12">
      <c r="L256" s="161"/>
    </row>
    <row r="257" spans="12:12">
      <c r="L257" s="161"/>
    </row>
    <row r="258" spans="12:12">
      <c r="L258" s="161"/>
    </row>
    <row r="259" spans="12:12">
      <c r="L259" s="161"/>
    </row>
    <row r="260" spans="12:12">
      <c r="L260" s="161"/>
    </row>
    <row r="261" spans="12:12">
      <c r="L261" s="161"/>
    </row>
    <row r="262" spans="12:12">
      <c r="L262" s="161"/>
    </row>
    <row r="263" spans="12:12">
      <c r="L263" s="161"/>
    </row>
    <row r="264" spans="12:12">
      <c r="L264" s="161"/>
    </row>
    <row r="265" spans="12:12">
      <c r="L265" s="161"/>
    </row>
    <row r="266" spans="12:12">
      <c r="L266" s="161"/>
    </row>
    <row r="267" spans="12:12">
      <c r="L267" s="161"/>
    </row>
    <row r="268" spans="12:12">
      <c r="L268" s="161"/>
    </row>
    <row r="269" spans="12:12">
      <c r="L269" s="161"/>
    </row>
    <row r="270" spans="12:12">
      <c r="L270" s="161"/>
    </row>
    <row r="271" spans="12:12">
      <c r="L271" s="161"/>
    </row>
    <row r="272" spans="12:12">
      <c r="L272" s="161"/>
    </row>
    <row r="273" spans="12:12">
      <c r="L273" s="161"/>
    </row>
    <row r="274" spans="12:12">
      <c r="L274" s="161"/>
    </row>
    <row r="275" spans="12:12">
      <c r="L275" s="161"/>
    </row>
    <row r="276" spans="12:12">
      <c r="L276" s="161"/>
    </row>
    <row r="277" spans="12:12">
      <c r="L277" s="161"/>
    </row>
    <row r="278" spans="12:12">
      <c r="L278" s="161"/>
    </row>
    <row r="279" spans="12:12">
      <c r="L279" s="161"/>
    </row>
    <row r="280" spans="12:12">
      <c r="L280" s="161"/>
    </row>
    <row r="281" spans="12:12">
      <c r="L281" s="161"/>
    </row>
    <row r="282" spans="12:12">
      <c r="L282" s="161"/>
    </row>
    <row r="283" spans="12:12">
      <c r="L283" s="161"/>
    </row>
    <row r="284" spans="12:12">
      <c r="L284" s="161"/>
    </row>
    <row r="285" spans="12:12">
      <c r="L285" s="161"/>
    </row>
    <row r="286" spans="12:12">
      <c r="L286" s="161"/>
    </row>
    <row r="287" spans="12:12">
      <c r="L287" s="161"/>
    </row>
    <row r="288" spans="12:12">
      <c r="L288" s="161"/>
    </row>
    <row r="289" spans="12:12">
      <c r="L289" s="161"/>
    </row>
    <row r="290" spans="12:12">
      <c r="L290" s="161"/>
    </row>
    <row r="291" spans="12:12">
      <c r="L291" s="161"/>
    </row>
    <row r="292" spans="12:12">
      <c r="L292" s="161"/>
    </row>
    <row r="293" spans="12:12">
      <c r="L293" s="161"/>
    </row>
    <row r="294" spans="12:12">
      <c r="L294" s="161"/>
    </row>
    <row r="295" spans="12:12">
      <c r="L295" s="161"/>
    </row>
    <row r="296" spans="12:12">
      <c r="L296" s="161"/>
    </row>
    <row r="297" spans="12:12">
      <c r="L297" s="161"/>
    </row>
    <row r="298" spans="12:12">
      <c r="L298" s="161"/>
    </row>
    <row r="299" spans="12:12">
      <c r="L299" s="161"/>
    </row>
    <row r="300" spans="12:12">
      <c r="L300" s="161"/>
    </row>
    <row r="301" spans="12:12">
      <c r="L301" s="161"/>
    </row>
    <row r="302" spans="12:12">
      <c r="L302" s="161"/>
    </row>
    <row r="303" spans="12:12">
      <c r="L303" s="161"/>
    </row>
    <row r="304" spans="12:12">
      <c r="L304" s="161"/>
    </row>
    <row r="305" spans="12:12">
      <c r="L305" s="161"/>
    </row>
    <row r="306" spans="12:12">
      <c r="L306" s="161"/>
    </row>
    <row r="307" spans="12:12">
      <c r="L307" s="161"/>
    </row>
    <row r="308" spans="12:12">
      <c r="L308" s="161"/>
    </row>
    <row r="309" spans="12:12">
      <c r="L309" s="161"/>
    </row>
    <row r="310" spans="12:12">
      <c r="L310" s="161"/>
    </row>
    <row r="311" spans="12:12">
      <c r="L311" s="161"/>
    </row>
    <row r="312" spans="12:12">
      <c r="L312" s="161"/>
    </row>
    <row r="313" spans="12:12">
      <c r="L313" s="161"/>
    </row>
    <row r="314" spans="12:12">
      <c r="L314" s="161"/>
    </row>
    <row r="315" spans="12:12">
      <c r="L315" s="161"/>
    </row>
    <row r="316" spans="12:12">
      <c r="L316" s="161"/>
    </row>
    <row r="317" spans="12:12">
      <c r="L317" s="161"/>
    </row>
    <row r="318" spans="12:12">
      <c r="L318" s="161"/>
    </row>
    <row r="319" spans="12:12">
      <c r="L319" s="161"/>
    </row>
    <row r="320" spans="12:12">
      <c r="L320" s="161"/>
    </row>
    <row r="321" spans="12:12">
      <c r="L321" s="161"/>
    </row>
    <row r="322" spans="12:12">
      <c r="L322" s="161"/>
    </row>
    <row r="323" spans="12:12">
      <c r="L323" s="161"/>
    </row>
    <row r="324" spans="12:12">
      <c r="L324" s="161"/>
    </row>
    <row r="325" spans="12:12">
      <c r="L325" s="161"/>
    </row>
    <row r="326" spans="12:12">
      <c r="L326" s="161"/>
    </row>
    <row r="327" spans="12:12">
      <c r="L327" s="161"/>
    </row>
    <row r="328" spans="12:12">
      <c r="L328" s="161"/>
    </row>
    <row r="329" spans="12:12">
      <c r="L329" s="161"/>
    </row>
    <row r="330" spans="12:12">
      <c r="L330" s="161"/>
    </row>
    <row r="331" spans="12:12">
      <c r="L331" s="161"/>
    </row>
    <row r="332" spans="12:12">
      <c r="L332" s="161"/>
    </row>
    <row r="333" spans="12:12">
      <c r="L333" s="161"/>
    </row>
    <row r="334" spans="12:12">
      <c r="L334" s="161"/>
    </row>
    <row r="335" spans="12:12">
      <c r="L335" s="161"/>
    </row>
    <row r="336" spans="12:12">
      <c r="L336" s="161"/>
    </row>
    <row r="337" spans="12:12">
      <c r="L337" s="161"/>
    </row>
    <row r="338" spans="12:12">
      <c r="L338" s="161"/>
    </row>
    <row r="339" spans="12:12">
      <c r="L339" s="161"/>
    </row>
    <row r="340" spans="12:12">
      <c r="L340" s="161"/>
    </row>
    <row r="341" spans="12:12">
      <c r="L341" s="161"/>
    </row>
    <row r="342" spans="12:12">
      <c r="L342" s="161"/>
    </row>
    <row r="343" spans="12:12">
      <c r="L343" s="161"/>
    </row>
    <row r="344" spans="12:12">
      <c r="L344" s="161"/>
    </row>
    <row r="345" spans="12:12">
      <c r="L345" s="161"/>
    </row>
    <row r="346" spans="12:12">
      <c r="L346" s="161"/>
    </row>
    <row r="347" spans="12:12">
      <c r="L347" s="161"/>
    </row>
    <row r="348" spans="12:12">
      <c r="L348" s="161"/>
    </row>
    <row r="349" spans="12:12">
      <c r="L349" s="161"/>
    </row>
    <row r="350" spans="12:12">
      <c r="L350" s="161"/>
    </row>
    <row r="351" spans="12:12">
      <c r="L351" s="161"/>
    </row>
    <row r="352" spans="12:12">
      <c r="L352" s="161"/>
    </row>
    <row r="353" spans="12:12">
      <c r="L353" s="161"/>
    </row>
    <row r="354" spans="12:12">
      <c r="L354" s="161"/>
    </row>
    <row r="355" spans="12:12">
      <c r="L355" s="161"/>
    </row>
    <row r="356" spans="12:12">
      <c r="L356" s="161"/>
    </row>
    <row r="357" spans="12:12">
      <c r="L357" s="161"/>
    </row>
    <row r="358" spans="12:12">
      <c r="L358" s="161"/>
    </row>
    <row r="359" spans="12:12">
      <c r="L359" s="161"/>
    </row>
    <row r="360" spans="12:12">
      <c r="L360" s="161"/>
    </row>
    <row r="361" spans="12:12">
      <c r="L361" s="161"/>
    </row>
    <row r="362" spans="12:12">
      <c r="L362" s="161"/>
    </row>
    <row r="363" spans="12:12">
      <c r="L363" s="161"/>
    </row>
    <row r="364" spans="12:12">
      <c r="L364" s="161"/>
    </row>
    <row r="365" spans="12:12">
      <c r="L365" s="161"/>
    </row>
    <row r="366" spans="12:12">
      <c r="L366" s="161"/>
    </row>
    <row r="367" spans="12:12">
      <c r="L367" s="161"/>
    </row>
    <row r="368" spans="12:12">
      <c r="L368" s="161"/>
    </row>
    <row r="369" spans="12:12">
      <c r="L369" s="161"/>
    </row>
    <row r="370" spans="12:12">
      <c r="L370" s="161"/>
    </row>
    <row r="371" spans="12:12">
      <c r="L371" s="161"/>
    </row>
    <row r="372" spans="12:12">
      <c r="L372" s="161"/>
    </row>
    <row r="373" spans="12:12">
      <c r="L373" s="161"/>
    </row>
    <row r="374" spans="12:12">
      <c r="L374" s="161"/>
    </row>
    <row r="375" spans="12:12">
      <c r="L375" s="161"/>
    </row>
    <row r="376" spans="12:12">
      <c r="L376" s="161"/>
    </row>
    <row r="377" spans="12:12">
      <c r="L377" s="161"/>
    </row>
    <row r="378" spans="12:12">
      <c r="L378" s="161"/>
    </row>
    <row r="379" spans="12:12">
      <c r="L379" s="161"/>
    </row>
    <row r="380" spans="12:12">
      <c r="L380" s="161"/>
    </row>
    <row r="381" spans="12:12">
      <c r="L381" s="161"/>
    </row>
    <row r="382" spans="12:12">
      <c r="L382" s="161"/>
    </row>
    <row r="383" spans="12:12">
      <c r="L383" s="161"/>
    </row>
    <row r="384" spans="12:12">
      <c r="L384" s="161"/>
    </row>
    <row r="385" spans="12:12">
      <c r="L385" s="161"/>
    </row>
    <row r="386" spans="12:12">
      <c r="L386" s="161"/>
    </row>
    <row r="387" spans="12:12">
      <c r="L387" s="161"/>
    </row>
    <row r="388" spans="12:12">
      <c r="L388" s="161"/>
    </row>
    <row r="389" spans="12:12">
      <c r="L389" s="161"/>
    </row>
    <row r="390" spans="12:12">
      <c r="L390" s="161"/>
    </row>
    <row r="391" spans="12:12">
      <c r="L391" s="161"/>
    </row>
    <row r="392" spans="12:12">
      <c r="L392" s="161"/>
    </row>
    <row r="393" spans="12:12">
      <c r="L393" s="161"/>
    </row>
    <row r="394" spans="12:12">
      <c r="L394" s="161"/>
    </row>
    <row r="395" spans="12:12">
      <c r="L395" s="161"/>
    </row>
    <row r="396" spans="12:12">
      <c r="L396" s="161"/>
    </row>
    <row r="397" spans="12:12">
      <c r="L397" s="161"/>
    </row>
    <row r="398" spans="12:12">
      <c r="L398" s="161"/>
    </row>
    <row r="399" spans="12:12">
      <c r="L399" s="161"/>
    </row>
    <row r="400" spans="12:12">
      <c r="L400" s="161"/>
    </row>
    <row r="401" spans="12:12">
      <c r="L401" s="161"/>
    </row>
    <row r="402" spans="12:12">
      <c r="L402" s="161"/>
    </row>
    <row r="403" spans="12:12">
      <c r="L403" s="161"/>
    </row>
    <row r="404" spans="12:12">
      <c r="L404" s="161"/>
    </row>
    <row r="405" spans="12:12">
      <c r="L405" s="161"/>
    </row>
    <row r="406" spans="12:12">
      <c r="L406" s="161"/>
    </row>
    <row r="407" spans="12:12">
      <c r="L407" s="161"/>
    </row>
    <row r="408" spans="12:12">
      <c r="L408" s="161"/>
    </row>
    <row r="409" spans="12:12">
      <c r="L409" s="161"/>
    </row>
    <row r="410" spans="12:12">
      <c r="L410" s="161"/>
    </row>
    <row r="411" spans="12:12">
      <c r="L411" s="161"/>
    </row>
    <row r="412" spans="12:12">
      <c r="L412" s="161"/>
    </row>
    <row r="413" spans="12:12">
      <c r="L413" s="161"/>
    </row>
    <row r="414" spans="12:12">
      <c r="L414" s="161"/>
    </row>
    <row r="415" spans="12:12">
      <c r="L415" s="161"/>
    </row>
    <row r="416" spans="12:12">
      <c r="L416" s="161"/>
    </row>
    <row r="417" spans="12:12">
      <c r="L417" s="161"/>
    </row>
    <row r="418" spans="12:12">
      <c r="L418" s="161"/>
    </row>
    <row r="419" spans="12:12">
      <c r="L419" s="161"/>
    </row>
    <row r="420" spans="12:12">
      <c r="L420" s="161"/>
    </row>
    <row r="421" spans="12:12">
      <c r="L421" s="161"/>
    </row>
    <row r="422" spans="12:12">
      <c r="L422" s="161"/>
    </row>
    <row r="423" spans="12:12">
      <c r="L423" s="161"/>
    </row>
    <row r="424" spans="12:12">
      <c r="L424" s="161"/>
    </row>
    <row r="425" spans="12:12">
      <c r="L425" s="161"/>
    </row>
    <row r="426" spans="12:12">
      <c r="L426" s="161"/>
    </row>
    <row r="427" spans="12:12">
      <c r="L427" s="161"/>
    </row>
    <row r="428" spans="12:12">
      <c r="L428" s="161"/>
    </row>
    <row r="429" spans="12:12">
      <c r="L429" s="161"/>
    </row>
    <row r="430" spans="12:12">
      <c r="L430" s="161"/>
    </row>
    <row r="431" spans="12:12">
      <c r="L431" s="161"/>
    </row>
    <row r="432" spans="12:12">
      <c r="L432" s="161"/>
    </row>
    <row r="433" spans="12:12">
      <c r="L433" s="161"/>
    </row>
    <row r="434" spans="12:12">
      <c r="L434" s="161"/>
    </row>
    <row r="435" spans="12:12">
      <c r="L435" s="161"/>
    </row>
    <row r="436" spans="12:12">
      <c r="L436" s="161"/>
    </row>
    <row r="437" spans="12:12">
      <c r="L437" s="161"/>
    </row>
    <row r="438" spans="12:12">
      <c r="L438" s="161"/>
    </row>
    <row r="439" spans="12:12">
      <c r="L439" s="161"/>
    </row>
    <row r="440" spans="12:12">
      <c r="L440" s="161"/>
    </row>
    <row r="441" spans="12:12">
      <c r="L441" s="161"/>
    </row>
    <row r="442" spans="12:12">
      <c r="L442" s="161"/>
    </row>
    <row r="443" spans="12:12">
      <c r="L443" s="161"/>
    </row>
    <row r="444" spans="12:12">
      <c r="L444" s="161"/>
    </row>
    <row r="445" spans="12:12">
      <c r="L445" s="161"/>
    </row>
    <row r="446" spans="12:12">
      <c r="L446" s="161"/>
    </row>
    <row r="447" spans="12:12">
      <c r="L447" s="161"/>
    </row>
    <row r="448" spans="12:12">
      <c r="L448" s="161"/>
    </row>
    <row r="449" spans="12:12">
      <c r="L449" s="161"/>
    </row>
    <row r="450" spans="12:12">
      <c r="L450" s="161"/>
    </row>
    <row r="451" spans="12:12">
      <c r="L451" s="161"/>
    </row>
    <row r="452" spans="12:12">
      <c r="L452" s="161"/>
    </row>
    <row r="453" spans="12:12">
      <c r="L453" s="161"/>
    </row>
    <row r="454" spans="12:12">
      <c r="L454" s="161"/>
    </row>
    <row r="455" spans="12:12">
      <c r="L455" s="161"/>
    </row>
    <row r="456" spans="12:12">
      <c r="L456" s="161"/>
    </row>
    <row r="457" spans="12:12">
      <c r="L457" s="161"/>
    </row>
    <row r="458" spans="12:12">
      <c r="L458" s="161"/>
    </row>
    <row r="459" spans="12:12">
      <c r="L459" s="161"/>
    </row>
    <row r="460" spans="12:12">
      <c r="L460" s="161"/>
    </row>
    <row r="461" spans="12:12">
      <c r="L461" s="161"/>
    </row>
    <row r="462" spans="12:12">
      <c r="L462" s="161"/>
    </row>
    <row r="463" spans="12:12">
      <c r="L463" s="161"/>
    </row>
    <row r="464" spans="12:12">
      <c r="L464" s="161"/>
    </row>
    <row r="465" spans="12:12">
      <c r="L465" s="161"/>
    </row>
    <row r="466" spans="12:12">
      <c r="L466" s="161"/>
    </row>
    <row r="467" spans="12:12">
      <c r="L467" s="161"/>
    </row>
    <row r="468" spans="12:12">
      <c r="L468" s="161"/>
    </row>
    <row r="469" spans="12:12">
      <c r="L469" s="161"/>
    </row>
    <row r="470" spans="12:12">
      <c r="L470" s="161"/>
    </row>
    <row r="471" spans="12:12">
      <c r="L471" s="161"/>
    </row>
    <row r="472" spans="12:12">
      <c r="L472" s="161"/>
    </row>
    <row r="473" spans="12:12">
      <c r="L473" s="161"/>
    </row>
    <row r="474" spans="12:12">
      <c r="L474" s="161"/>
    </row>
    <row r="475" spans="12:12">
      <c r="L475" s="161"/>
    </row>
    <row r="476" spans="12:12">
      <c r="L476" s="161"/>
    </row>
    <row r="477" spans="12:12">
      <c r="L477" s="161"/>
    </row>
    <row r="478" spans="12:12">
      <c r="L478" s="161"/>
    </row>
    <row r="479" spans="12:12">
      <c r="L479" s="161"/>
    </row>
    <row r="480" spans="12:12">
      <c r="L480" s="161"/>
    </row>
    <row r="481" spans="12:12">
      <c r="L481" s="161"/>
    </row>
    <row r="482" spans="12:12">
      <c r="L482" s="161"/>
    </row>
    <row r="483" spans="12:12">
      <c r="L483" s="161"/>
    </row>
    <row r="484" spans="12:12">
      <c r="L484" s="161"/>
    </row>
    <row r="485" spans="12:12">
      <c r="L485" s="161"/>
    </row>
    <row r="486" spans="12:12">
      <c r="L486" s="161"/>
    </row>
    <row r="487" spans="12:12">
      <c r="L487" s="161"/>
    </row>
    <row r="488" spans="12:12">
      <c r="L488" s="161"/>
    </row>
    <row r="489" spans="12:12">
      <c r="L489" s="161"/>
    </row>
    <row r="490" spans="12:12">
      <c r="L490" s="161"/>
    </row>
    <row r="491" spans="12:12">
      <c r="L491" s="161"/>
    </row>
    <row r="492" spans="12:12">
      <c r="L492" s="161"/>
    </row>
    <row r="493" spans="12:12">
      <c r="L493" s="161"/>
    </row>
    <row r="494" spans="12:12">
      <c r="L494" s="161"/>
    </row>
    <row r="495" spans="12:12">
      <c r="L495" s="161"/>
    </row>
    <row r="496" spans="12:12">
      <c r="L496" s="161"/>
    </row>
    <row r="497" spans="12:12">
      <c r="L497" s="161"/>
    </row>
    <row r="498" spans="12:12">
      <c r="L498" s="161"/>
    </row>
    <row r="499" spans="12:12">
      <c r="L499" s="161"/>
    </row>
    <row r="500" spans="12:12">
      <c r="L500" s="161"/>
    </row>
    <row r="501" spans="12:12">
      <c r="L501" s="161"/>
    </row>
    <row r="502" spans="12:12">
      <c r="L502" s="161"/>
    </row>
    <row r="503" spans="12:12">
      <c r="L503" s="161"/>
    </row>
    <row r="504" spans="12:12">
      <c r="L504" s="161"/>
    </row>
    <row r="505" spans="12:12">
      <c r="L505" s="161"/>
    </row>
    <row r="506" spans="12:12">
      <c r="L506" s="161"/>
    </row>
    <row r="507" spans="12:12">
      <c r="L507" s="161"/>
    </row>
    <row r="508" spans="12:12">
      <c r="L508" s="161"/>
    </row>
    <row r="509" spans="12:12">
      <c r="L509" s="161"/>
    </row>
    <row r="510" spans="12:12">
      <c r="L510" s="161"/>
    </row>
    <row r="511" spans="12:12">
      <c r="L511" s="161"/>
    </row>
    <row r="512" spans="12:12">
      <c r="L512" s="161"/>
    </row>
    <row r="513" spans="12:12">
      <c r="L513" s="161"/>
    </row>
    <row r="514" spans="12:12">
      <c r="L514" s="161"/>
    </row>
    <row r="515" spans="12:12">
      <c r="L515" s="161"/>
    </row>
    <row r="516" spans="12:12">
      <c r="L516" s="161"/>
    </row>
    <row r="517" spans="12:12">
      <c r="L517" s="161"/>
    </row>
    <row r="518" spans="12:12">
      <c r="L518" s="161"/>
    </row>
    <row r="519" spans="12:12">
      <c r="L519" s="161"/>
    </row>
    <row r="520" spans="12:12">
      <c r="L520" s="161"/>
    </row>
    <row r="521" spans="12:12">
      <c r="L521" s="161"/>
    </row>
    <row r="522" spans="12:12">
      <c r="L522" s="161"/>
    </row>
    <row r="523" spans="12:12">
      <c r="L523" s="161"/>
    </row>
    <row r="524" spans="12:12">
      <c r="L524" s="161"/>
    </row>
    <row r="525" spans="12:12">
      <c r="L525" s="161"/>
    </row>
    <row r="526" spans="12:12">
      <c r="L526" s="161"/>
    </row>
    <row r="527" spans="12:12">
      <c r="L527" s="161"/>
    </row>
    <row r="528" spans="12:12">
      <c r="L528" s="161"/>
    </row>
    <row r="529" spans="12:12">
      <c r="L529" s="161"/>
    </row>
    <row r="530" spans="12:12">
      <c r="L530" s="161"/>
    </row>
    <row r="531" spans="12:12">
      <c r="L531" s="161"/>
    </row>
    <row r="532" spans="12:12">
      <c r="L532" s="161"/>
    </row>
    <row r="533" spans="12:12">
      <c r="L533" s="161"/>
    </row>
    <row r="534" spans="12:12">
      <c r="L534" s="161"/>
    </row>
    <row r="535" spans="12:12">
      <c r="L535" s="161"/>
    </row>
    <row r="536" spans="12:12">
      <c r="L536" s="161"/>
    </row>
    <row r="537" spans="12:12">
      <c r="L537" s="161"/>
    </row>
    <row r="538" spans="12:12">
      <c r="L538" s="161"/>
    </row>
    <row r="539" spans="12:12">
      <c r="L539" s="161"/>
    </row>
    <row r="540" spans="12:12">
      <c r="L540" s="161"/>
    </row>
    <row r="541" spans="12:12">
      <c r="L541" s="161"/>
    </row>
    <row r="542" spans="12:12">
      <c r="L542" s="161"/>
    </row>
    <row r="543" spans="12:12">
      <c r="L543" s="161"/>
    </row>
    <row r="544" spans="12:12">
      <c r="L544" s="161"/>
    </row>
    <row r="545" spans="12:12">
      <c r="L545" s="161"/>
    </row>
    <row r="546" spans="12:12">
      <c r="L546" s="161"/>
    </row>
    <row r="547" spans="12:12">
      <c r="L547" s="161"/>
    </row>
    <row r="548" spans="12:12">
      <c r="L548" s="161"/>
    </row>
    <row r="549" spans="12:12">
      <c r="L549" s="161"/>
    </row>
    <row r="550" spans="12:12">
      <c r="L550" s="161"/>
    </row>
    <row r="551" spans="12:12">
      <c r="L551" s="161"/>
    </row>
    <row r="552" spans="12:12">
      <c r="L552" s="161"/>
    </row>
    <row r="553" spans="12:12">
      <c r="L553" s="161"/>
    </row>
    <row r="554" spans="12:12">
      <c r="L554" s="161"/>
    </row>
    <row r="555" spans="12:12">
      <c r="L555" s="161"/>
    </row>
    <row r="556" spans="12:12">
      <c r="L556" s="161"/>
    </row>
    <row r="557" spans="12:12">
      <c r="L557" s="161"/>
    </row>
    <row r="558" spans="12:12">
      <c r="L558" s="161"/>
    </row>
    <row r="559" spans="12:12">
      <c r="L559" s="161"/>
    </row>
    <row r="560" spans="12:12">
      <c r="L560" s="161"/>
    </row>
    <row r="561" spans="12:12">
      <c r="L561" s="161"/>
    </row>
    <row r="562" spans="12:12">
      <c r="L562" s="161"/>
    </row>
    <row r="563" spans="12:12">
      <c r="L563" s="161"/>
    </row>
    <row r="564" spans="12:12">
      <c r="L564" s="161"/>
    </row>
    <row r="565" spans="12:12">
      <c r="L565" s="161"/>
    </row>
    <row r="566" spans="12:12">
      <c r="L566" s="161"/>
    </row>
    <row r="567" spans="12:12">
      <c r="L567" s="161"/>
    </row>
    <row r="568" spans="12:12">
      <c r="L568" s="161"/>
    </row>
    <row r="569" spans="12:12">
      <c r="L569" s="161"/>
    </row>
    <row r="570" spans="12:12">
      <c r="L570" s="161"/>
    </row>
    <row r="571" spans="12:12">
      <c r="L571" s="161"/>
    </row>
    <row r="572" spans="12:12">
      <c r="L572" s="161"/>
    </row>
    <row r="573" spans="12:12">
      <c r="L573" s="161"/>
    </row>
    <row r="574" spans="12:12">
      <c r="L574" s="161"/>
    </row>
    <row r="575" spans="12:12">
      <c r="L575" s="161"/>
    </row>
    <row r="576" spans="12:12">
      <c r="L576" s="161"/>
    </row>
    <row r="577" spans="12:12">
      <c r="L577" s="161"/>
    </row>
    <row r="578" spans="12:12">
      <c r="L578" s="161"/>
    </row>
    <row r="579" spans="12:12">
      <c r="L579" s="161"/>
    </row>
    <row r="580" spans="12:12">
      <c r="L580" s="161"/>
    </row>
    <row r="581" spans="12:12">
      <c r="L581" s="161"/>
    </row>
    <row r="582" spans="12:12">
      <c r="L582" s="161"/>
    </row>
    <row r="583" spans="12:12">
      <c r="L583" s="161"/>
    </row>
    <row r="584" spans="12:12">
      <c r="L584" s="161"/>
    </row>
    <row r="585" spans="12:12">
      <c r="L585" s="161"/>
    </row>
    <row r="586" spans="12:12">
      <c r="L586" s="161"/>
    </row>
    <row r="587" spans="12:12">
      <c r="L587" s="161"/>
    </row>
    <row r="588" spans="12:12">
      <c r="L588" s="161"/>
    </row>
    <row r="589" spans="12:12">
      <c r="L589" s="161"/>
    </row>
    <row r="590" spans="12:12">
      <c r="L590" s="161"/>
    </row>
    <row r="591" spans="12:12">
      <c r="L591" s="161"/>
    </row>
    <row r="592" spans="12:12">
      <c r="L592" s="161"/>
    </row>
    <row r="593" spans="12:12">
      <c r="L593" s="161"/>
    </row>
    <row r="594" spans="12:12">
      <c r="L594" s="161"/>
    </row>
    <row r="595" spans="12:12">
      <c r="L595" s="161"/>
    </row>
    <row r="596" spans="12:12">
      <c r="L596" s="161"/>
    </row>
    <row r="597" spans="12:12">
      <c r="L597" s="161"/>
    </row>
    <row r="598" spans="12:12">
      <c r="L598" s="161"/>
    </row>
    <row r="599" spans="12:12">
      <c r="L599" s="161"/>
    </row>
    <row r="600" spans="12:12">
      <c r="L600" s="161"/>
    </row>
    <row r="601" spans="12:12">
      <c r="L601" s="161"/>
    </row>
    <row r="602" spans="12:12">
      <c r="L602" s="161"/>
    </row>
    <row r="603" spans="12:12">
      <c r="L603" s="161"/>
    </row>
    <row r="604" spans="12:12">
      <c r="L604" s="161"/>
    </row>
    <row r="605" spans="12:12">
      <c r="L605" s="161"/>
    </row>
    <row r="606" spans="12:12">
      <c r="L606" s="161"/>
    </row>
    <row r="607" spans="12:12">
      <c r="L607" s="161"/>
    </row>
    <row r="608" spans="12:12">
      <c r="L608" s="161"/>
    </row>
    <row r="609" spans="12:12">
      <c r="L609" s="161"/>
    </row>
    <row r="610" spans="12:12">
      <c r="L610" s="161"/>
    </row>
    <row r="611" spans="12:12">
      <c r="L611" s="161"/>
    </row>
    <row r="612" spans="12:12">
      <c r="L612" s="161"/>
    </row>
    <row r="613" spans="12:12">
      <c r="L613" s="161"/>
    </row>
    <row r="614" spans="12:12">
      <c r="L614" s="161"/>
    </row>
    <row r="615" spans="12:12">
      <c r="L615" s="161"/>
    </row>
    <row r="616" spans="12:12">
      <c r="L616" s="161"/>
    </row>
    <row r="617" spans="12:12">
      <c r="L617" s="161"/>
    </row>
    <row r="618" spans="12:12">
      <c r="L618" s="161"/>
    </row>
    <row r="619" spans="12:12">
      <c r="L619" s="161"/>
    </row>
    <row r="620" spans="12:12">
      <c r="L620" s="161"/>
    </row>
    <row r="621" spans="12:12">
      <c r="L621" s="161"/>
    </row>
    <row r="622" spans="12:12">
      <c r="L622" s="161"/>
    </row>
    <row r="623" spans="12:12">
      <c r="L623" s="161"/>
    </row>
    <row r="624" spans="12:12">
      <c r="L624" s="161"/>
    </row>
    <row r="625" spans="12:12">
      <c r="L625" s="161"/>
    </row>
    <row r="626" spans="12:12">
      <c r="L626" s="161"/>
    </row>
    <row r="627" spans="12:12">
      <c r="L627" s="161"/>
    </row>
    <row r="628" spans="12:12">
      <c r="L628" s="161"/>
    </row>
    <row r="629" spans="12:12">
      <c r="L629" s="161"/>
    </row>
    <row r="630" spans="12:12">
      <c r="L630" s="161"/>
    </row>
    <row r="631" spans="12:12">
      <c r="L631" s="161"/>
    </row>
    <row r="632" spans="12:12">
      <c r="L632" s="161"/>
    </row>
    <row r="633" spans="12:12">
      <c r="L633" s="161"/>
    </row>
    <row r="634" spans="12:12">
      <c r="L634" s="161"/>
    </row>
    <row r="635" spans="12:12">
      <c r="L635" s="161"/>
    </row>
    <row r="636" spans="12:12">
      <c r="L636" s="161"/>
    </row>
    <row r="637" spans="12:12">
      <c r="L637" s="161"/>
    </row>
    <row r="638" spans="12:12">
      <c r="L638" s="161"/>
    </row>
    <row r="639" spans="12:12">
      <c r="L639" s="161"/>
    </row>
    <row r="640" spans="12:12">
      <c r="L640" s="161"/>
    </row>
    <row r="641" spans="12:12">
      <c r="L641" s="161"/>
    </row>
    <row r="642" spans="12:12">
      <c r="L642" s="161"/>
    </row>
    <row r="643" spans="12:12">
      <c r="L643" s="161"/>
    </row>
    <row r="644" spans="12:12">
      <c r="L644" s="161"/>
    </row>
    <row r="645" spans="12:12">
      <c r="L645" s="161"/>
    </row>
    <row r="646" spans="12:12">
      <c r="L646" s="161"/>
    </row>
    <row r="647" spans="12:12">
      <c r="L647" s="161"/>
    </row>
    <row r="648" spans="12:12">
      <c r="L648" s="161"/>
    </row>
    <row r="649" spans="12:12">
      <c r="L649" s="161"/>
    </row>
    <row r="650" spans="12:12">
      <c r="L650" s="161"/>
    </row>
    <row r="651" spans="12:12">
      <c r="L651" s="161"/>
    </row>
    <row r="652" spans="12:12">
      <c r="L652" s="161"/>
    </row>
    <row r="653" spans="12:12">
      <c r="L653" s="161"/>
    </row>
    <row r="654" spans="12:12">
      <c r="L654" s="161"/>
    </row>
    <row r="655" spans="12:12">
      <c r="L655" s="161"/>
    </row>
    <row r="656" spans="12:12">
      <c r="L656" s="161"/>
    </row>
    <row r="657" spans="12:12">
      <c r="L657" s="161"/>
    </row>
    <row r="658" spans="12:12">
      <c r="L658" s="161"/>
    </row>
    <row r="659" spans="12:12">
      <c r="L659" s="161"/>
    </row>
    <row r="660" spans="12:12">
      <c r="L660" s="161"/>
    </row>
  </sheetData>
  <mergeCells count="7">
    <mergeCell ref="Q20:Q21"/>
    <mergeCell ref="U20:V20"/>
    <mergeCell ref="Q19:W19"/>
    <mergeCell ref="G2:L2"/>
    <mergeCell ref="G19:M19"/>
    <mergeCell ref="G20:G21"/>
    <mergeCell ref="K20:L20"/>
  </mergeCells>
  <phoneticPr fontId="1" type="noConversion"/>
  <conditionalFormatting sqref="A1:G1 H2 K2:L3 F2:F6 A2:D13 G3:H3 G4:G6 K6:L6 F7:G8 G9:G15 F9:F19 A14:A25 H15:AD15 F25:F40 H27 O27 G27:G30 K28 F41:G409 K52 K78 K102">
    <cfRule type="containsText" dxfId="68" priority="3" operator="containsText" text="Prime">
      <formula>NOT(ISERROR(SEARCH("Prime",A1)))</formula>
    </cfRule>
  </conditionalFormatting>
  <conditionalFormatting sqref="L28:L660">
    <cfRule type="top10" dxfId="67" priority="1" rank="10"/>
  </conditionalFormatting>
  <pageMargins left="0.7" right="0.7" top="0.75" bottom="0.75" header="0.3" footer="0.3"/>
  <pageSetup paperSize="9"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23C0A-4BD8-6E41-8E02-E7BEFF323B96}">
  <sheetPr codeName="Sheet7"/>
  <dimension ref="A1:AD407"/>
  <sheetViews>
    <sheetView topLeftCell="E23" zoomScale="84" zoomScaleNormal="60" workbookViewId="0">
      <selection activeCell="H37" sqref="H37"/>
    </sheetView>
  </sheetViews>
  <sheetFormatPr baseColWidth="10" defaultColWidth="8.83203125" defaultRowHeight="14"/>
  <cols>
    <col min="1" max="1" width="8.83203125" style="21"/>
    <col min="2" max="2" width="17.83203125" style="21" bestFit="1" customWidth="1"/>
    <col min="3" max="3" width="11.5" style="21" customWidth="1"/>
    <col min="4" max="4" width="15.33203125" style="21" bestFit="1" customWidth="1"/>
    <col min="5" max="5" width="8.83203125" style="21"/>
    <col min="6" max="9" width="9.1640625" style="21" bestFit="1" customWidth="1"/>
    <col min="10" max="10" width="8.83203125" style="21"/>
    <col min="11" max="13" width="9.1640625" style="21" bestFit="1" customWidth="1"/>
    <col min="14" max="14" width="8.83203125" style="21"/>
    <col min="15" max="15" width="9.1640625" style="21" bestFit="1" customWidth="1"/>
    <col min="16" max="16" width="8.83203125" style="21"/>
    <col min="17" max="17" width="16.33203125" style="25" customWidth="1"/>
    <col min="18" max="18" width="9" style="25" customWidth="1"/>
    <col min="19" max="19" width="10.6640625" style="56" bestFit="1" customWidth="1"/>
    <col min="20" max="23" width="9.1640625" style="56" bestFit="1" customWidth="1"/>
    <col min="24" max="24" width="20.83203125" style="56" customWidth="1"/>
    <col min="25" max="16384" width="8.83203125" style="21"/>
  </cols>
  <sheetData>
    <row r="1" spans="1:24">
      <c r="A1" s="21" t="s">
        <v>8</v>
      </c>
      <c r="B1" s="152">
        <v>45420.363020833334</v>
      </c>
      <c r="C1" s="6">
        <v>45420.363020833334</v>
      </c>
      <c r="D1" s="21">
        <v>2024050801</v>
      </c>
      <c r="E1" s="21" t="s">
        <v>16</v>
      </c>
      <c r="F1" s="21">
        <v>15548.73</v>
      </c>
      <c r="G1" s="21">
        <v>17.168800000000001</v>
      </c>
      <c r="H1" s="21">
        <v>260.48</v>
      </c>
      <c r="I1" s="21">
        <v>258.71870000000001</v>
      </c>
      <c r="J1" s="21" t="s">
        <v>9</v>
      </c>
      <c r="K1" s="21">
        <v>38.001190000000001</v>
      </c>
      <c r="L1" s="21">
        <v>0.28405599999999998</v>
      </c>
      <c r="M1" s="21">
        <v>64</v>
      </c>
      <c r="N1" s="21" t="s">
        <v>10</v>
      </c>
      <c r="O1" s="21">
        <v>1</v>
      </c>
      <c r="Q1" s="250" t="s">
        <v>69</v>
      </c>
      <c r="R1" s="250"/>
      <c r="S1" s="250"/>
      <c r="T1" s="250"/>
      <c r="U1" s="250"/>
      <c r="V1" s="250"/>
      <c r="W1" s="250"/>
      <c r="X1" s="81"/>
    </row>
    <row r="2" spans="1:24">
      <c r="A2" s="21" t="s">
        <v>8</v>
      </c>
      <c r="B2" s="152">
        <v>45420.368067129632</v>
      </c>
      <c r="C2" s="6">
        <v>45420.368067129632</v>
      </c>
      <c r="D2" s="21">
        <v>2024050801</v>
      </c>
      <c r="E2" s="21" t="s">
        <v>16</v>
      </c>
      <c r="F2" s="21">
        <v>14534.97</v>
      </c>
      <c r="G2" s="21">
        <v>16.80321</v>
      </c>
      <c r="H2" s="21">
        <v>317.45999999999998</v>
      </c>
      <c r="I2" s="21">
        <v>318.1044</v>
      </c>
      <c r="J2" s="21" t="s">
        <v>9</v>
      </c>
      <c r="K2" s="21">
        <v>38.00018</v>
      </c>
      <c r="L2" s="21">
        <v>0.36586429999999998</v>
      </c>
      <c r="M2" s="21">
        <v>78</v>
      </c>
      <c r="N2" s="21" t="s">
        <v>10</v>
      </c>
      <c r="O2" s="21">
        <v>0.5</v>
      </c>
      <c r="Q2" s="153"/>
      <c r="R2" s="63" t="s">
        <v>10</v>
      </c>
      <c r="S2" s="64" t="s">
        <v>50</v>
      </c>
      <c r="T2" s="64" t="s">
        <v>51</v>
      </c>
      <c r="U2" s="251" t="s">
        <v>52</v>
      </c>
      <c r="V2" s="251"/>
      <c r="W2" s="64" t="s">
        <v>53</v>
      </c>
      <c r="X2" s="81"/>
    </row>
    <row r="3" spans="1:24">
      <c r="A3" s="21" t="s">
        <v>8</v>
      </c>
      <c r="B3" s="152">
        <v>45420.371400462966</v>
      </c>
      <c r="C3" s="6">
        <v>45420.371400462966</v>
      </c>
      <c r="D3" s="21">
        <v>2024050801</v>
      </c>
      <c r="E3" s="21" t="s">
        <v>16</v>
      </c>
      <c r="F3" s="21">
        <v>13799.79</v>
      </c>
      <c r="G3" s="21">
        <v>16.444379999999999</v>
      </c>
      <c r="H3" s="21">
        <v>305.25</v>
      </c>
      <c r="I3" s="21">
        <v>302.11590000000001</v>
      </c>
      <c r="J3" s="21" t="s">
        <v>9</v>
      </c>
      <c r="K3" s="21">
        <v>38.001350000000002</v>
      </c>
      <c r="L3" s="21">
        <v>0.3584099</v>
      </c>
      <c r="M3" s="21">
        <v>75</v>
      </c>
      <c r="N3" s="21" t="s">
        <v>10</v>
      </c>
      <c r="O3" s="21">
        <v>1</v>
      </c>
      <c r="Q3" s="153" t="s">
        <v>70</v>
      </c>
      <c r="R3" s="65" t="s">
        <v>71</v>
      </c>
      <c r="S3" s="66" t="s">
        <v>71</v>
      </c>
      <c r="T3" s="66" t="s">
        <v>71</v>
      </c>
      <c r="U3" s="67" t="s">
        <v>71</v>
      </c>
      <c r="V3" s="66" t="s">
        <v>72</v>
      </c>
      <c r="W3" s="66" t="s">
        <v>71</v>
      </c>
      <c r="X3" s="32" t="s">
        <v>54</v>
      </c>
    </row>
    <row r="4" spans="1:24">
      <c r="A4" s="21" t="s">
        <v>8</v>
      </c>
      <c r="B4" s="152">
        <v>45420.376192129632</v>
      </c>
      <c r="C4" s="6">
        <v>45420.376192129632</v>
      </c>
      <c r="D4" s="21">
        <v>2024050801</v>
      </c>
      <c r="E4" s="21" t="s">
        <v>16</v>
      </c>
      <c r="F4" s="21">
        <v>13014.16</v>
      </c>
      <c r="G4" s="21">
        <v>16.199000000000002</v>
      </c>
      <c r="H4" s="21">
        <v>199.43</v>
      </c>
      <c r="I4" s="21">
        <v>198.96799999999999</v>
      </c>
      <c r="J4" s="21" t="s">
        <v>9</v>
      </c>
      <c r="K4" s="21">
        <v>38.000239999999998</v>
      </c>
      <c r="L4" s="21">
        <v>0.24624499999999999</v>
      </c>
      <c r="M4" s="21">
        <v>49</v>
      </c>
      <c r="N4" s="21" t="s">
        <v>10</v>
      </c>
      <c r="O4" s="21">
        <v>1</v>
      </c>
      <c r="Q4" s="154" t="s">
        <v>73</v>
      </c>
      <c r="R4" s="69">
        <v>407</v>
      </c>
      <c r="S4" s="70">
        <v>154.66</v>
      </c>
      <c r="T4" s="70">
        <v>488.4</v>
      </c>
      <c r="U4" s="71">
        <v>273.75726486486514</v>
      </c>
      <c r="V4" s="70">
        <v>2.4863565877073639</v>
      </c>
      <c r="W4" s="70">
        <v>50.160357016901038</v>
      </c>
      <c r="X4" s="32" t="s">
        <v>74</v>
      </c>
    </row>
    <row r="5" spans="1:24">
      <c r="A5" s="21" t="s">
        <v>8</v>
      </c>
      <c r="B5" s="152">
        <v>45420.378958333335</v>
      </c>
      <c r="C5" s="6">
        <v>45420.378958333335</v>
      </c>
      <c r="D5" s="21">
        <v>2024050801</v>
      </c>
      <c r="E5" s="21" t="s">
        <v>16</v>
      </c>
      <c r="F5" s="21">
        <v>12397.75</v>
      </c>
      <c r="G5" s="21">
        <v>15.826599999999999</v>
      </c>
      <c r="H5" s="21">
        <v>293.03989999999999</v>
      </c>
      <c r="I5" s="21">
        <v>295.57159999999999</v>
      </c>
      <c r="J5" s="21" t="s">
        <v>9</v>
      </c>
      <c r="K5" s="21">
        <v>38.001269999999998</v>
      </c>
      <c r="L5" s="21">
        <v>0.37543739999999998</v>
      </c>
      <c r="M5" s="21">
        <v>72</v>
      </c>
      <c r="N5" s="21" t="s">
        <v>10</v>
      </c>
      <c r="O5" s="21">
        <v>1</v>
      </c>
      <c r="Q5" s="155" t="s">
        <v>75</v>
      </c>
      <c r="R5" s="73">
        <v>407</v>
      </c>
      <c r="S5" s="74">
        <v>115.16419999999999</v>
      </c>
      <c r="T5" s="74">
        <v>484.84550000000002</v>
      </c>
      <c r="U5" s="75">
        <v>272.60005110565135</v>
      </c>
      <c r="V5" s="74">
        <v>2.5157402302702514</v>
      </c>
      <c r="W5" s="74">
        <v>50.753149703476424</v>
      </c>
      <c r="X5" s="32" t="s">
        <v>76</v>
      </c>
    </row>
    <row r="6" spans="1:24">
      <c r="A6" s="21" t="s">
        <v>8</v>
      </c>
      <c r="B6" s="152">
        <v>45420.391770833332</v>
      </c>
      <c r="C6" s="6">
        <v>45420.391770833332</v>
      </c>
      <c r="D6" s="21">
        <v>2024050801</v>
      </c>
      <c r="E6" s="21" t="s">
        <v>16</v>
      </c>
      <c r="F6" s="21">
        <v>10828.83</v>
      </c>
      <c r="G6" s="21">
        <v>15.530670000000001</v>
      </c>
      <c r="H6" s="21">
        <v>207.57</v>
      </c>
      <c r="I6" s="21">
        <v>202.62389999999999</v>
      </c>
      <c r="J6" s="21" t="s">
        <v>9</v>
      </c>
      <c r="K6" s="21">
        <v>38.001100000000001</v>
      </c>
      <c r="L6" s="21">
        <v>0.28903420000000002</v>
      </c>
      <c r="M6" s="21">
        <v>51</v>
      </c>
      <c r="N6" s="21" t="s">
        <v>10</v>
      </c>
      <c r="O6" s="21">
        <v>1</v>
      </c>
      <c r="Q6" s="155" t="s">
        <v>77</v>
      </c>
      <c r="R6" s="73">
        <v>407</v>
      </c>
      <c r="S6" s="74">
        <v>7.1621930000000003</v>
      </c>
      <c r="T6" s="74">
        <v>61.0047</v>
      </c>
      <c r="U6" s="75">
        <v>38.241114036855045</v>
      </c>
      <c r="V6" s="74">
        <v>0.12382063784776838</v>
      </c>
      <c r="W6" s="74">
        <v>2.4979873889414419</v>
      </c>
      <c r="X6" s="76" t="s">
        <v>78</v>
      </c>
    </row>
    <row r="7" spans="1:24">
      <c r="A7" s="21" t="s">
        <v>8</v>
      </c>
      <c r="B7" s="152">
        <v>45420.396307870367</v>
      </c>
      <c r="C7" s="6">
        <v>45420.396307870367</v>
      </c>
      <c r="D7" s="21">
        <v>2024050801</v>
      </c>
      <c r="E7" s="21" t="s">
        <v>16</v>
      </c>
      <c r="F7" s="21">
        <v>10128.59</v>
      </c>
      <c r="G7" s="21">
        <v>15.13837</v>
      </c>
      <c r="H7" s="21">
        <v>268.62</v>
      </c>
      <c r="I7" s="21">
        <v>265.18889999999999</v>
      </c>
      <c r="J7" s="21" t="s">
        <v>9</v>
      </c>
      <c r="K7" s="21">
        <v>38.00121</v>
      </c>
      <c r="L7" s="21">
        <v>0.39455479999999998</v>
      </c>
      <c r="M7" s="21">
        <v>66</v>
      </c>
      <c r="N7" s="21" t="s">
        <v>10</v>
      </c>
      <c r="O7" s="21">
        <v>1</v>
      </c>
      <c r="Q7" s="155" t="s">
        <v>79</v>
      </c>
      <c r="R7" s="73">
        <v>407</v>
      </c>
      <c r="S7" s="74">
        <v>0</v>
      </c>
      <c r="T7" s="74">
        <v>2.0673900000000001</v>
      </c>
      <c r="U7" s="75">
        <v>0.48242380663390688</v>
      </c>
      <c r="V7" s="74">
        <v>1.1077019564051707E-2</v>
      </c>
      <c r="W7" s="74">
        <v>0.22347046226718734</v>
      </c>
      <c r="X7" s="32" t="s">
        <v>80</v>
      </c>
    </row>
    <row r="8" spans="1:24">
      <c r="A8" s="21" t="s">
        <v>8</v>
      </c>
      <c r="B8" s="152">
        <v>45420.399560185186</v>
      </c>
      <c r="C8" s="6">
        <v>45420.399560185186</v>
      </c>
      <c r="D8" s="21">
        <v>2024050801</v>
      </c>
      <c r="E8" s="21" t="s">
        <v>16</v>
      </c>
      <c r="F8" s="21">
        <v>9625.89</v>
      </c>
      <c r="G8" s="21">
        <v>14.82053</v>
      </c>
      <c r="H8" s="21">
        <v>211.64</v>
      </c>
      <c r="I8" s="21">
        <v>209.69139999999999</v>
      </c>
      <c r="J8" s="21" t="s">
        <v>9</v>
      </c>
      <c r="K8" s="21">
        <v>38.001220000000004</v>
      </c>
      <c r="L8" s="21">
        <v>0.3211058</v>
      </c>
      <c r="M8" s="21">
        <v>52</v>
      </c>
      <c r="N8" s="21" t="s">
        <v>10</v>
      </c>
      <c r="O8" s="21">
        <v>1</v>
      </c>
      <c r="Q8" s="155" t="s">
        <v>81</v>
      </c>
      <c r="R8" s="73">
        <v>407</v>
      </c>
      <c r="S8" s="74">
        <v>38</v>
      </c>
      <c r="T8" s="74">
        <v>120</v>
      </c>
      <c r="U8" s="75">
        <v>67.262899262899225</v>
      </c>
      <c r="V8" s="74">
        <v>0.61091363093603657</v>
      </c>
      <c r="W8" s="74">
        <v>12.324718821807862</v>
      </c>
      <c r="X8" s="32" t="s">
        <v>82</v>
      </c>
    </row>
    <row r="9" spans="1:24">
      <c r="A9" s="21" t="s">
        <v>8</v>
      </c>
      <c r="B9" s="152">
        <v>45420.422326388885</v>
      </c>
      <c r="C9" s="9">
        <v>45420.422326388885</v>
      </c>
      <c r="D9" s="21">
        <v>2024050801</v>
      </c>
      <c r="E9" s="21" t="s">
        <v>16</v>
      </c>
      <c r="F9" s="21">
        <v>7625.8950000000004</v>
      </c>
      <c r="G9" s="21">
        <v>14.440950000000001</v>
      </c>
      <c r="H9" s="21">
        <v>203.5</v>
      </c>
      <c r="I9" s="21">
        <v>201.68860000000001</v>
      </c>
      <c r="J9" s="21" t="s">
        <v>9</v>
      </c>
      <c r="K9" s="21">
        <v>43.253059999999998</v>
      </c>
      <c r="L9" s="21">
        <v>0.37998680000000001</v>
      </c>
      <c r="M9" s="21">
        <v>50</v>
      </c>
      <c r="N9" s="21" t="s">
        <v>10</v>
      </c>
      <c r="O9" s="21">
        <v>1</v>
      </c>
      <c r="Q9" s="156" t="s">
        <v>60</v>
      </c>
      <c r="R9" s="78">
        <v>407</v>
      </c>
      <c r="S9" s="79"/>
      <c r="T9" s="79"/>
      <c r="U9" s="80"/>
      <c r="V9" s="79"/>
      <c r="W9" s="79"/>
      <c r="X9" s="81"/>
    </row>
    <row r="10" spans="1:24">
      <c r="A10" s="21" t="s">
        <v>8</v>
      </c>
      <c r="B10" s="152">
        <v>45420.424826388888</v>
      </c>
      <c r="C10" s="9">
        <v>45420.424826388888</v>
      </c>
      <c r="D10" s="21">
        <v>2024050801</v>
      </c>
      <c r="E10" s="21" t="s">
        <v>16</v>
      </c>
      <c r="F10" s="21">
        <v>7152.7839999999997</v>
      </c>
      <c r="G10" s="21">
        <v>13.85655</v>
      </c>
      <c r="H10" s="21">
        <v>309.32</v>
      </c>
      <c r="I10" s="21">
        <v>307.5265</v>
      </c>
      <c r="J10" s="21" t="s">
        <v>9</v>
      </c>
      <c r="K10" s="21">
        <v>38.00112</v>
      </c>
      <c r="L10" s="21">
        <v>0.59386430000000001</v>
      </c>
      <c r="M10" s="21">
        <v>76</v>
      </c>
      <c r="N10" s="21" t="s">
        <v>10</v>
      </c>
      <c r="O10" s="21">
        <v>1</v>
      </c>
      <c r="Q10" s="253" t="s">
        <v>83</v>
      </c>
      <c r="R10" s="253"/>
      <c r="S10" s="253"/>
      <c r="T10" s="253"/>
      <c r="U10" s="253"/>
      <c r="V10" s="253"/>
      <c r="W10" s="157"/>
    </row>
    <row r="11" spans="1:24">
      <c r="A11" s="21" t="s">
        <v>8</v>
      </c>
      <c r="B11" s="152">
        <v>45420.427685185183</v>
      </c>
      <c r="C11" s="9">
        <v>45420.427685185183</v>
      </c>
      <c r="D11" s="21">
        <v>2024050801</v>
      </c>
      <c r="E11" s="21" t="s">
        <v>16</v>
      </c>
      <c r="F11" s="21">
        <v>6748.56</v>
      </c>
      <c r="G11" s="21">
        <v>13.417870000000001</v>
      </c>
      <c r="H11" s="21">
        <v>219.78</v>
      </c>
      <c r="I11" s="21">
        <v>220.41650000000001</v>
      </c>
      <c r="J11" s="21" t="s">
        <v>9</v>
      </c>
      <c r="K11" s="21">
        <v>50.506079999999997</v>
      </c>
      <c r="L11" s="21">
        <v>0.4360424</v>
      </c>
      <c r="M11" s="21">
        <v>54</v>
      </c>
      <c r="N11" s="21" t="s">
        <v>10</v>
      </c>
      <c r="O11" s="21">
        <v>1</v>
      </c>
      <c r="Q11" s="158" t="s">
        <v>49</v>
      </c>
      <c r="R11" s="83" t="s">
        <v>10</v>
      </c>
      <c r="S11" s="84" t="s">
        <v>50</v>
      </c>
      <c r="T11" s="84" t="s">
        <v>51</v>
      </c>
      <c r="U11" s="84" t="s">
        <v>52</v>
      </c>
      <c r="V11" s="85" t="s">
        <v>53</v>
      </c>
      <c r="W11" s="157"/>
    </row>
    <row r="12" spans="1:24">
      <c r="A12" s="21" t="s">
        <v>8</v>
      </c>
      <c r="B12" s="152">
        <v>45420.430243055554</v>
      </c>
      <c r="C12" s="9">
        <v>45420.430243055554</v>
      </c>
      <c r="D12" s="21">
        <v>2024050801</v>
      </c>
      <c r="E12" s="21" t="s">
        <v>16</v>
      </c>
      <c r="F12" s="21">
        <v>6365.8230000000003</v>
      </c>
      <c r="G12" s="21">
        <v>12.956160000000001</v>
      </c>
      <c r="H12" s="21">
        <v>227.92</v>
      </c>
      <c r="I12" s="21">
        <v>225.40729999999999</v>
      </c>
      <c r="J12" s="21" t="s">
        <v>9</v>
      </c>
      <c r="K12" s="21">
        <v>38.000230000000002</v>
      </c>
      <c r="L12" s="21">
        <v>0.45654630000000002</v>
      </c>
      <c r="M12" s="21">
        <v>56</v>
      </c>
      <c r="N12" s="21" t="s">
        <v>10</v>
      </c>
      <c r="O12" s="21">
        <v>1</v>
      </c>
      <c r="Q12" s="159" t="s">
        <v>84</v>
      </c>
      <c r="R12" s="87">
        <v>14</v>
      </c>
      <c r="S12" s="88" t="s">
        <v>85</v>
      </c>
      <c r="T12" s="88" t="s">
        <v>86</v>
      </c>
      <c r="U12" s="88" t="s">
        <v>87</v>
      </c>
      <c r="V12" s="89" t="s">
        <v>88</v>
      </c>
      <c r="W12" s="157"/>
      <c r="X12" s="21"/>
    </row>
    <row r="13" spans="1:24">
      <c r="A13" s="21" t="s">
        <v>8</v>
      </c>
      <c r="B13" s="152">
        <v>45420.434120370373</v>
      </c>
      <c r="C13" s="9">
        <v>45420.434120370373</v>
      </c>
      <c r="D13" s="21">
        <v>2024050801</v>
      </c>
      <c r="E13" s="21" t="s">
        <v>16</v>
      </c>
      <c r="F13" s="21">
        <v>5863.8050000000003</v>
      </c>
      <c r="G13" s="21">
        <v>12.3628</v>
      </c>
      <c r="H13" s="21">
        <v>288.97000000000003</v>
      </c>
      <c r="I13" s="21">
        <v>287.71089999999998</v>
      </c>
      <c r="J13" s="21" t="s">
        <v>9</v>
      </c>
      <c r="K13" s="21">
        <v>38.001260000000002</v>
      </c>
      <c r="L13" s="21">
        <v>0.60471569999999997</v>
      </c>
      <c r="M13" s="21">
        <v>71</v>
      </c>
      <c r="N13" s="21" t="s">
        <v>10</v>
      </c>
      <c r="O13" s="21">
        <v>1</v>
      </c>
      <c r="Q13" s="160" t="s">
        <v>60</v>
      </c>
      <c r="R13" s="92">
        <v>14</v>
      </c>
      <c r="S13" s="93"/>
      <c r="T13" s="93"/>
      <c r="U13" s="93"/>
      <c r="V13" s="94"/>
      <c r="W13" s="157"/>
      <c r="X13" s="21"/>
    </row>
    <row r="14" spans="1:24">
      <c r="A14" s="21" t="s">
        <v>8</v>
      </c>
      <c r="B14" s="152">
        <v>45420.436886574076</v>
      </c>
      <c r="C14" s="9">
        <v>45420.436886574076</v>
      </c>
      <c r="D14" s="21">
        <v>2024050801</v>
      </c>
      <c r="E14" s="21" t="s">
        <v>16</v>
      </c>
      <c r="F14" s="21">
        <v>5270.0379999999996</v>
      </c>
      <c r="G14" s="21">
        <v>11.39284</v>
      </c>
      <c r="H14" s="21">
        <v>447.7</v>
      </c>
      <c r="I14" s="21">
        <v>447.86369999999999</v>
      </c>
      <c r="J14" s="21" t="s">
        <v>9</v>
      </c>
      <c r="K14" s="21">
        <v>38.000129999999999</v>
      </c>
      <c r="L14" s="21">
        <v>0.96557879999999996</v>
      </c>
      <c r="M14" s="21">
        <v>110</v>
      </c>
      <c r="N14" s="21" t="s">
        <v>10</v>
      </c>
      <c r="O14" s="21">
        <v>1</v>
      </c>
      <c r="Q14" s="21"/>
      <c r="R14" s="21"/>
      <c r="S14" s="21"/>
      <c r="T14" s="21"/>
      <c r="U14" s="21"/>
      <c r="V14" s="21"/>
      <c r="W14" s="21"/>
      <c r="X14" s="21"/>
    </row>
    <row r="15" spans="1:24">
      <c r="A15" s="21" t="s">
        <v>8</v>
      </c>
      <c r="B15" s="152">
        <v>45420.439479166664</v>
      </c>
      <c r="C15" s="9">
        <v>45420.439479166664</v>
      </c>
      <c r="D15" s="21">
        <v>2024050801</v>
      </c>
      <c r="E15" s="21" t="s">
        <v>16</v>
      </c>
      <c r="F15" s="21">
        <v>4774.0339999999997</v>
      </c>
      <c r="G15" s="21">
        <v>10.56794</v>
      </c>
      <c r="H15" s="21">
        <v>374.43990000000002</v>
      </c>
      <c r="I15" s="21">
        <v>374.56830000000002</v>
      </c>
      <c r="J15" s="21" t="s">
        <v>9</v>
      </c>
      <c r="K15" s="21">
        <v>38.001049999999999</v>
      </c>
      <c r="L15" s="21">
        <v>0.82682979999999995</v>
      </c>
      <c r="M15" s="21">
        <v>92</v>
      </c>
      <c r="N15" s="21" t="s">
        <v>10</v>
      </c>
      <c r="O15" s="21">
        <v>1</v>
      </c>
      <c r="R15" s="161">
        <v>5.7407407407407407E-3</v>
      </c>
      <c r="S15" s="23">
        <f>AVERAGE(R15:R28)</f>
        <v>4.4394841269841277E-3</v>
      </c>
    </row>
    <row r="16" spans="1:24">
      <c r="A16" s="21" t="s">
        <v>8</v>
      </c>
      <c r="B16" s="152">
        <v>45420.455868055556</v>
      </c>
      <c r="C16" s="8">
        <v>45420.455868055556</v>
      </c>
      <c r="D16" s="21">
        <v>2024050801</v>
      </c>
      <c r="E16" s="21" t="s">
        <v>16</v>
      </c>
      <c r="F16" s="21">
        <v>3865.7020000000002</v>
      </c>
      <c r="G16" s="21">
        <v>9.9327670000000001</v>
      </c>
      <c r="H16" s="21">
        <v>248.27</v>
      </c>
      <c r="I16" s="21">
        <v>247.41929999999999</v>
      </c>
      <c r="J16" s="21" t="s">
        <v>9</v>
      </c>
      <c r="K16" s="21">
        <v>38.000320000000002</v>
      </c>
      <c r="L16" s="21">
        <v>0.63381100000000001</v>
      </c>
      <c r="M16" s="21">
        <v>61</v>
      </c>
      <c r="N16" s="21" t="s">
        <v>10</v>
      </c>
      <c r="O16" s="21">
        <v>1</v>
      </c>
      <c r="R16" s="161">
        <v>4.1550925925925922E-3</v>
      </c>
    </row>
    <row r="17" spans="1:30">
      <c r="A17" s="21" t="s">
        <v>8</v>
      </c>
      <c r="B17" s="152">
        <v>45420.458472222221</v>
      </c>
      <c r="C17" s="8">
        <v>45420.458472222221</v>
      </c>
      <c r="D17" s="21">
        <v>2024050801</v>
      </c>
      <c r="E17" s="21" t="s">
        <v>16</v>
      </c>
      <c r="F17" s="21">
        <v>3512.1019999999999</v>
      </c>
      <c r="G17" s="21">
        <v>9.2395300000000002</v>
      </c>
      <c r="H17" s="21">
        <v>268.62</v>
      </c>
      <c r="I17" s="21">
        <v>266.50779999999997</v>
      </c>
      <c r="J17" s="21" t="s">
        <v>9</v>
      </c>
      <c r="K17" s="21">
        <v>38.00103</v>
      </c>
      <c r="L17" s="21">
        <v>0.69911089999999998</v>
      </c>
      <c r="M17" s="21">
        <v>66</v>
      </c>
      <c r="N17" s="21" t="s">
        <v>10</v>
      </c>
      <c r="O17" s="21">
        <v>1</v>
      </c>
      <c r="R17" s="161">
        <v>4.3055555555555555E-3</v>
      </c>
    </row>
    <row r="18" spans="1:30">
      <c r="A18" s="21" t="s">
        <v>8</v>
      </c>
      <c r="B18" s="152">
        <v>45420.460798611108</v>
      </c>
      <c r="C18" s="8">
        <v>45420.460798611108</v>
      </c>
      <c r="D18" s="21">
        <v>2024050801</v>
      </c>
      <c r="E18" s="21" t="s">
        <v>16</v>
      </c>
      <c r="F18" s="21">
        <v>3184.1709999999998</v>
      </c>
      <c r="G18" s="21">
        <v>8.5559550000000009</v>
      </c>
      <c r="H18" s="21">
        <v>256.41000000000003</v>
      </c>
      <c r="I18" s="21">
        <v>255.81710000000001</v>
      </c>
      <c r="J18" s="21" t="s">
        <v>9</v>
      </c>
      <c r="K18" s="21">
        <v>38.00112</v>
      </c>
      <c r="L18" s="21">
        <v>0.68557789999999996</v>
      </c>
      <c r="M18" s="21">
        <v>63</v>
      </c>
      <c r="N18" s="21" t="s">
        <v>10</v>
      </c>
      <c r="O18" s="21">
        <v>1</v>
      </c>
      <c r="R18" s="161">
        <v>3.425925925925926E-3</v>
      </c>
    </row>
    <row r="19" spans="1:30">
      <c r="A19" s="21" t="s">
        <v>8</v>
      </c>
      <c r="B19" s="152">
        <v>45420.463229166664</v>
      </c>
      <c r="C19" s="8">
        <v>45420.463229166664</v>
      </c>
      <c r="D19" s="21">
        <v>2024050801</v>
      </c>
      <c r="E19" s="21" t="s">
        <v>16</v>
      </c>
      <c r="F19" s="21">
        <v>2868.9259999999999</v>
      </c>
      <c r="G19" s="21">
        <v>7.882028</v>
      </c>
      <c r="H19" s="21">
        <v>244.2</v>
      </c>
      <c r="I19" s="21">
        <v>246.7818</v>
      </c>
      <c r="J19" s="21" t="s">
        <v>9</v>
      </c>
      <c r="K19" s="21">
        <v>38.001170000000002</v>
      </c>
      <c r="L19" s="21">
        <v>0.67605130000000002</v>
      </c>
      <c r="M19" s="21">
        <v>60</v>
      </c>
      <c r="N19" s="21" t="s">
        <v>10</v>
      </c>
      <c r="O19" s="21">
        <v>1</v>
      </c>
      <c r="R19" s="161">
        <v>3.3796296296296296E-3</v>
      </c>
    </row>
    <row r="20" spans="1:30">
      <c r="A20" s="21" t="s">
        <v>8</v>
      </c>
      <c r="B20" s="152">
        <v>45420.478125000001</v>
      </c>
      <c r="C20" s="6">
        <v>45420.478125000001</v>
      </c>
      <c r="D20" s="21">
        <v>2024050801</v>
      </c>
      <c r="E20" s="21" t="s">
        <v>16</v>
      </c>
      <c r="F20" s="21">
        <v>2187.1999999999998</v>
      </c>
      <c r="G20" s="21">
        <v>6.8801949999999996</v>
      </c>
      <c r="H20" s="21">
        <v>317.45999999999998</v>
      </c>
      <c r="I20" s="21">
        <v>318.32839999999999</v>
      </c>
      <c r="J20" s="21" t="s">
        <v>9</v>
      </c>
      <c r="K20" s="21">
        <v>38.000489999999999</v>
      </c>
      <c r="L20" s="21">
        <v>0.99879169999999995</v>
      </c>
      <c r="M20" s="21">
        <v>78</v>
      </c>
      <c r="N20" s="21" t="s">
        <v>10</v>
      </c>
      <c r="O20" s="21">
        <v>1</v>
      </c>
      <c r="R20" s="161">
        <v>3.8888888888888888E-3</v>
      </c>
    </row>
    <row r="21" spans="1:30">
      <c r="A21" s="21" t="s">
        <v>8</v>
      </c>
      <c r="B21" s="152">
        <v>45420.480300925927</v>
      </c>
      <c r="C21" s="6">
        <v>45420.480300925927</v>
      </c>
      <c r="D21" s="21">
        <v>2024050801</v>
      </c>
      <c r="E21" s="21" t="s">
        <v>16</v>
      </c>
      <c r="F21" s="21">
        <v>1940.6469999999999</v>
      </c>
      <c r="G21" s="21">
        <v>6.2266409999999999</v>
      </c>
      <c r="H21" s="21">
        <v>207.57</v>
      </c>
      <c r="I21" s="21">
        <v>206.31549999999999</v>
      </c>
      <c r="J21" s="21" t="s">
        <v>9</v>
      </c>
      <c r="K21" s="21">
        <v>43.879849999999998</v>
      </c>
      <c r="L21" s="21">
        <v>0.66004260000000003</v>
      </c>
      <c r="M21" s="21">
        <v>51</v>
      </c>
      <c r="N21" s="21" t="s">
        <v>10</v>
      </c>
      <c r="O21" s="21">
        <v>1</v>
      </c>
      <c r="R21" s="161">
        <v>4.1203703703703706E-3</v>
      </c>
    </row>
    <row r="22" spans="1:30">
      <c r="A22" s="21" t="s">
        <v>8</v>
      </c>
      <c r="B22" s="152">
        <v>45420.482395833336</v>
      </c>
      <c r="C22" s="6">
        <v>45420.482395833336</v>
      </c>
      <c r="D22" s="21">
        <v>2024050801</v>
      </c>
      <c r="E22" s="21" t="s">
        <v>16</v>
      </c>
      <c r="F22" s="21">
        <v>1690.0630000000001</v>
      </c>
      <c r="G22" s="21">
        <v>5.5275270000000001</v>
      </c>
      <c r="H22" s="21">
        <v>215.71</v>
      </c>
      <c r="I22" s="21">
        <v>214.74459999999999</v>
      </c>
      <c r="J22" s="21" t="s">
        <v>9</v>
      </c>
      <c r="K22" s="21">
        <v>38.001150000000003</v>
      </c>
      <c r="L22" s="21">
        <v>0.70031460000000001</v>
      </c>
      <c r="M22" s="21">
        <v>53</v>
      </c>
      <c r="N22" s="21" t="s">
        <v>10</v>
      </c>
      <c r="O22" s="21">
        <v>1</v>
      </c>
      <c r="R22" s="161">
        <v>9.5023148148148141E-3</v>
      </c>
    </row>
    <row r="23" spans="1:30">
      <c r="A23" s="21" t="s">
        <v>8</v>
      </c>
      <c r="B23" s="152">
        <v>45420.484780092593</v>
      </c>
      <c r="C23" s="6">
        <v>45420.484780092593</v>
      </c>
      <c r="D23" s="21">
        <v>2024050801</v>
      </c>
      <c r="E23" s="21" t="s">
        <v>16</v>
      </c>
      <c r="F23" s="21">
        <v>1437.17</v>
      </c>
      <c r="G23" s="21">
        <v>4.803458</v>
      </c>
      <c r="H23" s="21">
        <v>215.71</v>
      </c>
      <c r="I23" s="21">
        <v>217.0591</v>
      </c>
      <c r="J23" s="21" t="s">
        <v>9</v>
      </c>
      <c r="K23" s="21">
        <v>38.000019999999999</v>
      </c>
      <c r="L23" s="21">
        <v>0.7233636</v>
      </c>
      <c r="M23" s="21">
        <v>53</v>
      </c>
      <c r="N23" s="21" t="s">
        <v>10</v>
      </c>
      <c r="O23" s="21">
        <v>1</v>
      </c>
      <c r="R23" s="161">
        <v>3.4375E-3</v>
      </c>
    </row>
    <row r="24" spans="1:30">
      <c r="A24" s="21" t="s">
        <v>8</v>
      </c>
      <c r="B24" s="152">
        <v>45420.501458333332</v>
      </c>
      <c r="C24" s="9">
        <v>45420.501458333332</v>
      </c>
      <c r="D24" s="21">
        <v>2024050801</v>
      </c>
      <c r="E24" s="21" t="s">
        <v>16</v>
      </c>
      <c r="F24" s="21">
        <v>982.98879999999997</v>
      </c>
      <c r="G24" s="21">
        <v>3.823617</v>
      </c>
      <c r="H24" s="21">
        <v>252.34</v>
      </c>
      <c r="I24" s="21">
        <v>254.00960000000001</v>
      </c>
      <c r="J24" s="21" t="s">
        <v>9</v>
      </c>
      <c r="K24" s="21">
        <v>38.001289999999997</v>
      </c>
      <c r="L24" s="21">
        <v>0.98535349999999999</v>
      </c>
      <c r="M24" s="21">
        <v>62</v>
      </c>
      <c r="N24" s="21" t="s">
        <v>10</v>
      </c>
      <c r="O24" s="21">
        <v>1</v>
      </c>
      <c r="R24" s="161">
        <v>3.9236111111111112E-3</v>
      </c>
    </row>
    <row r="25" spans="1:30">
      <c r="A25" s="21" t="s">
        <v>8</v>
      </c>
      <c r="B25" s="152">
        <v>45420.503541666665</v>
      </c>
      <c r="C25" s="9">
        <v>45420.503541666665</v>
      </c>
      <c r="D25" s="21">
        <v>2024050801</v>
      </c>
      <c r="E25" s="21" t="s">
        <v>16</v>
      </c>
      <c r="F25" s="21">
        <v>653.25120000000004</v>
      </c>
      <c r="G25" s="21">
        <v>2.589343</v>
      </c>
      <c r="H25" s="21">
        <v>313.39</v>
      </c>
      <c r="I25" s="21">
        <v>314.03919999999999</v>
      </c>
      <c r="J25" s="21" t="s">
        <v>9</v>
      </c>
      <c r="K25" s="21">
        <v>38.00123</v>
      </c>
      <c r="L25" s="21">
        <v>1.241474</v>
      </c>
      <c r="M25" s="21">
        <v>77</v>
      </c>
      <c r="N25" s="21" t="s">
        <v>10</v>
      </c>
      <c r="O25" s="21">
        <v>1</v>
      </c>
      <c r="R25" s="161">
        <v>4.2592592592592595E-3</v>
      </c>
    </row>
    <row r="26" spans="1:30">
      <c r="A26" s="21" t="s">
        <v>8</v>
      </c>
      <c r="B26" s="152">
        <v>45420.506458333337</v>
      </c>
      <c r="C26" s="9">
        <v>45420.506458333337</v>
      </c>
      <c r="D26" s="21">
        <v>2024050801</v>
      </c>
      <c r="E26" s="21" t="s">
        <v>16</v>
      </c>
      <c r="F26" s="21">
        <v>359.34019999999998</v>
      </c>
      <c r="G26" s="21">
        <v>1.46279</v>
      </c>
      <c r="H26" s="21">
        <v>276.75990000000002</v>
      </c>
      <c r="I26" s="21">
        <v>277.77100000000002</v>
      </c>
      <c r="J26" s="21" t="s">
        <v>9</v>
      </c>
      <c r="K26" s="21">
        <v>38.0002</v>
      </c>
      <c r="L26" s="21">
        <v>1.127759</v>
      </c>
      <c r="M26" s="21">
        <v>68</v>
      </c>
      <c r="N26" s="21" t="s">
        <v>10</v>
      </c>
      <c r="O26" s="21">
        <v>1</v>
      </c>
      <c r="R26" s="161">
        <v>3.8310185185185183E-3</v>
      </c>
    </row>
    <row r="27" spans="1:30">
      <c r="A27" s="21" t="s">
        <v>8</v>
      </c>
      <c r="B27" s="152">
        <v>45421.362569444442</v>
      </c>
      <c r="C27" s="8">
        <v>45421.362569444442</v>
      </c>
      <c r="D27" s="21" t="s">
        <v>21</v>
      </c>
      <c r="E27" s="21" t="s">
        <v>16</v>
      </c>
      <c r="F27" s="21">
        <v>14796.62</v>
      </c>
      <c r="G27" s="21">
        <v>14.051589999999999</v>
      </c>
      <c r="H27" s="21">
        <v>447.7</v>
      </c>
      <c r="I27" s="21">
        <v>439.5265</v>
      </c>
      <c r="J27" s="21" t="s">
        <v>9</v>
      </c>
      <c r="K27" s="21">
        <v>38.001100000000001</v>
      </c>
      <c r="L27" s="21">
        <v>0.41534989999999999</v>
      </c>
      <c r="M27" s="21">
        <v>110</v>
      </c>
      <c r="N27" s="21" t="s">
        <v>10</v>
      </c>
      <c r="O27" s="21">
        <v>1</v>
      </c>
      <c r="R27" s="161">
        <v>4.0393518518518521E-3</v>
      </c>
    </row>
    <row r="28" spans="1:30">
      <c r="A28" s="21" t="s">
        <v>8</v>
      </c>
      <c r="B28" s="152">
        <v>45421.364837962959</v>
      </c>
      <c r="C28" s="8">
        <v>45421.364837962959</v>
      </c>
      <c r="D28" s="21" t="s">
        <v>21</v>
      </c>
      <c r="E28" s="21" t="s">
        <v>16</v>
      </c>
      <c r="F28" s="21">
        <v>14229.71</v>
      </c>
      <c r="G28" s="21">
        <v>13.79349</v>
      </c>
      <c r="H28" s="21">
        <v>268.62</v>
      </c>
      <c r="I28" s="21">
        <v>269.51170000000002</v>
      </c>
      <c r="J28" s="21" t="s">
        <v>9</v>
      </c>
      <c r="K28" s="21">
        <v>43.748049999999999</v>
      </c>
      <c r="L28" s="21">
        <v>0.25977099999999997</v>
      </c>
      <c r="M28" s="21">
        <v>66</v>
      </c>
      <c r="N28" s="21" t="s">
        <v>10</v>
      </c>
      <c r="O28" s="21">
        <v>1</v>
      </c>
      <c r="R28" s="161">
        <v>4.1435185185185186E-3</v>
      </c>
    </row>
    <row r="29" spans="1:30">
      <c r="A29" s="21" t="s">
        <v>8</v>
      </c>
      <c r="B29" s="152">
        <v>45421.367013888892</v>
      </c>
      <c r="C29" s="8">
        <v>45421.367013888892</v>
      </c>
      <c r="D29" s="21" t="s">
        <v>21</v>
      </c>
      <c r="E29" s="21" t="s">
        <v>16</v>
      </c>
      <c r="F29" s="21">
        <v>13602.29</v>
      </c>
      <c r="G29" s="21">
        <v>13.44885</v>
      </c>
      <c r="H29" s="21">
        <v>325.60000000000002</v>
      </c>
      <c r="I29" s="21">
        <v>357.25940000000003</v>
      </c>
      <c r="J29" s="21" t="s">
        <v>9</v>
      </c>
      <c r="K29" s="21">
        <v>38.000010000000003</v>
      </c>
      <c r="L29" s="21">
        <v>0.35157359999999999</v>
      </c>
      <c r="M29" s="21">
        <v>80</v>
      </c>
      <c r="N29" s="21" t="s">
        <v>10</v>
      </c>
      <c r="O29" s="21">
        <v>1</v>
      </c>
    </row>
    <row r="30" spans="1:30">
      <c r="A30" s="21" t="s">
        <v>8</v>
      </c>
      <c r="B30" s="152">
        <v>45421.369050925925</v>
      </c>
      <c r="C30" s="8">
        <v>45421.369050925925</v>
      </c>
      <c r="D30" s="21" t="s">
        <v>21</v>
      </c>
      <c r="E30" s="21" t="s">
        <v>16</v>
      </c>
      <c r="F30" s="21">
        <v>13099.24</v>
      </c>
      <c r="G30" s="21">
        <v>13.193659999999999</v>
      </c>
      <c r="H30" s="21">
        <v>260.48</v>
      </c>
      <c r="I30" s="21">
        <v>264.39870000000002</v>
      </c>
      <c r="J30" s="21" t="s">
        <v>9</v>
      </c>
      <c r="K30" s="21">
        <v>38.000549999999997</v>
      </c>
      <c r="L30" s="21">
        <v>0.2646773</v>
      </c>
      <c r="M30" s="21">
        <v>64</v>
      </c>
      <c r="N30" s="21" t="s">
        <v>10</v>
      </c>
      <c r="O30" s="21">
        <v>1</v>
      </c>
      <c r="Q30" s="253" t="s">
        <v>125</v>
      </c>
      <c r="R30" s="253"/>
      <c r="S30" s="253"/>
      <c r="T30" s="253"/>
      <c r="U30" s="253"/>
      <c r="V30" s="253"/>
      <c r="W30" s="157"/>
    </row>
    <row r="31" spans="1:30">
      <c r="A31" s="21" t="s">
        <v>8</v>
      </c>
      <c r="B31" s="152">
        <v>45421.371006944442</v>
      </c>
      <c r="C31" s="8">
        <v>45421.371006944442</v>
      </c>
      <c r="D31" s="21" t="s">
        <v>21</v>
      </c>
      <c r="E31" s="21" t="s">
        <v>16</v>
      </c>
      <c r="F31" s="21">
        <v>12581.97</v>
      </c>
      <c r="G31" s="21">
        <v>12.90014</v>
      </c>
      <c r="H31" s="21">
        <v>293.03989999999999</v>
      </c>
      <c r="I31" s="21">
        <v>289.86419999999998</v>
      </c>
      <c r="J31" s="21" t="s">
        <v>9</v>
      </c>
      <c r="K31" s="21">
        <v>38.000309999999999</v>
      </c>
      <c r="L31" s="21">
        <v>0.29561730000000003</v>
      </c>
      <c r="M31" s="21">
        <v>72</v>
      </c>
      <c r="N31" s="21" t="s">
        <v>10</v>
      </c>
      <c r="O31" s="21">
        <v>1</v>
      </c>
      <c r="Q31" s="158" t="s">
        <v>49</v>
      </c>
      <c r="R31" s="83" t="s">
        <v>10</v>
      </c>
      <c r="S31" s="84" t="s">
        <v>50</v>
      </c>
      <c r="T31" s="84" t="s">
        <v>51</v>
      </c>
      <c r="U31" s="84" t="s">
        <v>52</v>
      </c>
      <c r="V31" s="85" t="s">
        <v>53</v>
      </c>
      <c r="W31" s="157"/>
      <c r="X31" s="23"/>
      <c r="Y31" s="23"/>
      <c r="Z31" s="23"/>
      <c r="AA31" s="23"/>
      <c r="AB31" s="23"/>
      <c r="AC31" s="23"/>
      <c r="AD31" s="23"/>
    </row>
    <row r="32" spans="1:30">
      <c r="A32" s="21" t="s">
        <v>8</v>
      </c>
      <c r="B32" s="152">
        <v>45421.372997685183</v>
      </c>
      <c r="C32" s="8">
        <v>45421.372997685183</v>
      </c>
      <c r="D32" s="21" t="s">
        <v>21</v>
      </c>
      <c r="E32" s="21" t="s">
        <v>16</v>
      </c>
      <c r="F32" s="21">
        <v>12131.95</v>
      </c>
      <c r="G32" s="21">
        <v>12.66602</v>
      </c>
      <c r="H32" s="21">
        <v>223.85</v>
      </c>
      <c r="I32" s="21">
        <v>222.1069</v>
      </c>
      <c r="J32" s="21" t="s">
        <v>9</v>
      </c>
      <c r="K32" s="21">
        <v>38.000079999999997</v>
      </c>
      <c r="L32" s="21">
        <v>0.23047110000000001</v>
      </c>
      <c r="M32" s="21">
        <v>55</v>
      </c>
      <c r="N32" s="21" t="s">
        <v>10</v>
      </c>
      <c r="O32" s="21">
        <v>1</v>
      </c>
      <c r="Q32" s="159" t="s">
        <v>126</v>
      </c>
      <c r="R32" s="87">
        <v>407</v>
      </c>
      <c r="S32" s="162">
        <v>38</v>
      </c>
      <c r="T32" s="162">
        <v>120</v>
      </c>
      <c r="U32" s="163">
        <v>67.262899262899225</v>
      </c>
      <c r="V32" s="164">
        <v>12.324718821807862</v>
      </c>
      <c r="W32" s="157"/>
      <c r="X32" s="23"/>
      <c r="Y32" s="23"/>
      <c r="Z32" s="23"/>
      <c r="AA32" s="23"/>
      <c r="AB32" s="23"/>
      <c r="AC32" s="23"/>
      <c r="AD32" s="23"/>
    </row>
    <row r="33" spans="1:30">
      <c r="A33" s="21" t="s">
        <v>8</v>
      </c>
      <c r="B33" s="152">
        <v>45421.375578703701</v>
      </c>
      <c r="C33" s="8">
        <v>45421.375578703701</v>
      </c>
      <c r="D33" s="21" t="s">
        <v>21</v>
      </c>
      <c r="E33" s="21" t="s">
        <v>16</v>
      </c>
      <c r="F33" s="21">
        <v>11611.92</v>
      </c>
      <c r="G33" s="21">
        <v>12.411049999999999</v>
      </c>
      <c r="H33" s="21">
        <v>244.2</v>
      </c>
      <c r="I33" s="21">
        <v>236.22210000000001</v>
      </c>
      <c r="J33" s="21" t="s">
        <v>9</v>
      </c>
      <c r="K33" s="21">
        <v>38.00121</v>
      </c>
      <c r="L33" s="21">
        <v>0.25112950000000001</v>
      </c>
      <c r="M33" s="21">
        <v>60</v>
      </c>
      <c r="N33" s="21" t="s">
        <v>10</v>
      </c>
      <c r="O33" s="21">
        <v>1</v>
      </c>
      <c r="Q33" s="160" t="s">
        <v>60</v>
      </c>
      <c r="R33" s="92">
        <v>407</v>
      </c>
      <c r="S33" s="93"/>
      <c r="T33" s="93"/>
      <c r="U33" s="93"/>
      <c r="V33" s="94"/>
      <c r="W33" s="157"/>
      <c r="X33" s="23"/>
      <c r="Y33" s="23"/>
      <c r="Z33" s="23"/>
      <c r="AA33" s="23"/>
      <c r="AB33" s="23"/>
      <c r="AC33" s="23"/>
      <c r="AD33" s="23"/>
    </row>
    <row r="34" spans="1:30">
      <c r="A34" s="21" t="s">
        <v>8</v>
      </c>
      <c r="B34" s="152">
        <v>45421.37740740741</v>
      </c>
      <c r="C34" s="8">
        <v>45421.37740740741</v>
      </c>
      <c r="D34" s="21" t="s">
        <v>21</v>
      </c>
      <c r="E34" s="21" t="s">
        <v>16</v>
      </c>
      <c r="F34" s="21">
        <v>11125.94</v>
      </c>
      <c r="G34" s="21">
        <v>12.091060000000001</v>
      </c>
      <c r="H34" s="21">
        <v>297.11</v>
      </c>
      <c r="I34" s="21">
        <v>297.6619</v>
      </c>
      <c r="J34" s="21" t="s">
        <v>9</v>
      </c>
      <c r="K34" s="21">
        <v>38.001249999999999</v>
      </c>
      <c r="L34" s="21">
        <v>0.32180589999999998</v>
      </c>
      <c r="M34" s="21">
        <v>73</v>
      </c>
      <c r="N34" s="21" t="s">
        <v>10</v>
      </c>
      <c r="O34" s="21">
        <v>1</v>
      </c>
      <c r="Q34" s="23"/>
      <c r="R34" s="50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</row>
    <row r="35" spans="1:30">
      <c r="A35" s="21" t="s">
        <v>8</v>
      </c>
      <c r="B35" s="152">
        <v>45421.379733796297</v>
      </c>
      <c r="C35" s="8">
        <v>45421.379733796297</v>
      </c>
      <c r="D35" s="21" t="s">
        <v>21</v>
      </c>
      <c r="E35" s="21" t="s">
        <v>16</v>
      </c>
      <c r="F35" s="21">
        <v>10578.03</v>
      </c>
      <c r="G35" s="21">
        <v>11.74269</v>
      </c>
      <c r="H35" s="21">
        <v>321.52999999999997</v>
      </c>
      <c r="I35" s="21">
        <v>316.47340000000003</v>
      </c>
      <c r="J35" s="21" t="s">
        <v>9</v>
      </c>
      <c r="K35" s="21">
        <v>38.000369999999997</v>
      </c>
      <c r="L35" s="21">
        <v>0.34957250000000001</v>
      </c>
      <c r="M35" s="21">
        <v>79</v>
      </c>
      <c r="N35" s="21" t="s">
        <v>10</v>
      </c>
      <c r="O35" s="21">
        <v>1</v>
      </c>
      <c r="Q35" s="21"/>
      <c r="R35" s="23"/>
      <c r="S35" s="23"/>
      <c r="T35" s="21"/>
      <c r="U35" s="21"/>
      <c r="V35" s="21"/>
      <c r="W35" s="21"/>
      <c r="X35" s="23"/>
      <c r="AA35" s="23"/>
      <c r="AB35" s="23"/>
    </row>
    <row r="36" spans="1:30">
      <c r="A36" s="21" t="s">
        <v>8</v>
      </c>
      <c r="B36" s="152">
        <v>45421.395208333335</v>
      </c>
      <c r="C36" s="6">
        <v>45421.395208333335</v>
      </c>
      <c r="D36" s="21" t="s">
        <v>21</v>
      </c>
      <c r="E36" s="21" t="s">
        <v>16</v>
      </c>
      <c r="F36" s="21">
        <v>8988.3590000000004</v>
      </c>
      <c r="G36" s="21">
        <v>11.485989999999999</v>
      </c>
      <c r="H36" s="21">
        <v>203.5</v>
      </c>
      <c r="I36" s="21">
        <v>201.09010000000001</v>
      </c>
      <c r="J36" s="21" t="s">
        <v>9</v>
      </c>
      <c r="K36" s="21">
        <v>38.000529999999998</v>
      </c>
      <c r="L36" s="21">
        <v>0.25543700000000003</v>
      </c>
      <c r="M36" s="21">
        <v>50</v>
      </c>
      <c r="N36" s="21" t="s">
        <v>10</v>
      </c>
      <c r="O36" s="21">
        <v>1</v>
      </c>
    </row>
    <row r="37" spans="1:30">
      <c r="A37" s="21" t="s">
        <v>8</v>
      </c>
      <c r="B37" s="152">
        <v>45421.398032407407</v>
      </c>
      <c r="C37" s="6">
        <v>45421.398032407407</v>
      </c>
      <c r="D37" s="21" t="s">
        <v>21</v>
      </c>
      <c r="E37" s="21" t="s">
        <v>16</v>
      </c>
      <c r="F37" s="21">
        <v>8487.6869999999999</v>
      </c>
      <c r="G37" s="21">
        <v>11.127230000000001</v>
      </c>
      <c r="H37" s="21">
        <v>276.75990000000002</v>
      </c>
      <c r="I37" s="21">
        <v>274.47919999999999</v>
      </c>
      <c r="J37" s="21" t="s">
        <v>9</v>
      </c>
      <c r="K37" s="21">
        <v>38.000070000000001</v>
      </c>
      <c r="L37" s="21">
        <v>0.35802450000000002</v>
      </c>
      <c r="M37" s="21">
        <v>68</v>
      </c>
      <c r="N37" s="21" t="s">
        <v>10</v>
      </c>
      <c r="O37" s="21">
        <v>1</v>
      </c>
    </row>
    <row r="38" spans="1:30">
      <c r="A38" s="21" t="s">
        <v>8</v>
      </c>
      <c r="B38" s="152">
        <v>45421.399953703702</v>
      </c>
      <c r="C38" s="6">
        <v>45421.399953703702</v>
      </c>
      <c r="D38" s="21" t="s">
        <v>21</v>
      </c>
      <c r="E38" s="21" t="s">
        <v>16</v>
      </c>
      <c r="F38" s="21">
        <v>8128.3590000000004</v>
      </c>
      <c r="G38" s="21">
        <v>10.844010000000001</v>
      </c>
      <c r="H38" s="21">
        <v>215.71</v>
      </c>
      <c r="I38" s="21">
        <v>210.28989999999999</v>
      </c>
      <c r="J38" s="21" t="s">
        <v>9</v>
      </c>
      <c r="K38" s="21">
        <v>38.000279999999997</v>
      </c>
      <c r="L38" s="21">
        <v>0.27911629999999998</v>
      </c>
      <c r="M38" s="21">
        <v>53</v>
      </c>
      <c r="N38" s="21" t="s">
        <v>10</v>
      </c>
      <c r="O38" s="21">
        <v>1</v>
      </c>
    </row>
    <row r="39" spans="1:30">
      <c r="A39" s="21" t="s">
        <v>8</v>
      </c>
      <c r="B39" s="152">
        <v>45421.40179398148</v>
      </c>
      <c r="C39" s="6">
        <v>45421.40179398148</v>
      </c>
      <c r="D39" s="21" t="s">
        <v>21</v>
      </c>
      <c r="E39" s="21" t="s">
        <v>16</v>
      </c>
      <c r="F39" s="21">
        <v>7562.6850000000004</v>
      </c>
      <c r="G39" s="21">
        <v>10.259639999999999</v>
      </c>
      <c r="H39" s="21">
        <v>447.7</v>
      </c>
      <c r="I39" s="21">
        <v>445.06560000000002</v>
      </c>
      <c r="J39" s="21" t="s">
        <v>9</v>
      </c>
      <c r="K39" s="21">
        <v>38.000630000000001</v>
      </c>
      <c r="L39" s="21">
        <v>0.60189490000000001</v>
      </c>
      <c r="M39" s="21">
        <v>110</v>
      </c>
      <c r="N39" s="21" t="s">
        <v>10</v>
      </c>
      <c r="O39" s="21">
        <v>1</v>
      </c>
    </row>
    <row r="40" spans="1:30">
      <c r="A40" s="21" t="s">
        <v>8</v>
      </c>
      <c r="B40" s="152">
        <v>45421.403749999998</v>
      </c>
      <c r="C40" s="6">
        <v>45421.403749999998</v>
      </c>
      <c r="D40" s="21" t="s">
        <v>21</v>
      </c>
      <c r="E40" s="21" t="s">
        <v>16</v>
      </c>
      <c r="F40" s="21">
        <v>7143.3339999999998</v>
      </c>
      <c r="G40" s="21">
        <v>9.865729</v>
      </c>
      <c r="H40" s="21">
        <v>284.89999999999998</v>
      </c>
      <c r="I40" s="21">
        <v>279.78469999999999</v>
      </c>
      <c r="J40" s="21" t="s">
        <v>9</v>
      </c>
      <c r="K40" s="21">
        <v>38.000480000000003</v>
      </c>
      <c r="L40" s="21">
        <v>0.38449460000000002</v>
      </c>
      <c r="M40" s="21">
        <v>70</v>
      </c>
      <c r="N40" s="21" t="s">
        <v>10</v>
      </c>
      <c r="O40" s="21">
        <v>1</v>
      </c>
    </row>
    <row r="41" spans="1:30">
      <c r="A41" s="21" t="s">
        <v>8</v>
      </c>
      <c r="B41" s="152">
        <v>45421.406504629631</v>
      </c>
      <c r="C41" s="6">
        <v>45421.406504629631</v>
      </c>
      <c r="D41" s="21" t="s">
        <v>21</v>
      </c>
      <c r="E41" s="21" t="s">
        <v>16</v>
      </c>
      <c r="F41" s="21">
        <v>6714.53</v>
      </c>
      <c r="G41" s="21">
        <v>9.5077770000000008</v>
      </c>
      <c r="H41" s="21">
        <v>252.34</v>
      </c>
      <c r="I41" s="21">
        <v>255.37629999999999</v>
      </c>
      <c r="J41" s="21" t="s">
        <v>9</v>
      </c>
      <c r="K41" s="21">
        <v>38.000190000000003</v>
      </c>
      <c r="L41" s="21">
        <v>0.3597245</v>
      </c>
      <c r="M41" s="21">
        <v>62</v>
      </c>
      <c r="N41" s="21" t="s">
        <v>10</v>
      </c>
      <c r="O41" s="21">
        <v>1</v>
      </c>
    </row>
    <row r="42" spans="1:30">
      <c r="A42" s="21" t="s">
        <v>8</v>
      </c>
      <c r="B42" s="152">
        <v>45421.415081018517</v>
      </c>
      <c r="C42" s="9">
        <v>45421.415081018517</v>
      </c>
      <c r="D42" s="21" t="s">
        <v>21</v>
      </c>
      <c r="E42" s="21" t="s">
        <v>16</v>
      </c>
      <c r="F42" s="21">
        <v>5917.4319999999998</v>
      </c>
      <c r="G42" s="21">
        <v>9.0598200000000002</v>
      </c>
      <c r="H42" s="21">
        <v>296</v>
      </c>
      <c r="I42" s="21">
        <v>296.67189999999999</v>
      </c>
      <c r="J42" s="21" t="s">
        <v>9</v>
      </c>
      <c r="K42" s="21">
        <v>38.000399999999999</v>
      </c>
      <c r="L42" s="21">
        <v>0.45196819999999999</v>
      </c>
      <c r="M42" s="21">
        <v>73</v>
      </c>
      <c r="N42" s="21" t="s">
        <v>10</v>
      </c>
      <c r="O42" s="21">
        <v>1</v>
      </c>
      <c r="P42" s="25" t="s">
        <v>47</v>
      </c>
    </row>
    <row r="43" spans="1:30">
      <c r="A43" s="21" t="s">
        <v>8</v>
      </c>
      <c r="B43" s="152">
        <v>45421.422256944446</v>
      </c>
      <c r="C43" s="9">
        <v>45421.422256944446</v>
      </c>
      <c r="D43" s="21" t="s">
        <v>21</v>
      </c>
      <c r="E43" s="21" t="s">
        <v>16</v>
      </c>
      <c r="F43" s="21">
        <v>5286.2529999999997</v>
      </c>
      <c r="G43" s="21">
        <v>8.6393190000000004</v>
      </c>
      <c r="H43" s="21">
        <v>256.41000000000003</v>
      </c>
      <c r="I43" s="21">
        <v>254.96180000000001</v>
      </c>
      <c r="J43" s="21" t="s">
        <v>9</v>
      </c>
      <c r="K43" s="21">
        <v>38.000129999999999</v>
      </c>
      <c r="L43" s="21">
        <v>0.41454400000000002</v>
      </c>
      <c r="M43" s="21">
        <v>63</v>
      </c>
      <c r="N43" s="21" t="s">
        <v>10</v>
      </c>
      <c r="O43" s="21">
        <v>1</v>
      </c>
    </row>
    <row r="44" spans="1:30">
      <c r="A44" s="21" t="s">
        <v>8</v>
      </c>
      <c r="B44" s="152">
        <v>45421.424641203703</v>
      </c>
      <c r="C44" s="9">
        <v>45421.424641203703</v>
      </c>
      <c r="D44" s="21" t="s">
        <v>21</v>
      </c>
      <c r="E44" s="21" t="s">
        <v>16</v>
      </c>
      <c r="F44" s="21">
        <v>4919.8990000000003</v>
      </c>
      <c r="G44" s="21">
        <v>8.2168559999999999</v>
      </c>
      <c r="H44" s="21">
        <v>256.41000000000003</v>
      </c>
      <c r="I44" s="21">
        <v>253.70699999999999</v>
      </c>
      <c r="J44" s="21" t="s">
        <v>9</v>
      </c>
      <c r="K44" s="21">
        <v>38.000529999999998</v>
      </c>
      <c r="L44" s="21">
        <v>0.42157919999999999</v>
      </c>
      <c r="M44" s="21">
        <v>63</v>
      </c>
      <c r="N44" s="21" t="s">
        <v>10</v>
      </c>
      <c r="O44" s="21">
        <v>1</v>
      </c>
    </row>
    <row r="45" spans="1:30">
      <c r="A45" s="21" t="s">
        <v>8</v>
      </c>
      <c r="B45" s="152">
        <v>45421.426932870374</v>
      </c>
      <c r="C45" s="9">
        <v>45421.426932870374</v>
      </c>
      <c r="D45" s="21" t="s">
        <v>21</v>
      </c>
      <c r="E45" s="21" t="s">
        <v>16</v>
      </c>
      <c r="F45" s="21">
        <v>4535.8680000000004</v>
      </c>
      <c r="G45" s="21">
        <v>7.7350310000000002</v>
      </c>
      <c r="H45" s="21">
        <v>284.89999999999998</v>
      </c>
      <c r="I45" s="21">
        <v>286.38850000000002</v>
      </c>
      <c r="J45" s="21" t="s">
        <v>9</v>
      </c>
      <c r="K45" s="21">
        <v>38.000100000000003</v>
      </c>
      <c r="L45" s="21">
        <v>0.48595100000000002</v>
      </c>
      <c r="M45" s="21">
        <v>70</v>
      </c>
      <c r="N45" s="21" t="s">
        <v>10</v>
      </c>
      <c r="O45" s="21">
        <v>1</v>
      </c>
    </row>
    <row r="46" spans="1:30">
      <c r="A46" s="21" t="s">
        <v>8</v>
      </c>
      <c r="B46" s="152">
        <v>45421.430115740739</v>
      </c>
      <c r="C46" s="9">
        <v>45421.430115740739</v>
      </c>
      <c r="D46" s="21" t="s">
        <v>21</v>
      </c>
      <c r="E46" s="21" t="s">
        <v>16</v>
      </c>
      <c r="F46" s="21">
        <v>4105.5720000000001</v>
      </c>
      <c r="G46" s="21">
        <v>7.2061310000000001</v>
      </c>
      <c r="H46" s="21">
        <v>309.32</v>
      </c>
      <c r="I46" s="21">
        <v>309.14</v>
      </c>
      <c r="J46" s="21" t="s">
        <v>9</v>
      </c>
      <c r="K46" s="21">
        <v>38.00112</v>
      </c>
      <c r="L46" s="21">
        <v>0.54086179999999995</v>
      </c>
      <c r="M46" s="21">
        <v>76</v>
      </c>
      <c r="N46" s="21" t="s">
        <v>10</v>
      </c>
      <c r="O46" s="21">
        <v>1</v>
      </c>
    </row>
    <row r="47" spans="1:30">
      <c r="A47" s="21" t="s">
        <v>8</v>
      </c>
      <c r="B47" s="152">
        <v>45421.437673611108</v>
      </c>
      <c r="C47" s="8">
        <v>45421.437673611108</v>
      </c>
      <c r="D47" s="21" t="s">
        <v>21</v>
      </c>
      <c r="E47" s="21" t="s">
        <v>16</v>
      </c>
      <c r="F47" s="21">
        <v>3568.078</v>
      </c>
      <c r="G47" s="21">
        <v>6.708367</v>
      </c>
      <c r="H47" s="21">
        <v>256.41000000000003</v>
      </c>
      <c r="I47" s="21">
        <v>265.7731</v>
      </c>
      <c r="J47" s="21" t="s">
        <v>9</v>
      </c>
      <c r="K47" s="21">
        <v>43.000210000000003</v>
      </c>
      <c r="L47" s="21">
        <v>0.49817479999999997</v>
      </c>
      <c r="M47" s="21">
        <v>63</v>
      </c>
      <c r="N47" s="21" t="s">
        <v>10</v>
      </c>
      <c r="O47" s="21">
        <v>1</v>
      </c>
    </row>
    <row r="48" spans="1:30">
      <c r="A48" s="21" t="s">
        <v>8</v>
      </c>
      <c r="B48" s="152">
        <v>45421.439814814818</v>
      </c>
      <c r="C48" s="8">
        <v>45421.439814814818</v>
      </c>
      <c r="D48" s="21" t="s">
        <v>21</v>
      </c>
      <c r="E48" s="21" t="s">
        <v>16</v>
      </c>
      <c r="F48" s="21">
        <v>3268.9140000000002</v>
      </c>
      <c r="G48" s="21">
        <v>6.2667710000000003</v>
      </c>
      <c r="H48" s="21">
        <v>231.99</v>
      </c>
      <c r="I48" s="21">
        <v>234.12960000000001</v>
      </c>
      <c r="J48" s="21" t="s">
        <v>9</v>
      </c>
      <c r="K48" s="21">
        <v>38.001049999999999</v>
      </c>
      <c r="L48" s="21">
        <v>0.44665709999999997</v>
      </c>
      <c r="M48" s="21">
        <v>57</v>
      </c>
      <c r="N48" s="21" t="s">
        <v>10</v>
      </c>
      <c r="O48" s="21">
        <v>1</v>
      </c>
    </row>
    <row r="49" spans="1:15">
      <c r="A49" s="21" t="s">
        <v>8</v>
      </c>
      <c r="B49" s="152">
        <v>45421.44259259259</v>
      </c>
      <c r="C49" s="8">
        <v>45421.44259259259</v>
      </c>
      <c r="D49" s="21" t="s">
        <v>21</v>
      </c>
      <c r="E49" s="21" t="s">
        <v>16</v>
      </c>
      <c r="F49" s="21">
        <v>2938.9079999999999</v>
      </c>
      <c r="G49" s="21">
        <v>5.7782819999999999</v>
      </c>
      <c r="H49" s="21">
        <v>252.34</v>
      </c>
      <c r="I49" s="21">
        <v>247.0993</v>
      </c>
      <c r="J49" s="21" t="s">
        <v>9</v>
      </c>
      <c r="K49" s="21">
        <v>38</v>
      </c>
      <c r="L49" s="21">
        <v>0.48375950000000001</v>
      </c>
      <c r="M49" s="21">
        <v>62</v>
      </c>
      <c r="N49" s="21" t="s">
        <v>10</v>
      </c>
      <c r="O49" s="21">
        <v>1</v>
      </c>
    </row>
    <row r="50" spans="1:15">
      <c r="A50" s="21" t="s">
        <v>8</v>
      </c>
      <c r="B50" s="152">
        <v>45421.467824074076</v>
      </c>
      <c r="C50" s="6">
        <v>45421.467824074076</v>
      </c>
      <c r="D50" s="21" t="s">
        <v>21</v>
      </c>
      <c r="E50" s="21" t="s">
        <v>16</v>
      </c>
      <c r="F50" s="21">
        <v>2087.4059999999999</v>
      </c>
      <c r="G50" s="21">
        <v>5.1627999999999998</v>
      </c>
      <c r="H50" s="21">
        <v>260.48</v>
      </c>
      <c r="I50" s="21">
        <v>256.3374</v>
      </c>
      <c r="J50" s="21" t="s">
        <v>9</v>
      </c>
      <c r="K50" s="21">
        <v>38.000349999999997</v>
      </c>
      <c r="L50" s="21">
        <v>0.63215980000000005</v>
      </c>
      <c r="M50" s="21">
        <v>64</v>
      </c>
      <c r="N50" s="21" t="s">
        <v>10</v>
      </c>
      <c r="O50" s="21">
        <v>1</v>
      </c>
    </row>
    <row r="51" spans="1:15">
      <c r="A51" s="21" t="s">
        <v>8</v>
      </c>
      <c r="B51" s="152">
        <v>45421.470555555556</v>
      </c>
      <c r="C51" s="6">
        <v>45421.470555555556</v>
      </c>
      <c r="D51" s="21" t="s">
        <v>21</v>
      </c>
      <c r="E51" s="21" t="s">
        <v>16</v>
      </c>
      <c r="F51" s="21">
        <v>1833.9</v>
      </c>
      <c r="G51" s="21">
        <v>4.6498989999999996</v>
      </c>
      <c r="H51" s="21">
        <v>203.5</v>
      </c>
      <c r="I51" s="21">
        <v>201.8296</v>
      </c>
      <c r="J51" s="21" t="s">
        <v>9</v>
      </c>
      <c r="K51" s="21">
        <v>50.653770000000002</v>
      </c>
      <c r="L51" s="21">
        <v>0.51001399999999997</v>
      </c>
      <c r="M51" s="21">
        <v>50</v>
      </c>
      <c r="N51" s="21" t="s">
        <v>10</v>
      </c>
      <c r="O51" s="21">
        <v>1</v>
      </c>
    </row>
    <row r="52" spans="1:15">
      <c r="A52" s="21" t="s">
        <v>8</v>
      </c>
      <c r="B52" s="152">
        <v>45421.472870370373</v>
      </c>
      <c r="C52" s="6">
        <v>45421.472870370373</v>
      </c>
      <c r="D52" s="21" t="s">
        <v>21</v>
      </c>
      <c r="E52" s="21" t="s">
        <v>16</v>
      </c>
      <c r="F52" s="21">
        <v>1545.37</v>
      </c>
      <c r="G52" s="21">
        <v>4.0016939999999996</v>
      </c>
      <c r="H52" s="21">
        <v>252.34</v>
      </c>
      <c r="I52" s="21">
        <v>250.18559999999999</v>
      </c>
      <c r="J52" s="21" t="s">
        <v>9</v>
      </c>
      <c r="K52" s="21">
        <v>38.001260000000002</v>
      </c>
      <c r="L52" s="21">
        <v>0.64590099999999995</v>
      </c>
      <c r="M52" s="21">
        <v>62</v>
      </c>
      <c r="N52" s="21" t="s">
        <v>10</v>
      </c>
      <c r="O52" s="21">
        <v>1</v>
      </c>
    </row>
    <row r="53" spans="1:15">
      <c r="A53" s="21" t="s">
        <v>8</v>
      </c>
      <c r="B53" s="152">
        <v>45421.474953703706</v>
      </c>
      <c r="C53" s="6">
        <v>45421.474953703706</v>
      </c>
      <c r="D53" s="21" t="s">
        <v>21</v>
      </c>
      <c r="E53" s="21" t="s">
        <v>16</v>
      </c>
      <c r="F53" s="21">
        <v>1111.4860000000001</v>
      </c>
      <c r="G53" s="21">
        <v>2.9332210000000001</v>
      </c>
      <c r="H53" s="21">
        <v>402.93</v>
      </c>
      <c r="I53" s="21">
        <v>403.221</v>
      </c>
      <c r="J53" s="21" t="s">
        <v>9</v>
      </c>
      <c r="K53" s="21">
        <v>38.000259999999997</v>
      </c>
      <c r="L53" s="21">
        <v>1.0612919999999999</v>
      </c>
      <c r="M53" s="21">
        <v>99</v>
      </c>
      <c r="N53" s="21" t="s">
        <v>10</v>
      </c>
      <c r="O53" s="21">
        <v>1</v>
      </c>
    </row>
    <row r="54" spans="1:15">
      <c r="A54" s="21" t="s">
        <v>8</v>
      </c>
      <c r="B54" s="152">
        <v>45421.476979166669</v>
      </c>
      <c r="C54" s="6">
        <v>45421.476979166669</v>
      </c>
      <c r="D54" s="21" t="s">
        <v>21</v>
      </c>
      <c r="E54" s="21" t="s">
        <v>16</v>
      </c>
      <c r="F54" s="21">
        <v>766.62199999999996</v>
      </c>
      <c r="G54" s="21">
        <v>2.0607380000000002</v>
      </c>
      <c r="H54" s="21">
        <v>325.60000000000002</v>
      </c>
      <c r="I54" s="21">
        <v>327.45460000000003</v>
      </c>
      <c r="J54" s="21" t="s">
        <v>9</v>
      </c>
      <c r="K54" s="21">
        <v>38.000109999999999</v>
      </c>
      <c r="L54" s="21">
        <v>0.87779879999999999</v>
      </c>
      <c r="M54" s="21">
        <v>80</v>
      </c>
      <c r="N54" s="21" t="s">
        <v>10</v>
      </c>
      <c r="O54" s="21">
        <v>1</v>
      </c>
    </row>
    <row r="55" spans="1:15">
      <c r="A55" s="21" t="s">
        <v>8</v>
      </c>
      <c r="B55" s="152">
        <v>45421.478831018518</v>
      </c>
      <c r="C55" s="6">
        <v>45421.478831018518</v>
      </c>
      <c r="D55" s="21" t="s">
        <v>21</v>
      </c>
      <c r="E55" s="21" t="s">
        <v>16</v>
      </c>
      <c r="F55" s="21">
        <v>417.4939</v>
      </c>
      <c r="G55" s="21">
        <v>1.1413169999999999</v>
      </c>
      <c r="H55" s="21">
        <v>337.81</v>
      </c>
      <c r="I55" s="21">
        <v>337.74889999999999</v>
      </c>
      <c r="J55" s="21" t="s">
        <v>9</v>
      </c>
      <c r="K55" s="21">
        <v>38.000349999999997</v>
      </c>
      <c r="L55" s="21">
        <v>0.92078280000000001</v>
      </c>
      <c r="M55" s="21">
        <v>83</v>
      </c>
      <c r="N55" s="21" t="s">
        <v>10</v>
      </c>
      <c r="O55" s="21">
        <v>1</v>
      </c>
    </row>
    <row r="56" spans="1:15">
      <c r="A56" s="21" t="s">
        <v>8</v>
      </c>
      <c r="B56" s="152">
        <v>45422.365798611114</v>
      </c>
      <c r="C56" s="9">
        <v>45422.365798611114</v>
      </c>
      <c r="D56" s="21" t="s">
        <v>22</v>
      </c>
      <c r="E56" s="21" t="s">
        <v>16</v>
      </c>
      <c r="F56" s="21">
        <v>18269.52</v>
      </c>
      <c r="G56" s="21">
        <v>14.31683</v>
      </c>
      <c r="H56" s="21">
        <v>170.94</v>
      </c>
      <c r="I56" s="21">
        <v>164.9057</v>
      </c>
      <c r="J56" s="21" t="s">
        <v>9</v>
      </c>
      <c r="K56" s="21">
        <v>38.000149999999998</v>
      </c>
      <c r="L56" s="21">
        <v>0.12803349999999999</v>
      </c>
      <c r="M56" s="21">
        <v>42</v>
      </c>
      <c r="N56" s="21" t="s">
        <v>10</v>
      </c>
      <c r="O56" s="21">
        <v>1</v>
      </c>
    </row>
    <row r="57" spans="1:15">
      <c r="A57" s="21" t="s">
        <v>8</v>
      </c>
      <c r="B57" s="152">
        <v>45422.367905092593</v>
      </c>
      <c r="C57" s="9">
        <v>45422.367905092593</v>
      </c>
      <c r="D57" s="21" t="s">
        <v>22</v>
      </c>
      <c r="E57" s="21" t="s">
        <v>16</v>
      </c>
      <c r="F57" s="21">
        <v>17628.87</v>
      </c>
      <c r="G57" s="21">
        <v>14.08053</v>
      </c>
      <c r="H57" s="21">
        <v>305.25</v>
      </c>
      <c r="I57" s="21">
        <v>303.3954</v>
      </c>
      <c r="J57" s="21" t="s">
        <v>9</v>
      </c>
      <c r="K57" s="21">
        <v>38.000399999999999</v>
      </c>
      <c r="L57" s="21">
        <v>0.24081449999999999</v>
      </c>
      <c r="M57" s="21">
        <v>75</v>
      </c>
      <c r="N57" s="21" t="s">
        <v>10</v>
      </c>
      <c r="O57" s="21">
        <v>1</v>
      </c>
    </row>
    <row r="58" spans="1:15">
      <c r="A58" s="21" t="s">
        <v>8</v>
      </c>
      <c r="B58" s="152">
        <v>45422.369791666664</v>
      </c>
      <c r="C58" s="9">
        <v>45422.369791666664</v>
      </c>
      <c r="D58" s="21" t="s">
        <v>22</v>
      </c>
      <c r="E58" s="21" t="s">
        <v>16</v>
      </c>
      <c r="F58" s="21">
        <v>17116.18</v>
      </c>
      <c r="G58" s="21">
        <v>13.907640000000001</v>
      </c>
      <c r="H58" s="21">
        <v>219.78</v>
      </c>
      <c r="I58" s="21">
        <v>219.06440000000001</v>
      </c>
      <c r="J58" s="21" t="s">
        <v>9</v>
      </c>
      <c r="K58" s="21">
        <v>38.001289999999997</v>
      </c>
      <c r="L58" s="21">
        <v>0.17660120000000001</v>
      </c>
      <c r="M58" s="21">
        <v>54</v>
      </c>
      <c r="N58" s="21" t="s">
        <v>10</v>
      </c>
      <c r="O58" s="21">
        <v>1</v>
      </c>
    </row>
    <row r="59" spans="1:15">
      <c r="A59" s="21" t="s">
        <v>8</v>
      </c>
      <c r="B59" s="152">
        <v>45422.371631944443</v>
      </c>
      <c r="C59" s="9">
        <v>45422.371631944443</v>
      </c>
      <c r="D59" s="21" t="s">
        <v>22</v>
      </c>
      <c r="E59" s="21" t="s">
        <v>16</v>
      </c>
      <c r="F59" s="21">
        <v>16567.740000000002</v>
      </c>
      <c r="G59" s="21">
        <v>13.68923</v>
      </c>
      <c r="H59" s="21">
        <v>268.62</v>
      </c>
      <c r="I59" s="21">
        <v>265.49810000000002</v>
      </c>
      <c r="J59" s="21" t="s">
        <v>9</v>
      </c>
      <c r="K59" s="21">
        <v>38.00029</v>
      </c>
      <c r="L59" s="21">
        <v>0.21780530000000001</v>
      </c>
      <c r="M59" s="21">
        <v>66</v>
      </c>
      <c r="N59" s="21" t="s">
        <v>10</v>
      </c>
      <c r="O59" s="21">
        <v>1</v>
      </c>
    </row>
    <row r="60" spans="1:15">
      <c r="A60" s="21" t="s">
        <v>8</v>
      </c>
      <c r="B60" s="152">
        <v>45422.373460648145</v>
      </c>
      <c r="C60" s="9">
        <v>45422.373460648145</v>
      </c>
      <c r="D60" s="21" t="s">
        <v>22</v>
      </c>
      <c r="E60" s="21" t="s">
        <v>16</v>
      </c>
      <c r="F60" s="21">
        <v>16035.27</v>
      </c>
      <c r="G60" s="21">
        <v>13.471489999999999</v>
      </c>
      <c r="H60" s="21">
        <v>264.55</v>
      </c>
      <c r="I60" s="21">
        <v>260.91890000000001</v>
      </c>
      <c r="J60" s="21" t="s">
        <v>9</v>
      </c>
      <c r="K60" s="21">
        <v>38.0002</v>
      </c>
      <c r="L60" s="21">
        <v>0.2177328</v>
      </c>
      <c r="M60" s="21">
        <v>65</v>
      </c>
      <c r="N60" s="21" t="s">
        <v>10</v>
      </c>
      <c r="O60" s="21">
        <v>1</v>
      </c>
    </row>
    <row r="61" spans="1:15">
      <c r="A61" s="21" t="s">
        <v>8</v>
      </c>
      <c r="B61" s="152">
        <v>45422.376481481479</v>
      </c>
      <c r="C61" s="9">
        <v>45422.376481481479</v>
      </c>
      <c r="D61" s="21" t="s">
        <v>22</v>
      </c>
      <c r="E61" s="21" t="s">
        <v>16</v>
      </c>
      <c r="F61" s="21">
        <v>15351.39</v>
      </c>
      <c r="G61" s="21">
        <v>13.256220000000001</v>
      </c>
      <c r="H61" s="21">
        <v>248.27</v>
      </c>
      <c r="I61" s="21">
        <v>253.71039999999999</v>
      </c>
      <c r="J61" s="21" t="s">
        <v>9</v>
      </c>
      <c r="K61" s="21">
        <v>38.000059999999998</v>
      </c>
      <c r="L61" s="21">
        <v>0.21764120000000001</v>
      </c>
      <c r="M61" s="21">
        <v>61</v>
      </c>
      <c r="N61" s="21" t="s">
        <v>10</v>
      </c>
      <c r="O61" s="21">
        <v>1</v>
      </c>
    </row>
    <row r="62" spans="1:15">
      <c r="A62" s="21" t="s">
        <v>8</v>
      </c>
      <c r="B62" s="152">
        <v>45422.37871527778</v>
      </c>
      <c r="C62" s="9">
        <v>45422.37871527778</v>
      </c>
      <c r="D62" s="21" t="s">
        <v>22</v>
      </c>
      <c r="E62" s="21" t="s">
        <v>16</v>
      </c>
      <c r="F62" s="21">
        <v>14705.67</v>
      </c>
      <c r="G62" s="21">
        <v>12.95926</v>
      </c>
      <c r="H62" s="21">
        <v>337.81</v>
      </c>
      <c r="I62" s="21">
        <v>334.59390000000002</v>
      </c>
      <c r="J62" s="21" t="s">
        <v>9</v>
      </c>
      <c r="K62" s="21">
        <v>38.000160000000001</v>
      </c>
      <c r="L62" s="21">
        <v>0.29326600000000003</v>
      </c>
      <c r="M62" s="21">
        <v>83</v>
      </c>
      <c r="N62" s="21" t="s">
        <v>10</v>
      </c>
      <c r="O62" s="21">
        <v>1</v>
      </c>
    </row>
    <row r="63" spans="1:15">
      <c r="A63" s="21" t="s">
        <v>8</v>
      </c>
      <c r="B63" s="152">
        <v>45422.392465277779</v>
      </c>
      <c r="C63" s="8">
        <v>45422.392465277779</v>
      </c>
      <c r="D63" s="21" t="s">
        <v>22</v>
      </c>
      <c r="E63" s="21" t="s">
        <v>16</v>
      </c>
      <c r="F63" s="21">
        <v>12715.91</v>
      </c>
      <c r="G63" s="21">
        <v>12.69861</v>
      </c>
      <c r="H63" s="21">
        <v>260.48</v>
      </c>
      <c r="I63" s="21">
        <v>265.56799999999998</v>
      </c>
      <c r="J63" s="21" t="s">
        <v>9</v>
      </c>
      <c r="K63" s="21">
        <v>38.000230000000002</v>
      </c>
      <c r="L63" s="21">
        <v>0.26364189999999998</v>
      </c>
      <c r="M63" s="21">
        <v>64</v>
      </c>
      <c r="N63" s="21" t="s">
        <v>10</v>
      </c>
      <c r="O63" s="21">
        <v>1</v>
      </c>
    </row>
    <row r="64" spans="1:15">
      <c r="A64" s="21" t="s">
        <v>8</v>
      </c>
      <c r="B64" s="152">
        <v>45422.394317129627</v>
      </c>
      <c r="C64" s="8">
        <v>45422.394317129627</v>
      </c>
      <c r="D64" s="21" t="s">
        <v>22</v>
      </c>
      <c r="E64" s="21" t="s">
        <v>16</v>
      </c>
      <c r="F64" s="21">
        <v>12261.33</v>
      </c>
      <c r="G64" s="21">
        <v>12.45262</v>
      </c>
      <c r="H64" s="21">
        <v>248.27</v>
      </c>
      <c r="I64" s="21">
        <v>245.27529999999999</v>
      </c>
      <c r="J64" s="21" t="s">
        <v>9</v>
      </c>
      <c r="K64" s="21">
        <v>38.001269999999998</v>
      </c>
      <c r="L64" s="21">
        <v>0.24761440000000001</v>
      </c>
      <c r="M64" s="21">
        <v>61</v>
      </c>
      <c r="N64" s="21" t="s">
        <v>10</v>
      </c>
      <c r="O64" s="21">
        <v>1</v>
      </c>
    </row>
    <row r="65" spans="1:15">
      <c r="A65" s="21" t="s">
        <v>8</v>
      </c>
      <c r="B65" s="152">
        <v>45422.39675925926</v>
      </c>
      <c r="C65" s="8">
        <v>45422.39675925926</v>
      </c>
      <c r="D65" s="21" t="s">
        <v>22</v>
      </c>
      <c r="E65" s="21" t="s">
        <v>16</v>
      </c>
      <c r="F65" s="21">
        <v>11817.77</v>
      </c>
      <c r="G65" s="21">
        <v>12.27172</v>
      </c>
      <c r="H65" s="21">
        <v>170.94</v>
      </c>
      <c r="I65" s="21">
        <v>172.596</v>
      </c>
      <c r="J65" s="21" t="s">
        <v>9</v>
      </c>
      <c r="K65" s="21">
        <v>38.000230000000002</v>
      </c>
      <c r="L65" s="21">
        <v>0.1778324</v>
      </c>
      <c r="M65" s="21">
        <v>42</v>
      </c>
      <c r="N65" s="21" t="s">
        <v>10</v>
      </c>
      <c r="O65" s="21">
        <v>1</v>
      </c>
    </row>
    <row r="66" spans="1:15">
      <c r="A66" s="21" t="s">
        <v>8</v>
      </c>
      <c r="B66" s="152">
        <v>45422.398842592593</v>
      </c>
      <c r="C66" s="8">
        <v>45422.398842592593</v>
      </c>
      <c r="D66" s="21" t="s">
        <v>22</v>
      </c>
      <c r="E66" s="21" t="s">
        <v>16</v>
      </c>
      <c r="F66" s="21">
        <v>11371.32</v>
      </c>
      <c r="G66" s="21">
        <v>12.035270000000001</v>
      </c>
      <c r="H66" s="21">
        <v>227.92</v>
      </c>
      <c r="I66" s="21">
        <v>230.0676</v>
      </c>
      <c r="J66" s="21" t="s">
        <v>9</v>
      </c>
      <c r="K66" s="21">
        <v>38.000030000000002</v>
      </c>
      <c r="L66" s="21">
        <v>0.24201729999999999</v>
      </c>
      <c r="M66" s="21">
        <v>56</v>
      </c>
      <c r="N66" s="21" t="s">
        <v>10</v>
      </c>
      <c r="O66" s="21">
        <v>1</v>
      </c>
    </row>
    <row r="67" spans="1:15">
      <c r="A67" s="21" t="s">
        <v>8</v>
      </c>
      <c r="B67" s="152">
        <v>45422.412291666667</v>
      </c>
      <c r="C67" s="8">
        <v>45422.412291666667</v>
      </c>
      <c r="D67" s="21" t="s">
        <v>22</v>
      </c>
      <c r="E67" s="21" t="s">
        <v>16</v>
      </c>
      <c r="F67" s="21">
        <v>9745.7340000000004</v>
      </c>
      <c r="G67" s="21">
        <v>11.6557</v>
      </c>
      <c r="H67" s="21">
        <v>325.60000000000002</v>
      </c>
      <c r="I67" s="21">
        <v>320.1798</v>
      </c>
      <c r="J67" s="21" t="s">
        <v>9</v>
      </c>
      <c r="K67" s="21">
        <v>38.000239999999998</v>
      </c>
      <c r="L67" s="21">
        <v>0.38094620000000001</v>
      </c>
      <c r="M67" s="21">
        <v>80</v>
      </c>
      <c r="N67" s="21" t="s">
        <v>10</v>
      </c>
      <c r="O67" s="21">
        <v>1</v>
      </c>
    </row>
    <row r="68" spans="1:15">
      <c r="A68" s="21" t="s">
        <v>8</v>
      </c>
      <c r="B68" s="152">
        <v>45422.414270833331</v>
      </c>
      <c r="C68" s="8">
        <v>45422.414270833331</v>
      </c>
      <c r="D68" s="21" t="s">
        <v>22</v>
      </c>
      <c r="E68" s="21" t="s">
        <v>16</v>
      </c>
      <c r="F68" s="21">
        <v>9241.6419999999998</v>
      </c>
      <c r="G68" s="21">
        <v>11.254759999999999</v>
      </c>
      <c r="H68" s="21">
        <v>329.67</v>
      </c>
      <c r="I68" s="21">
        <v>331.72649999999999</v>
      </c>
      <c r="J68" s="21" t="s">
        <v>9</v>
      </c>
      <c r="K68" s="21">
        <v>38.001220000000004</v>
      </c>
      <c r="L68" s="21">
        <v>0.40186349999999998</v>
      </c>
      <c r="M68" s="21">
        <v>81</v>
      </c>
      <c r="N68" s="21" t="s">
        <v>10</v>
      </c>
      <c r="O68" s="21">
        <v>1</v>
      </c>
    </row>
    <row r="69" spans="1:15">
      <c r="A69" s="21" t="s">
        <v>8</v>
      </c>
      <c r="B69" s="152">
        <v>45422.416180555556</v>
      </c>
      <c r="C69" s="8">
        <v>45422.416180555556</v>
      </c>
      <c r="D69" s="21" t="s">
        <v>22</v>
      </c>
      <c r="E69" s="21" t="s">
        <v>16</v>
      </c>
      <c r="F69" s="21">
        <v>8770.4639999999999</v>
      </c>
      <c r="G69" s="21">
        <v>10.866949999999999</v>
      </c>
      <c r="H69" s="21">
        <v>317.45999999999998</v>
      </c>
      <c r="I69" s="21">
        <v>315.517</v>
      </c>
      <c r="J69" s="21" t="s">
        <v>9</v>
      </c>
      <c r="K69" s="21">
        <v>38.000360000000001</v>
      </c>
      <c r="L69" s="21">
        <v>0.3888527</v>
      </c>
      <c r="M69" s="21">
        <v>78</v>
      </c>
      <c r="N69" s="21" t="s">
        <v>10</v>
      </c>
      <c r="O69" s="21">
        <v>1</v>
      </c>
    </row>
    <row r="70" spans="1:15">
      <c r="A70" s="21" t="s">
        <v>8</v>
      </c>
      <c r="B70" s="152">
        <v>45422.419050925928</v>
      </c>
      <c r="C70" s="8">
        <v>45422.419050925928</v>
      </c>
      <c r="D70" s="21" t="s">
        <v>22</v>
      </c>
      <c r="E70" s="21" t="s">
        <v>16</v>
      </c>
      <c r="F70" s="21">
        <v>8343.1139999999996</v>
      </c>
      <c r="G70" s="21">
        <v>10.612</v>
      </c>
      <c r="H70" s="21">
        <v>203.5</v>
      </c>
      <c r="I70" s="21">
        <v>199.5087</v>
      </c>
      <c r="J70" s="21" t="s">
        <v>9</v>
      </c>
      <c r="K70" s="21">
        <v>38.000149999999998</v>
      </c>
      <c r="L70" s="21">
        <v>0.25227339999999998</v>
      </c>
      <c r="M70" s="21">
        <v>50</v>
      </c>
      <c r="N70" s="21" t="s">
        <v>10</v>
      </c>
      <c r="O70" s="21">
        <v>1</v>
      </c>
    </row>
    <row r="71" spans="1:15">
      <c r="A71" s="21" t="s">
        <v>8</v>
      </c>
      <c r="B71" s="152">
        <v>45422.420902777776</v>
      </c>
      <c r="C71" s="8">
        <v>45422.420902777776</v>
      </c>
      <c r="D71" s="21" t="s">
        <v>22</v>
      </c>
      <c r="E71" s="21" t="s">
        <v>16</v>
      </c>
      <c r="F71" s="21">
        <v>7895.3149999999996</v>
      </c>
      <c r="G71" s="21">
        <v>10.211919999999999</v>
      </c>
      <c r="H71" s="21">
        <v>313.39</v>
      </c>
      <c r="I71" s="21">
        <v>306.04899999999998</v>
      </c>
      <c r="J71" s="21" t="s">
        <v>9</v>
      </c>
      <c r="K71" s="21">
        <v>38.001330000000003</v>
      </c>
      <c r="L71" s="21">
        <v>0.39382539999999999</v>
      </c>
      <c r="M71" s="21">
        <v>77</v>
      </c>
      <c r="N71" s="21" t="s">
        <v>10</v>
      </c>
      <c r="O71" s="21">
        <v>1</v>
      </c>
    </row>
    <row r="72" spans="1:15">
      <c r="A72" s="21" t="s">
        <v>8</v>
      </c>
      <c r="B72" s="152">
        <v>45422.440208333333</v>
      </c>
      <c r="C72" s="6">
        <v>45422.440208333333</v>
      </c>
      <c r="D72" s="21" t="s">
        <v>22</v>
      </c>
      <c r="E72" s="21" t="s">
        <v>16</v>
      </c>
      <c r="F72" s="21">
        <v>6363.6440000000002</v>
      </c>
      <c r="G72" s="21">
        <v>9.8117750000000008</v>
      </c>
      <c r="H72" s="21">
        <v>268.62</v>
      </c>
      <c r="I72" s="21">
        <v>264.68520000000001</v>
      </c>
      <c r="J72" s="21" t="s">
        <v>9</v>
      </c>
      <c r="K72" s="21">
        <v>38.001359999999998</v>
      </c>
      <c r="L72" s="21">
        <v>0.40596460000000001</v>
      </c>
      <c r="M72" s="21">
        <v>66</v>
      </c>
      <c r="N72" s="21" t="s">
        <v>10</v>
      </c>
      <c r="O72" s="21">
        <v>1</v>
      </c>
    </row>
    <row r="73" spans="1:15">
      <c r="A73" s="21" t="s">
        <v>8</v>
      </c>
      <c r="B73" s="152">
        <v>45422.442141203705</v>
      </c>
      <c r="C73" s="6">
        <v>45422.442141203705</v>
      </c>
      <c r="D73" s="21" t="s">
        <v>22</v>
      </c>
      <c r="E73" s="21" t="s">
        <v>16</v>
      </c>
      <c r="F73" s="21">
        <v>5979.9030000000002</v>
      </c>
      <c r="G73" s="21">
        <v>9.3836279999999999</v>
      </c>
      <c r="H73" s="21">
        <v>272.69</v>
      </c>
      <c r="I73" s="21">
        <v>272.60899999999998</v>
      </c>
      <c r="J73" s="21" t="s">
        <v>9</v>
      </c>
      <c r="K73" s="21">
        <v>38.000210000000003</v>
      </c>
      <c r="L73" s="21">
        <v>0.425871</v>
      </c>
      <c r="M73" s="21">
        <v>67</v>
      </c>
      <c r="N73" s="21" t="s">
        <v>10</v>
      </c>
      <c r="O73" s="21">
        <v>1</v>
      </c>
    </row>
    <row r="74" spans="1:15">
      <c r="A74" s="21" t="s">
        <v>8</v>
      </c>
      <c r="B74" s="152">
        <v>45422.444108796299</v>
      </c>
      <c r="C74" s="6">
        <v>45422.444108796299</v>
      </c>
      <c r="D74" s="21" t="s">
        <v>22</v>
      </c>
      <c r="E74" s="21" t="s">
        <v>16</v>
      </c>
      <c r="F74" s="21">
        <v>5587.7030000000004</v>
      </c>
      <c r="G74" s="21">
        <v>8.9255779999999998</v>
      </c>
      <c r="H74" s="21">
        <v>288.97000000000003</v>
      </c>
      <c r="I74" s="21">
        <v>291.06970000000001</v>
      </c>
      <c r="J74" s="21" t="s">
        <v>9</v>
      </c>
      <c r="K74" s="21">
        <v>38.001269999999998</v>
      </c>
      <c r="L74" s="21">
        <v>0.4627348</v>
      </c>
      <c r="M74" s="21">
        <v>71</v>
      </c>
      <c r="N74" s="21" t="s">
        <v>10</v>
      </c>
      <c r="O74" s="21">
        <v>1</v>
      </c>
    </row>
    <row r="75" spans="1:15">
      <c r="A75" s="21" t="s">
        <v>8</v>
      </c>
      <c r="B75" s="152">
        <v>45422.446226851855</v>
      </c>
      <c r="C75" s="6">
        <v>45422.446226851855</v>
      </c>
      <c r="D75" s="21" t="s">
        <v>22</v>
      </c>
      <c r="E75" s="21" t="s">
        <v>16</v>
      </c>
      <c r="F75" s="21">
        <v>5255.3180000000002</v>
      </c>
      <c r="G75" s="21">
        <v>8.5579239999999999</v>
      </c>
      <c r="H75" s="21">
        <v>223.85</v>
      </c>
      <c r="I75" s="21">
        <v>224.8999</v>
      </c>
      <c r="J75" s="21" t="s">
        <v>9</v>
      </c>
      <c r="K75" s="21">
        <v>38.001220000000004</v>
      </c>
      <c r="L75" s="21">
        <v>0.36440400000000001</v>
      </c>
      <c r="M75" s="21">
        <v>55</v>
      </c>
      <c r="N75" s="21" t="s">
        <v>10</v>
      </c>
      <c r="O75" s="21">
        <v>1</v>
      </c>
    </row>
    <row r="76" spans="1:15">
      <c r="A76" s="21" t="s">
        <v>8</v>
      </c>
      <c r="B76" s="152">
        <v>45422.448275462964</v>
      </c>
      <c r="C76" s="6">
        <v>45422.448275462964</v>
      </c>
      <c r="D76" s="21" t="s">
        <v>22</v>
      </c>
      <c r="E76" s="21" t="s">
        <v>16</v>
      </c>
      <c r="F76" s="21">
        <v>4906.8050000000003</v>
      </c>
      <c r="G76" s="21">
        <v>8.1406749999999999</v>
      </c>
      <c r="H76" s="21">
        <v>256.41000000000003</v>
      </c>
      <c r="I76" s="21">
        <v>257.38150000000002</v>
      </c>
      <c r="J76" s="21" t="s">
        <v>9</v>
      </c>
      <c r="K76" s="21">
        <v>38.001220000000004</v>
      </c>
      <c r="L76" s="21">
        <v>0.424956</v>
      </c>
      <c r="M76" s="21">
        <v>63</v>
      </c>
      <c r="N76" s="21" t="s">
        <v>10</v>
      </c>
      <c r="O76" s="21">
        <v>1</v>
      </c>
    </row>
    <row r="77" spans="1:15">
      <c r="A77" s="21" t="s">
        <v>8</v>
      </c>
      <c r="B77" s="152">
        <v>45422.466435185182</v>
      </c>
      <c r="C77" s="9">
        <v>45422.466435185182</v>
      </c>
      <c r="D77" s="21" t="s">
        <v>22</v>
      </c>
      <c r="E77" s="21" t="s">
        <v>16</v>
      </c>
      <c r="F77" s="21">
        <v>3906.7159999999999</v>
      </c>
      <c r="G77" s="21">
        <v>7.6454870000000001</v>
      </c>
      <c r="H77" s="21">
        <v>252.34</v>
      </c>
      <c r="I77" s="21">
        <v>253.29230000000001</v>
      </c>
      <c r="J77" s="21" t="s">
        <v>9</v>
      </c>
      <c r="K77" s="21">
        <v>38.00029</v>
      </c>
      <c r="L77" s="21">
        <v>0.49411890000000003</v>
      </c>
      <c r="M77" s="21">
        <v>62</v>
      </c>
      <c r="N77" s="21" t="s">
        <v>10</v>
      </c>
      <c r="O77" s="21">
        <v>1</v>
      </c>
    </row>
    <row r="78" spans="1:15">
      <c r="A78" s="21" t="s">
        <v>8</v>
      </c>
      <c r="B78" s="152">
        <v>45422.46837962963</v>
      </c>
      <c r="C78" s="9">
        <v>45422.46837962963</v>
      </c>
      <c r="D78" s="21" t="s">
        <v>22</v>
      </c>
      <c r="E78" s="21" t="s">
        <v>16</v>
      </c>
      <c r="F78" s="21">
        <v>3513.7060000000001</v>
      </c>
      <c r="G78" s="21">
        <v>6.9997920000000002</v>
      </c>
      <c r="H78" s="21">
        <v>325.60000000000002</v>
      </c>
      <c r="I78" s="21">
        <v>329.14269999999999</v>
      </c>
      <c r="J78" s="21" t="s">
        <v>9</v>
      </c>
      <c r="K78" s="21">
        <v>38.000369999999997</v>
      </c>
      <c r="L78" s="21">
        <v>0.65369440000000001</v>
      </c>
      <c r="M78" s="21">
        <v>80</v>
      </c>
      <c r="N78" s="21" t="s">
        <v>10</v>
      </c>
      <c r="O78" s="21">
        <v>1</v>
      </c>
    </row>
    <row r="79" spans="1:15">
      <c r="A79" s="21" t="s">
        <v>8</v>
      </c>
      <c r="B79" s="152">
        <v>45422.47078703704</v>
      </c>
      <c r="C79" s="9">
        <v>45422.47078703704</v>
      </c>
      <c r="D79" s="21" t="s">
        <v>22</v>
      </c>
      <c r="E79" s="21" t="s">
        <v>16</v>
      </c>
      <c r="F79" s="21">
        <v>3126.0050000000001</v>
      </c>
      <c r="G79" s="21">
        <v>6.3646289999999999</v>
      </c>
      <c r="H79" s="21">
        <v>313.39</v>
      </c>
      <c r="I79" s="21">
        <v>316.04570000000001</v>
      </c>
      <c r="J79" s="21" t="s">
        <v>9</v>
      </c>
      <c r="K79" s="21">
        <v>38.001280000000001</v>
      </c>
      <c r="L79" s="21">
        <v>0.64162719999999995</v>
      </c>
      <c r="M79" s="21">
        <v>77</v>
      </c>
      <c r="N79" s="21" t="s">
        <v>10</v>
      </c>
      <c r="O79" s="21">
        <v>1</v>
      </c>
    </row>
    <row r="80" spans="1:15">
      <c r="A80" s="21" t="s">
        <v>8</v>
      </c>
      <c r="B80" s="152">
        <v>45422.472939814812</v>
      </c>
      <c r="C80" s="9">
        <v>45422.472939814812</v>
      </c>
      <c r="D80" s="21" t="s">
        <v>22</v>
      </c>
      <c r="E80" s="21" t="s">
        <v>16</v>
      </c>
      <c r="F80" s="21">
        <v>2833.4389999999999</v>
      </c>
      <c r="G80" s="21">
        <v>5.8830280000000004</v>
      </c>
      <c r="H80" s="21">
        <v>231.99</v>
      </c>
      <c r="I80" s="21">
        <v>232.18100000000001</v>
      </c>
      <c r="J80" s="21" t="s">
        <v>9</v>
      </c>
      <c r="K80" s="21">
        <v>38.000109999999999</v>
      </c>
      <c r="L80" s="21">
        <v>0.479825</v>
      </c>
      <c r="M80" s="21">
        <v>57</v>
      </c>
      <c r="N80" s="21" t="s">
        <v>10</v>
      </c>
      <c r="O80" s="21">
        <v>1</v>
      </c>
    </row>
    <row r="81" spans="1:15">
      <c r="A81" s="21" t="s">
        <v>8</v>
      </c>
      <c r="B81" s="152">
        <v>45422.475312499999</v>
      </c>
      <c r="C81" s="9">
        <v>45422.475312499999</v>
      </c>
      <c r="D81" s="21" t="s">
        <v>22</v>
      </c>
      <c r="E81" s="21" t="s">
        <v>16</v>
      </c>
      <c r="F81" s="21">
        <v>2441.52</v>
      </c>
      <c r="G81" s="21">
        <v>5.1798780000000004</v>
      </c>
      <c r="H81" s="21">
        <v>337.81</v>
      </c>
      <c r="I81" s="21">
        <v>337.20479999999998</v>
      </c>
      <c r="J81" s="21" t="s">
        <v>9</v>
      </c>
      <c r="K81" s="21">
        <v>38.000050000000002</v>
      </c>
      <c r="L81" s="21">
        <v>0.71331990000000001</v>
      </c>
      <c r="M81" s="21">
        <v>83</v>
      </c>
      <c r="N81" s="21" t="s">
        <v>10</v>
      </c>
      <c r="O81" s="21">
        <v>1</v>
      </c>
    </row>
    <row r="82" spans="1:15">
      <c r="A82" s="21" t="s">
        <v>8</v>
      </c>
      <c r="B82" s="152">
        <v>45422.477118055554</v>
      </c>
      <c r="C82" s="9">
        <v>45422.477118055554</v>
      </c>
      <c r="D82" s="21" t="s">
        <v>22</v>
      </c>
      <c r="E82" s="21" t="s">
        <v>16</v>
      </c>
      <c r="F82" s="21">
        <v>2160.0740000000001</v>
      </c>
      <c r="G82" s="21">
        <v>4.6591399999999998</v>
      </c>
      <c r="H82" s="21">
        <v>244.2</v>
      </c>
      <c r="I82" s="21">
        <v>242.52189999999999</v>
      </c>
      <c r="J82" s="21" t="s">
        <v>9</v>
      </c>
      <c r="K82" s="21">
        <v>38.000070000000001</v>
      </c>
      <c r="L82" s="21">
        <v>0.52131119999999997</v>
      </c>
      <c r="M82" s="21">
        <v>60</v>
      </c>
      <c r="N82" s="21" t="s">
        <v>10</v>
      </c>
      <c r="O82" s="21">
        <v>1</v>
      </c>
    </row>
    <row r="83" spans="1:15">
      <c r="A83" s="21" t="s">
        <v>8</v>
      </c>
      <c r="B83" s="152">
        <v>45422.47896990741</v>
      </c>
      <c r="C83" s="9">
        <v>45422.47896990741</v>
      </c>
      <c r="D83" s="21" t="s">
        <v>22</v>
      </c>
      <c r="E83" s="21" t="s">
        <v>16</v>
      </c>
      <c r="F83" s="21">
        <v>1898.117</v>
      </c>
      <c r="G83" s="21">
        <v>4.1636569999999997</v>
      </c>
      <c r="H83" s="21">
        <v>223.85</v>
      </c>
      <c r="I83" s="21">
        <v>225.50149999999999</v>
      </c>
      <c r="J83" s="21" t="s">
        <v>9</v>
      </c>
      <c r="K83" s="21">
        <v>38.000010000000003</v>
      </c>
      <c r="L83" s="21">
        <v>0.49289830000000001</v>
      </c>
      <c r="M83" s="21">
        <v>55</v>
      </c>
      <c r="N83" s="21" t="s">
        <v>10</v>
      </c>
      <c r="O83" s="21">
        <v>1</v>
      </c>
    </row>
    <row r="84" spans="1:15">
      <c r="A84" s="21" t="s">
        <v>8</v>
      </c>
      <c r="B84" s="152">
        <v>45422.490856481483</v>
      </c>
      <c r="C84" s="8">
        <v>45422.490856481483</v>
      </c>
      <c r="D84" s="21" t="s">
        <v>22</v>
      </c>
      <c r="E84" s="21" t="s">
        <v>16</v>
      </c>
      <c r="F84" s="21">
        <v>1492.2139999999999</v>
      </c>
      <c r="G84" s="21">
        <v>3.6466150000000002</v>
      </c>
      <c r="H84" s="21">
        <v>215.71</v>
      </c>
      <c r="I84" s="21">
        <v>215.50380000000001</v>
      </c>
      <c r="J84" s="21" t="s">
        <v>9</v>
      </c>
      <c r="K84" s="21">
        <v>38.000030000000002</v>
      </c>
      <c r="L84" s="21">
        <v>0.52487819999999996</v>
      </c>
      <c r="M84" s="21">
        <v>53</v>
      </c>
      <c r="N84" s="21" t="s">
        <v>10</v>
      </c>
      <c r="O84" s="21">
        <v>1</v>
      </c>
    </row>
    <row r="85" spans="1:15">
      <c r="A85" s="21" t="s">
        <v>8</v>
      </c>
      <c r="B85" s="152">
        <v>45422.492592592593</v>
      </c>
      <c r="C85" s="8">
        <v>45422.492592592593</v>
      </c>
      <c r="D85" s="21" t="s">
        <v>22</v>
      </c>
      <c r="E85" s="21" t="s">
        <v>16</v>
      </c>
      <c r="F85" s="21">
        <v>1232.3779999999999</v>
      </c>
      <c r="G85" s="21">
        <v>3.0598930000000002</v>
      </c>
      <c r="H85" s="21">
        <v>236.06</v>
      </c>
      <c r="I85" s="21">
        <v>236.7405</v>
      </c>
      <c r="J85" s="21" t="s">
        <v>9</v>
      </c>
      <c r="K85" s="21">
        <v>38.000419999999998</v>
      </c>
      <c r="L85" s="21">
        <v>0.58581729999999999</v>
      </c>
      <c r="M85" s="21">
        <v>58</v>
      </c>
      <c r="N85" s="21" t="s">
        <v>10</v>
      </c>
      <c r="O85" s="21">
        <v>1</v>
      </c>
    </row>
    <row r="86" spans="1:15">
      <c r="A86" s="21" t="s">
        <v>8</v>
      </c>
      <c r="B86" s="152">
        <v>45422.494340277779</v>
      </c>
      <c r="C86" s="8">
        <v>45422.494340277779</v>
      </c>
      <c r="D86" s="21" t="s">
        <v>22</v>
      </c>
      <c r="E86" s="21" t="s">
        <v>16</v>
      </c>
      <c r="F86" s="21">
        <v>986.93489999999997</v>
      </c>
      <c r="G86" s="21">
        <v>2.4894790000000002</v>
      </c>
      <c r="H86" s="21">
        <v>227.92</v>
      </c>
      <c r="I86" s="21">
        <v>228.44280000000001</v>
      </c>
      <c r="J86" s="21" t="s">
        <v>9</v>
      </c>
      <c r="K86" s="21">
        <v>38.000190000000003</v>
      </c>
      <c r="L86" s="21">
        <v>0.57443149999999998</v>
      </c>
      <c r="M86" s="21">
        <v>56</v>
      </c>
      <c r="N86" s="21" t="s">
        <v>10</v>
      </c>
      <c r="O86" s="21">
        <v>1</v>
      </c>
    </row>
    <row r="87" spans="1:15">
      <c r="A87" s="21" t="s">
        <v>8</v>
      </c>
      <c r="B87" s="152">
        <v>45422.499131944445</v>
      </c>
      <c r="C87" s="8">
        <v>45422.499131944445</v>
      </c>
      <c r="D87" s="21" t="s">
        <v>22</v>
      </c>
      <c r="E87" s="21" t="s">
        <v>16</v>
      </c>
      <c r="F87" s="21">
        <v>661.48810000000003</v>
      </c>
      <c r="G87" s="21">
        <v>1.7428870000000001</v>
      </c>
      <c r="H87" s="21">
        <v>284.89999999999998</v>
      </c>
      <c r="I87" s="21">
        <v>283.4273</v>
      </c>
      <c r="J87" s="21" t="s">
        <v>9</v>
      </c>
      <c r="K87" s="21">
        <v>61.0047</v>
      </c>
      <c r="L87" s="21">
        <v>0.74449220000000005</v>
      </c>
      <c r="M87" s="21">
        <v>70</v>
      </c>
      <c r="N87" s="21" t="s">
        <v>11</v>
      </c>
      <c r="O87" s="21">
        <v>1</v>
      </c>
    </row>
    <row r="88" spans="1:15">
      <c r="A88" s="21" t="s">
        <v>8</v>
      </c>
      <c r="B88" s="152">
        <v>45423.356562499997</v>
      </c>
      <c r="C88" s="6">
        <v>45423.356562499997</v>
      </c>
      <c r="D88" s="21" t="s">
        <v>25</v>
      </c>
      <c r="E88" s="21" t="s">
        <v>16</v>
      </c>
      <c r="F88" s="21">
        <v>15033.04</v>
      </c>
      <c r="G88" s="21">
        <v>14.259410000000001</v>
      </c>
      <c r="H88" s="21">
        <v>236.06</v>
      </c>
      <c r="I88" s="21">
        <v>231.37700000000001</v>
      </c>
      <c r="J88" s="21" t="s">
        <v>9</v>
      </c>
      <c r="K88" s="21">
        <v>38.000019999999999</v>
      </c>
      <c r="L88" s="21">
        <v>0.21800240000000001</v>
      </c>
      <c r="M88" s="21">
        <v>58</v>
      </c>
      <c r="N88" s="21" t="s">
        <v>10</v>
      </c>
      <c r="O88" s="21">
        <v>1</v>
      </c>
    </row>
    <row r="89" spans="1:15">
      <c r="A89" s="21" t="s">
        <v>8</v>
      </c>
      <c r="B89" s="152">
        <v>45423.358622685184</v>
      </c>
      <c r="C89" s="6">
        <v>45423.358622685184</v>
      </c>
      <c r="D89" s="21" t="s">
        <v>25</v>
      </c>
      <c r="E89" s="21" t="s">
        <v>16</v>
      </c>
      <c r="F89" s="21">
        <v>14528.32</v>
      </c>
      <c r="G89" s="21">
        <v>14.03984</v>
      </c>
      <c r="H89" s="21">
        <v>223.85</v>
      </c>
      <c r="I89" s="21">
        <v>229.5626</v>
      </c>
      <c r="J89" s="21" t="s">
        <v>9</v>
      </c>
      <c r="K89" s="21">
        <v>38</v>
      </c>
      <c r="L89" s="21">
        <v>0.22054170000000001</v>
      </c>
      <c r="M89" s="21">
        <v>55</v>
      </c>
      <c r="N89" s="21" t="s">
        <v>10</v>
      </c>
      <c r="O89" s="21">
        <v>1</v>
      </c>
    </row>
    <row r="90" spans="1:15">
      <c r="A90" s="21" t="s">
        <v>8</v>
      </c>
      <c r="B90" s="152">
        <v>45423.360451388886</v>
      </c>
      <c r="C90" s="6">
        <v>45423.360451388886</v>
      </c>
      <c r="D90" s="21" t="s">
        <v>25</v>
      </c>
      <c r="E90" s="21" t="s">
        <v>16</v>
      </c>
      <c r="F90" s="21">
        <v>14027.79</v>
      </c>
      <c r="G90" s="21">
        <v>13.78495</v>
      </c>
      <c r="H90" s="21">
        <v>260.48</v>
      </c>
      <c r="I90" s="21">
        <v>269.63060000000002</v>
      </c>
      <c r="J90" s="21" t="s">
        <v>9</v>
      </c>
      <c r="K90" s="21">
        <v>38.000149999999998</v>
      </c>
      <c r="L90" s="21">
        <v>0.26352890000000001</v>
      </c>
      <c r="M90" s="21">
        <v>64</v>
      </c>
      <c r="N90" s="21" t="s">
        <v>10</v>
      </c>
      <c r="O90" s="21">
        <v>1</v>
      </c>
    </row>
    <row r="91" spans="1:15">
      <c r="A91" s="21" t="s">
        <v>8</v>
      </c>
      <c r="B91" s="152">
        <v>45423.362395833334</v>
      </c>
      <c r="C91" s="6">
        <v>45423.362395833334</v>
      </c>
      <c r="D91" s="21" t="s">
        <v>25</v>
      </c>
      <c r="E91" s="21" t="s">
        <v>16</v>
      </c>
      <c r="F91" s="21">
        <v>13540.29</v>
      </c>
      <c r="G91" s="21">
        <v>13.5433</v>
      </c>
      <c r="H91" s="21">
        <v>244.2</v>
      </c>
      <c r="I91" s="21">
        <v>243.16550000000001</v>
      </c>
      <c r="J91" s="21" t="s">
        <v>9</v>
      </c>
      <c r="K91" s="21">
        <v>38.001280000000001</v>
      </c>
      <c r="L91" s="21">
        <v>0.2418286</v>
      </c>
      <c r="M91" s="21">
        <v>60</v>
      </c>
      <c r="N91" s="21" t="s">
        <v>10</v>
      </c>
      <c r="O91" s="21">
        <v>1</v>
      </c>
    </row>
    <row r="92" spans="1:15">
      <c r="A92" s="21" t="s">
        <v>8</v>
      </c>
      <c r="B92" s="152">
        <v>45423.364270833335</v>
      </c>
      <c r="C92" s="6">
        <v>45423.364270833335</v>
      </c>
      <c r="D92" s="21" t="s">
        <v>25</v>
      </c>
      <c r="E92" s="21" t="s">
        <v>16</v>
      </c>
      <c r="F92" s="21">
        <v>13055.51</v>
      </c>
      <c r="G92" s="21">
        <v>13.28302</v>
      </c>
      <c r="H92" s="21">
        <v>260.48</v>
      </c>
      <c r="I92" s="21">
        <v>257.49200000000002</v>
      </c>
      <c r="J92" s="21" t="s">
        <v>9</v>
      </c>
      <c r="K92" s="21">
        <v>38.000109999999999</v>
      </c>
      <c r="L92" s="21">
        <v>0.26048250000000001</v>
      </c>
      <c r="M92" s="21">
        <v>64</v>
      </c>
      <c r="N92" s="21" t="s">
        <v>10</v>
      </c>
      <c r="O92" s="21">
        <v>1</v>
      </c>
    </row>
    <row r="93" spans="1:15">
      <c r="A93" s="21" t="s">
        <v>8</v>
      </c>
      <c r="B93" s="152">
        <v>45423.366539351853</v>
      </c>
      <c r="C93" s="6">
        <v>45423.366539351853</v>
      </c>
      <c r="D93" s="21" t="s">
        <v>25</v>
      </c>
      <c r="E93" s="21" t="s">
        <v>16</v>
      </c>
      <c r="F93" s="21">
        <v>12500.38</v>
      </c>
      <c r="G93" s="21">
        <v>12.98199</v>
      </c>
      <c r="H93" s="21">
        <v>284.89999999999998</v>
      </c>
      <c r="I93" s="21">
        <v>299.15100000000001</v>
      </c>
      <c r="J93" s="21" t="s">
        <v>9</v>
      </c>
      <c r="K93" s="21">
        <v>38.000019999999999</v>
      </c>
      <c r="L93" s="21">
        <v>0.30705579999999999</v>
      </c>
      <c r="M93" s="21">
        <v>70</v>
      </c>
      <c r="N93" s="21" t="s">
        <v>10</v>
      </c>
      <c r="O93" s="21">
        <v>1</v>
      </c>
    </row>
    <row r="94" spans="1:15">
      <c r="A94" s="21" t="s">
        <v>8</v>
      </c>
      <c r="B94" s="152">
        <v>45423.369479166664</v>
      </c>
      <c r="C94" s="6">
        <v>45423.369479166664</v>
      </c>
      <c r="D94" s="21" t="s">
        <v>25</v>
      </c>
      <c r="E94" s="21" t="s">
        <v>16</v>
      </c>
      <c r="F94" s="21">
        <v>11903.98</v>
      </c>
      <c r="G94" s="21">
        <v>12.69763</v>
      </c>
      <c r="H94" s="21">
        <v>268.62</v>
      </c>
      <c r="I94" s="21">
        <v>269.93700000000001</v>
      </c>
      <c r="J94" s="21" t="s">
        <v>9</v>
      </c>
      <c r="K94" s="21">
        <v>38.000030000000002</v>
      </c>
      <c r="L94" s="21">
        <v>0.28645320000000002</v>
      </c>
      <c r="M94" s="21">
        <v>66</v>
      </c>
      <c r="N94" s="21" t="s">
        <v>10</v>
      </c>
      <c r="O94" s="21">
        <v>1</v>
      </c>
    </row>
    <row r="95" spans="1:15">
      <c r="A95" s="21" t="s">
        <v>8</v>
      </c>
      <c r="B95" s="152">
        <v>45423.371469907404</v>
      </c>
      <c r="C95" s="6">
        <v>45423.371469907404</v>
      </c>
      <c r="D95" s="21" t="s">
        <v>25</v>
      </c>
      <c r="E95" s="21" t="s">
        <v>16</v>
      </c>
      <c r="F95" s="21">
        <v>11408.73</v>
      </c>
      <c r="G95" s="21">
        <v>12.39171</v>
      </c>
      <c r="H95" s="21">
        <v>280.83</v>
      </c>
      <c r="I95" s="21">
        <v>290.57499999999999</v>
      </c>
      <c r="J95" s="21" t="s">
        <v>9</v>
      </c>
      <c r="K95" s="21">
        <v>38.00018</v>
      </c>
      <c r="L95" s="21">
        <v>0.3139052</v>
      </c>
      <c r="M95" s="21">
        <v>69</v>
      </c>
      <c r="N95" s="21" t="s">
        <v>10</v>
      </c>
      <c r="O95" s="21">
        <v>1</v>
      </c>
    </row>
    <row r="96" spans="1:15">
      <c r="A96" s="21" t="s">
        <v>8</v>
      </c>
      <c r="B96" s="152">
        <v>45423.373425925929</v>
      </c>
      <c r="C96" s="6">
        <v>45423.373425925929</v>
      </c>
      <c r="D96" s="21" t="s">
        <v>25</v>
      </c>
      <c r="E96" s="21" t="s">
        <v>16</v>
      </c>
      <c r="F96" s="21">
        <v>10864.74</v>
      </c>
      <c r="G96" s="21">
        <v>12.01268</v>
      </c>
      <c r="H96" s="21">
        <v>345.95</v>
      </c>
      <c r="I96" s="21">
        <v>345.75439999999998</v>
      </c>
      <c r="J96" s="21" t="s">
        <v>9</v>
      </c>
      <c r="K96" s="21">
        <v>38.000340000000001</v>
      </c>
      <c r="L96" s="21">
        <v>0.38044620000000001</v>
      </c>
      <c r="M96" s="21">
        <v>85</v>
      </c>
      <c r="N96" s="21" t="s">
        <v>10</v>
      </c>
      <c r="O96" s="21">
        <v>1</v>
      </c>
    </row>
    <row r="97" spans="1:15">
      <c r="A97" s="21" t="s">
        <v>8</v>
      </c>
      <c r="B97" s="152">
        <v>45423.391574074078</v>
      </c>
      <c r="C97" s="9">
        <v>45423.391574074078</v>
      </c>
      <c r="D97" s="21" t="s">
        <v>25</v>
      </c>
      <c r="E97" s="21" t="s">
        <v>16</v>
      </c>
      <c r="F97" s="21">
        <v>8954.8510000000006</v>
      </c>
      <c r="G97" s="21">
        <v>11.679130000000001</v>
      </c>
      <c r="H97" s="21">
        <v>264.55</v>
      </c>
      <c r="I97" s="21">
        <v>261.34840000000003</v>
      </c>
      <c r="J97" s="21" t="s">
        <v>9</v>
      </c>
      <c r="K97" s="21">
        <v>38.000120000000003</v>
      </c>
      <c r="L97" s="21">
        <v>0.33903860000000002</v>
      </c>
      <c r="M97" s="21">
        <v>65</v>
      </c>
      <c r="N97" s="21" t="s">
        <v>10</v>
      </c>
      <c r="O97" s="21">
        <v>1</v>
      </c>
    </row>
    <row r="98" spans="1:15">
      <c r="A98" s="21" t="s">
        <v>8</v>
      </c>
      <c r="B98" s="152">
        <v>45423.39403935185</v>
      </c>
      <c r="C98" s="9">
        <v>45423.39403935185</v>
      </c>
      <c r="D98" s="21" t="s">
        <v>25</v>
      </c>
      <c r="E98" s="21" t="s">
        <v>16</v>
      </c>
      <c r="F98" s="21">
        <v>8415.2199999999993</v>
      </c>
      <c r="G98" s="21">
        <v>11.224209999999999</v>
      </c>
      <c r="H98" s="21">
        <v>341.87990000000002</v>
      </c>
      <c r="I98" s="21">
        <v>339.48680000000002</v>
      </c>
      <c r="J98" s="21" t="s">
        <v>9</v>
      </c>
      <c r="K98" s="21">
        <v>38.001130000000003</v>
      </c>
      <c r="L98" s="21">
        <v>0.4506561</v>
      </c>
      <c r="M98" s="21">
        <v>84</v>
      </c>
      <c r="N98" s="21" t="s">
        <v>10</v>
      </c>
      <c r="O98" s="21">
        <v>1</v>
      </c>
    </row>
    <row r="99" spans="1:15">
      <c r="A99" s="21" t="s">
        <v>8</v>
      </c>
      <c r="B99" s="152">
        <v>45423.396122685182</v>
      </c>
      <c r="C99" s="9">
        <v>45423.396122685182</v>
      </c>
      <c r="D99" s="21" t="s">
        <v>25</v>
      </c>
      <c r="E99" s="21" t="s">
        <v>16</v>
      </c>
      <c r="F99" s="21">
        <v>7994.4459999999999</v>
      </c>
      <c r="G99" s="21">
        <v>10.86581</v>
      </c>
      <c r="H99" s="21">
        <v>264.55</v>
      </c>
      <c r="I99" s="21">
        <v>264.80399999999997</v>
      </c>
      <c r="J99" s="21" t="s">
        <v>9</v>
      </c>
      <c r="K99" s="21">
        <v>38.000050000000002</v>
      </c>
      <c r="L99" s="21">
        <v>0.35810310000000001</v>
      </c>
      <c r="M99" s="21">
        <v>65</v>
      </c>
      <c r="N99" s="21" t="s">
        <v>10</v>
      </c>
      <c r="O99" s="21">
        <v>1</v>
      </c>
    </row>
    <row r="100" spans="1:15">
      <c r="A100" s="21" t="s">
        <v>8</v>
      </c>
      <c r="B100" s="152">
        <v>45423.398182870369</v>
      </c>
      <c r="C100" s="9">
        <v>45423.398182870369</v>
      </c>
      <c r="D100" s="21" t="s">
        <v>25</v>
      </c>
      <c r="E100" s="21" t="s">
        <v>16</v>
      </c>
      <c r="F100" s="21">
        <v>7547.5569999999998</v>
      </c>
      <c r="G100" s="21">
        <v>10.452450000000001</v>
      </c>
      <c r="H100" s="21">
        <v>301.18</v>
      </c>
      <c r="I100" s="21">
        <v>301.79390000000001</v>
      </c>
      <c r="J100" s="21" t="s">
        <v>9</v>
      </c>
      <c r="K100" s="21">
        <v>38.001289999999997</v>
      </c>
      <c r="L100" s="21">
        <v>0.4159911</v>
      </c>
      <c r="M100" s="21">
        <v>74</v>
      </c>
      <c r="N100" s="21" t="s">
        <v>10</v>
      </c>
      <c r="O100" s="21">
        <v>1</v>
      </c>
    </row>
    <row r="101" spans="1:15">
      <c r="A101" s="21" t="s">
        <v>8</v>
      </c>
      <c r="B101" s="152">
        <v>45423.399976851855</v>
      </c>
      <c r="C101" s="9">
        <v>45423.399976851855</v>
      </c>
      <c r="D101" s="21" t="s">
        <v>25</v>
      </c>
      <c r="E101" s="21" t="s">
        <v>16</v>
      </c>
      <c r="F101" s="21">
        <v>7250.4530000000004</v>
      </c>
      <c r="G101" s="21">
        <v>10.20617</v>
      </c>
      <c r="H101" s="21">
        <v>179.08</v>
      </c>
      <c r="I101" s="21">
        <v>176.68709999999999</v>
      </c>
      <c r="J101" s="21" t="s">
        <v>9</v>
      </c>
      <c r="K101" s="21">
        <v>38.000230000000002</v>
      </c>
      <c r="L101" s="21">
        <v>0.24718870000000001</v>
      </c>
      <c r="M101" s="21">
        <v>44</v>
      </c>
      <c r="N101" s="21" t="s">
        <v>10</v>
      </c>
      <c r="O101" s="21">
        <v>1</v>
      </c>
    </row>
    <row r="102" spans="1:15">
      <c r="A102" s="21" t="s">
        <v>8</v>
      </c>
      <c r="B102" s="152">
        <v>45423.40283564815</v>
      </c>
      <c r="C102" s="9">
        <v>45423.40283564815</v>
      </c>
      <c r="D102" s="21" t="s">
        <v>25</v>
      </c>
      <c r="E102" s="21" t="s">
        <v>16</v>
      </c>
      <c r="F102" s="21">
        <v>6793.4989999999998</v>
      </c>
      <c r="G102" s="21">
        <v>9.8148529999999994</v>
      </c>
      <c r="H102" s="21">
        <v>272.69</v>
      </c>
      <c r="I102" s="21">
        <v>270.54000000000002</v>
      </c>
      <c r="J102" s="21" t="s">
        <v>9</v>
      </c>
      <c r="K102" s="21">
        <v>38.000030000000002</v>
      </c>
      <c r="L102" s="21">
        <v>0.38905780000000001</v>
      </c>
      <c r="M102" s="21">
        <v>67</v>
      </c>
      <c r="N102" s="21" t="s">
        <v>10</v>
      </c>
      <c r="O102" s="21">
        <v>1</v>
      </c>
    </row>
    <row r="103" spans="1:15">
      <c r="A103" s="21" t="s">
        <v>8</v>
      </c>
      <c r="B103" s="152">
        <v>45423.404652777775</v>
      </c>
      <c r="C103" s="9">
        <v>45423.404652777775</v>
      </c>
      <c r="D103" s="21" t="s">
        <v>25</v>
      </c>
      <c r="E103" s="21" t="s">
        <v>16</v>
      </c>
      <c r="F103" s="21">
        <v>6474.3959999999997</v>
      </c>
      <c r="G103" s="21">
        <v>9.5107099999999996</v>
      </c>
      <c r="H103" s="21">
        <v>211.64</v>
      </c>
      <c r="I103" s="21">
        <v>204.40110000000001</v>
      </c>
      <c r="J103" s="21" t="s">
        <v>9</v>
      </c>
      <c r="K103" s="21">
        <v>38.000019999999999</v>
      </c>
      <c r="L103" s="21">
        <v>0.29857030000000001</v>
      </c>
      <c r="M103" s="21">
        <v>52</v>
      </c>
      <c r="N103" s="21" t="s">
        <v>10</v>
      </c>
      <c r="O103" s="21">
        <v>1</v>
      </c>
    </row>
    <row r="104" spans="1:15">
      <c r="A104" s="21" t="s">
        <v>8</v>
      </c>
      <c r="B104" s="152">
        <v>45423.406631944446</v>
      </c>
      <c r="C104" s="9">
        <v>45423.406631944446</v>
      </c>
      <c r="D104" s="21" t="s">
        <v>25</v>
      </c>
      <c r="E104" s="21" t="s">
        <v>16</v>
      </c>
      <c r="F104" s="21">
        <v>6191.8540000000003</v>
      </c>
      <c r="G104" s="21">
        <v>9.2608800000000002</v>
      </c>
      <c r="H104" s="21">
        <v>175.01</v>
      </c>
      <c r="I104" s="21">
        <v>174.01920000000001</v>
      </c>
      <c r="J104" s="21" t="s">
        <v>9</v>
      </c>
      <c r="K104" s="21">
        <v>38.001100000000001</v>
      </c>
      <c r="L104" s="21">
        <v>0.25862540000000001</v>
      </c>
      <c r="M104" s="21">
        <v>43</v>
      </c>
      <c r="N104" s="21" t="s">
        <v>10</v>
      </c>
      <c r="O104" s="21">
        <v>1</v>
      </c>
    </row>
    <row r="105" spans="1:15">
      <c r="A105" s="21" t="s">
        <v>8</v>
      </c>
      <c r="B105" s="152">
        <v>45423.40861111111</v>
      </c>
      <c r="C105" s="9">
        <v>45423.40861111111</v>
      </c>
      <c r="D105" s="21" t="s">
        <v>25</v>
      </c>
      <c r="E105" s="21" t="s">
        <v>16</v>
      </c>
      <c r="F105" s="21">
        <v>5756.4809999999998</v>
      </c>
      <c r="G105" s="21">
        <v>8.7651780000000006</v>
      </c>
      <c r="H105" s="21">
        <v>325.60000000000002</v>
      </c>
      <c r="I105" s="21">
        <v>325.18810000000002</v>
      </c>
      <c r="J105" s="21" t="s">
        <v>9</v>
      </c>
      <c r="K105" s="21">
        <v>38.001179999999998</v>
      </c>
      <c r="L105" s="21">
        <v>0.49347059999999998</v>
      </c>
      <c r="M105" s="21">
        <v>80</v>
      </c>
      <c r="N105" s="21" t="s">
        <v>10</v>
      </c>
      <c r="O105" s="21">
        <v>1</v>
      </c>
    </row>
    <row r="106" spans="1:15">
      <c r="A106" s="21" t="s">
        <v>8</v>
      </c>
      <c r="B106" s="152">
        <v>45423.423807870371</v>
      </c>
      <c r="C106" s="8">
        <v>45423.423807870371</v>
      </c>
      <c r="D106" s="21" t="s">
        <v>25</v>
      </c>
      <c r="E106" s="21" t="s">
        <v>16</v>
      </c>
      <c r="F106" s="21">
        <v>4659.7569999999996</v>
      </c>
      <c r="G106" s="21">
        <v>8.1469470000000008</v>
      </c>
      <c r="H106" s="21">
        <v>354.09</v>
      </c>
      <c r="I106" s="21">
        <v>356.00760000000002</v>
      </c>
      <c r="J106" s="21" t="s">
        <v>9</v>
      </c>
      <c r="K106" s="21">
        <v>38.000390000000003</v>
      </c>
      <c r="L106" s="21">
        <v>0.62052419999999997</v>
      </c>
      <c r="M106" s="21">
        <v>87</v>
      </c>
      <c r="N106" s="21" t="s">
        <v>10</v>
      </c>
      <c r="O106" s="21">
        <v>1</v>
      </c>
    </row>
    <row r="107" spans="1:15">
      <c r="A107" s="21" t="s">
        <v>8</v>
      </c>
      <c r="B107" s="152">
        <v>45423.425856481481</v>
      </c>
      <c r="C107" s="8">
        <v>45423.425856481481</v>
      </c>
      <c r="D107" s="21" t="s">
        <v>25</v>
      </c>
      <c r="E107" s="21" t="s">
        <v>16</v>
      </c>
      <c r="F107" s="21">
        <v>4317.8779999999997</v>
      </c>
      <c r="G107" s="21">
        <v>7.6912000000000003</v>
      </c>
      <c r="H107" s="21">
        <v>256.41000000000003</v>
      </c>
      <c r="I107" s="21">
        <v>253.77369999999999</v>
      </c>
      <c r="J107" s="21" t="s">
        <v>9</v>
      </c>
      <c r="K107" s="21">
        <v>38.000279999999997</v>
      </c>
      <c r="L107" s="21">
        <v>0.44986209999999999</v>
      </c>
      <c r="M107" s="21">
        <v>63</v>
      </c>
      <c r="N107" s="21" t="s">
        <v>10</v>
      </c>
      <c r="O107" s="21">
        <v>1</v>
      </c>
    </row>
    <row r="108" spans="1:15">
      <c r="A108" s="21" t="s">
        <v>8</v>
      </c>
      <c r="B108" s="152">
        <v>45423.427870370368</v>
      </c>
      <c r="C108" s="8">
        <v>45423.427870370368</v>
      </c>
      <c r="D108" s="21" t="s">
        <v>25</v>
      </c>
      <c r="E108" s="21" t="s">
        <v>16</v>
      </c>
      <c r="F108" s="21">
        <v>3976.7089999999998</v>
      </c>
      <c r="G108" s="21">
        <v>7.215198</v>
      </c>
      <c r="H108" s="21">
        <v>268.62</v>
      </c>
      <c r="I108" s="21">
        <v>268.69099999999997</v>
      </c>
      <c r="J108" s="21" t="s">
        <v>9</v>
      </c>
      <c r="K108" s="21">
        <v>38.000329999999998</v>
      </c>
      <c r="L108" s="21">
        <v>0.48498859999999999</v>
      </c>
      <c r="M108" s="21">
        <v>66</v>
      </c>
      <c r="N108" s="21" t="s">
        <v>10</v>
      </c>
      <c r="O108" s="21">
        <v>1</v>
      </c>
    </row>
    <row r="109" spans="1:15">
      <c r="A109" s="21" t="s">
        <v>8</v>
      </c>
      <c r="B109" s="152">
        <v>45423.429652777777</v>
      </c>
      <c r="C109" s="8">
        <v>45423.429652777777</v>
      </c>
      <c r="D109" s="21" t="s">
        <v>25</v>
      </c>
      <c r="E109" s="21" t="s">
        <v>16</v>
      </c>
      <c r="F109" s="21">
        <v>3630.1669999999999</v>
      </c>
      <c r="G109" s="21">
        <v>6.6940910000000002</v>
      </c>
      <c r="H109" s="21">
        <v>284.89999999999998</v>
      </c>
      <c r="I109" s="21">
        <v>283.80790000000002</v>
      </c>
      <c r="J109" s="21" t="s">
        <v>9</v>
      </c>
      <c r="K109" s="21">
        <v>38.00132</v>
      </c>
      <c r="L109" s="21">
        <v>0.52153159999999998</v>
      </c>
      <c r="M109" s="21">
        <v>70</v>
      </c>
      <c r="N109" s="21" t="s">
        <v>10</v>
      </c>
      <c r="O109" s="21">
        <v>1</v>
      </c>
    </row>
    <row r="110" spans="1:15">
      <c r="A110" s="21" t="s">
        <v>8</v>
      </c>
      <c r="B110" s="152">
        <v>45423.431759259256</v>
      </c>
      <c r="C110" s="8">
        <v>45423.431759259256</v>
      </c>
      <c r="D110" s="21" t="s">
        <v>25</v>
      </c>
      <c r="E110" s="21" t="s">
        <v>16</v>
      </c>
      <c r="F110" s="21">
        <v>3331.808</v>
      </c>
      <c r="G110" s="21">
        <v>6.2620990000000001</v>
      </c>
      <c r="H110" s="21">
        <v>231.99</v>
      </c>
      <c r="I110" s="21">
        <v>225.3038</v>
      </c>
      <c r="J110" s="21" t="s">
        <v>9</v>
      </c>
      <c r="K110" s="21">
        <v>38.000169999999997</v>
      </c>
      <c r="L110" s="21">
        <v>0.42121189999999997</v>
      </c>
      <c r="M110" s="21">
        <v>57</v>
      </c>
      <c r="N110" s="21" t="s">
        <v>10</v>
      </c>
      <c r="O110" s="21">
        <v>1</v>
      </c>
    </row>
    <row r="111" spans="1:15">
      <c r="A111" s="21" t="s">
        <v>8</v>
      </c>
      <c r="B111" s="152">
        <v>45423.434004629627</v>
      </c>
      <c r="C111" s="8">
        <v>45423.434004629627</v>
      </c>
      <c r="D111" s="21" t="s">
        <v>25</v>
      </c>
      <c r="E111" s="21" t="s">
        <v>16</v>
      </c>
      <c r="F111" s="21">
        <v>3031.86</v>
      </c>
      <c r="G111" s="21">
        <v>5.8165319999999996</v>
      </c>
      <c r="H111" s="21">
        <v>236.06</v>
      </c>
      <c r="I111" s="21">
        <v>234.56229999999999</v>
      </c>
      <c r="J111" s="21" t="s">
        <v>9</v>
      </c>
      <c r="K111" s="21">
        <v>38.001359999999998</v>
      </c>
      <c r="L111" s="21">
        <v>0.4478143</v>
      </c>
      <c r="M111" s="21">
        <v>58</v>
      </c>
      <c r="N111" s="21" t="s">
        <v>10</v>
      </c>
      <c r="O111" s="21">
        <v>1</v>
      </c>
    </row>
    <row r="112" spans="1:15">
      <c r="A112" s="21" t="s">
        <v>8</v>
      </c>
      <c r="B112" s="152">
        <v>45423.435763888891</v>
      </c>
      <c r="C112" s="8">
        <v>45423.435763888891</v>
      </c>
      <c r="D112" s="21" t="s">
        <v>25</v>
      </c>
      <c r="E112" s="21" t="s">
        <v>16</v>
      </c>
      <c r="F112" s="21">
        <v>2673.645</v>
      </c>
      <c r="G112" s="21">
        <v>5.2114940000000001</v>
      </c>
      <c r="H112" s="21">
        <v>313.39</v>
      </c>
      <c r="I112" s="21">
        <v>313.67360000000002</v>
      </c>
      <c r="J112" s="21" t="s">
        <v>9</v>
      </c>
      <c r="K112" s="21">
        <v>38.001109999999997</v>
      </c>
      <c r="L112" s="21">
        <v>0.60956279999999996</v>
      </c>
      <c r="M112" s="21">
        <v>77</v>
      </c>
      <c r="N112" s="21" t="s">
        <v>10</v>
      </c>
      <c r="O112" s="21">
        <v>1</v>
      </c>
    </row>
    <row r="113" spans="1:15">
      <c r="A113" s="21" t="s">
        <v>8</v>
      </c>
      <c r="B113" s="152">
        <v>45423.449537037035</v>
      </c>
      <c r="C113" s="6">
        <v>45423.449537037035</v>
      </c>
      <c r="D113" s="21" t="s">
        <v>25</v>
      </c>
      <c r="E113" s="21" t="s">
        <v>16</v>
      </c>
      <c r="F113" s="21">
        <v>2094.6280000000002</v>
      </c>
      <c r="G113" s="21">
        <v>4.6282389999999998</v>
      </c>
      <c r="H113" s="21">
        <v>264.55</v>
      </c>
      <c r="I113" s="21">
        <v>262.70170000000002</v>
      </c>
      <c r="J113" s="21" t="s">
        <v>9</v>
      </c>
      <c r="K113" s="21">
        <v>38.000329999999998</v>
      </c>
      <c r="L113" s="21">
        <v>0.57857099999999995</v>
      </c>
      <c r="M113" s="21">
        <v>65</v>
      </c>
      <c r="N113" s="21" t="s">
        <v>10</v>
      </c>
      <c r="O113" s="21">
        <v>1</v>
      </c>
    </row>
    <row r="114" spans="1:15">
      <c r="A114" s="21" t="s">
        <v>8</v>
      </c>
      <c r="B114" s="152">
        <v>45423.451388888891</v>
      </c>
      <c r="C114" s="6">
        <v>45423.451388888891</v>
      </c>
      <c r="D114" s="21" t="s">
        <v>25</v>
      </c>
      <c r="E114" s="21" t="s">
        <v>16</v>
      </c>
      <c r="F114" s="21">
        <v>1777.575</v>
      </c>
      <c r="G114" s="21">
        <v>3.9939809999999998</v>
      </c>
      <c r="H114" s="21">
        <v>284.89999999999998</v>
      </c>
      <c r="I114" s="21">
        <v>284.71230000000003</v>
      </c>
      <c r="J114" s="21" t="s">
        <v>9</v>
      </c>
      <c r="K114" s="21">
        <v>38.001289999999997</v>
      </c>
      <c r="L114" s="21">
        <v>0.63785119999999995</v>
      </c>
      <c r="M114" s="21">
        <v>70</v>
      </c>
      <c r="N114" s="21" t="s">
        <v>10</v>
      </c>
      <c r="O114" s="21">
        <v>1</v>
      </c>
    </row>
    <row r="115" spans="1:15">
      <c r="A115" s="21" t="s">
        <v>8</v>
      </c>
      <c r="B115" s="152">
        <v>45423.453310185185</v>
      </c>
      <c r="C115" s="6">
        <v>45423.453310185185</v>
      </c>
      <c r="D115" s="21" t="s">
        <v>25</v>
      </c>
      <c r="E115" s="21" t="s">
        <v>16</v>
      </c>
      <c r="F115" s="21">
        <v>1500.8130000000001</v>
      </c>
      <c r="G115" s="21">
        <v>3.4319389999999999</v>
      </c>
      <c r="H115" s="21">
        <v>248.27</v>
      </c>
      <c r="I115" s="21">
        <v>249.0624</v>
      </c>
      <c r="J115" s="21" t="s">
        <v>9</v>
      </c>
      <c r="K115" s="21">
        <v>38.001350000000002</v>
      </c>
      <c r="L115" s="21">
        <v>0.56764630000000005</v>
      </c>
      <c r="M115" s="21">
        <v>61</v>
      </c>
      <c r="N115" s="21" t="s">
        <v>10</v>
      </c>
      <c r="O115" s="21">
        <v>1</v>
      </c>
    </row>
    <row r="116" spans="1:15">
      <c r="A116" s="21" t="s">
        <v>8</v>
      </c>
      <c r="B116" s="152">
        <v>45423.455428240741</v>
      </c>
      <c r="C116" s="6">
        <v>45423.455428240741</v>
      </c>
      <c r="D116" s="21" t="s">
        <v>25</v>
      </c>
      <c r="E116" s="21" t="s">
        <v>16</v>
      </c>
      <c r="F116" s="21">
        <v>1168.6410000000001</v>
      </c>
      <c r="G116" s="21">
        <v>2.7240500000000001</v>
      </c>
      <c r="H116" s="21">
        <v>305.25</v>
      </c>
      <c r="I116" s="21">
        <v>306.54059999999998</v>
      </c>
      <c r="J116" s="21" t="s">
        <v>9</v>
      </c>
      <c r="K116" s="21">
        <v>38.000279999999997</v>
      </c>
      <c r="L116" s="21">
        <v>0.71241509999999997</v>
      </c>
      <c r="M116" s="21">
        <v>75</v>
      </c>
      <c r="N116" s="21" t="s">
        <v>10</v>
      </c>
      <c r="O116" s="21">
        <v>1</v>
      </c>
    </row>
    <row r="117" spans="1:15">
      <c r="A117" s="21" t="s">
        <v>8</v>
      </c>
      <c r="B117" s="152">
        <v>45423.457268518519</v>
      </c>
      <c r="C117" s="6">
        <v>45423.457268518519</v>
      </c>
      <c r="D117" s="21" t="s">
        <v>25</v>
      </c>
      <c r="E117" s="21" t="s">
        <v>16</v>
      </c>
      <c r="F117" s="21">
        <v>943.70529999999997</v>
      </c>
      <c r="G117" s="21">
        <v>2.2368619999999999</v>
      </c>
      <c r="H117" s="21">
        <v>207.57</v>
      </c>
      <c r="I117" s="21">
        <v>206.37559999999999</v>
      </c>
      <c r="J117" s="21" t="s">
        <v>9</v>
      </c>
      <c r="K117" s="21">
        <v>38.000390000000003</v>
      </c>
      <c r="L117" s="21">
        <v>0.48689779999999999</v>
      </c>
      <c r="M117" s="21">
        <v>51</v>
      </c>
      <c r="N117" s="21" t="s">
        <v>10</v>
      </c>
      <c r="O117" s="21">
        <v>1</v>
      </c>
    </row>
    <row r="118" spans="1:15">
      <c r="A118" s="21" t="s">
        <v>8</v>
      </c>
      <c r="B118" s="152">
        <v>45423.459247685183</v>
      </c>
      <c r="C118" s="6">
        <v>45423.459247685183</v>
      </c>
      <c r="D118" s="21" t="s">
        <v>25</v>
      </c>
      <c r="E118" s="21" t="s">
        <v>16</v>
      </c>
      <c r="F118" s="21">
        <v>661.03859999999997</v>
      </c>
      <c r="G118" s="21">
        <v>1.5953189999999999</v>
      </c>
      <c r="H118" s="21">
        <v>268.62</v>
      </c>
      <c r="I118" s="21">
        <v>268.76589999999999</v>
      </c>
      <c r="J118" s="21" t="s">
        <v>9</v>
      </c>
      <c r="K118" s="21">
        <v>38.00121</v>
      </c>
      <c r="L118" s="21">
        <v>0.64670970000000005</v>
      </c>
      <c r="M118" s="21">
        <v>66</v>
      </c>
      <c r="N118" s="21" t="s">
        <v>10</v>
      </c>
      <c r="O118" s="21">
        <v>1</v>
      </c>
    </row>
    <row r="119" spans="1:15">
      <c r="A119" s="21" t="s">
        <v>8</v>
      </c>
      <c r="B119" s="152">
        <v>45425.366412037038</v>
      </c>
      <c r="C119" s="9">
        <v>45425.366412037038</v>
      </c>
      <c r="D119" s="21">
        <v>2024051301</v>
      </c>
      <c r="E119" s="21" t="s">
        <v>16</v>
      </c>
      <c r="F119" s="21">
        <v>15413.88</v>
      </c>
      <c r="G119" s="21">
        <v>14.197139999999999</v>
      </c>
      <c r="H119" s="21">
        <v>345.95</v>
      </c>
      <c r="I119" s="21">
        <v>343.93380000000002</v>
      </c>
      <c r="J119" s="21" t="s">
        <v>9</v>
      </c>
      <c r="K119" s="21">
        <v>38.000030000000002</v>
      </c>
      <c r="L119" s="21">
        <v>0.31501669999999998</v>
      </c>
      <c r="M119" s="21">
        <v>85</v>
      </c>
      <c r="N119" s="21" t="s">
        <v>10</v>
      </c>
      <c r="O119" s="21">
        <v>1</v>
      </c>
    </row>
    <row r="120" spans="1:15">
      <c r="A120" s="21" t="s">
        <v>8</v>
      </c>
      <c r="B120" s="152">
        <v>45425.370046296295</v>
      </c>
      <c r="C120" s="9">
        <v>45425.370046296295</v>
      </c>
      <c r="D120" s="21">
        <v>2024051301</v>
      </c>
      <c r="E120" s="21" t="s">
        <v>16</v>
      </c>
      <c r="F120" s="21">
        <v>14618.69</v>
      </c>
      <c r="G120" s="21">
        <v>13.918699999999999</v>
      </c>
      <c r="H120" s="21">
        <v>297.11</v>
      </c>
      <c r="I120" s="21">
        <v>295.51670000000001</v>
      </c>
      <c r="J120" s="21" t="s">
        <v>9</v>
      </c>
      <c r="K120" s="21">
        <v>38.000239999999998</v>
      </c>
      <c r="L120" s="21">
        <v>0.27959659999999997</v>
      </c>
      <c r="M120" s="21">
        <v>73</v>
      </c>
      <c r="N120" s="21" t="s">
        <v>10</v>
      </c>
      <c r="O120" s="21">
        <v>1</v>
      </c>
    </row>
    <row r="121" spans="1:15">
      <c r="A121" s="21" t="s">
        <v>8</v>
      </c>
      <c r="B121" s="152">
        <v>45425.373020833336</v>
      </c>
      <c r="C121" s="9">
        <v>45425.373020833336</v>
      </c>
      <c r="D121" s="21">
        <v>2024051301</v>
      </c>
      <c r="E121" s="21" t="s">
        <v>16</v>
      </c>
      <c r="F121" s="21">
        <v>13996.84</v>
      </c>
      <c r="G121" s="21">
        <v>13.69209</v>
      </c>
      <c r="H121" s="21">
        <v>240.13</v>
      </c>
      <c r="I121" s="21">
        <v>234.33459999999999</v>
      </c>
      <c r="J121" s="21" t="s">
        <v>9</v>
      </c>
      <c r="K121" s="21">
        <v>38.000160000000001</v>
      </c>
      <c r="L121" s="21">
        <v>0.2277121</v>
      </c>
      <c r="M121" s="21">
        <v>59</v>
      </c>
      <c r="N121" s="21" t="s">
        <v>10</v>
      </c>
      <c r="O121" s="21">
        <v>1</v>
      </c>
    </row>
    <row r="122" spans="1:15">
      <c r="A122" s="21" t="s">
        <v>8</v>
      </c>
      <c r="B122" s="152">
        <v>45425.375462962962</v>
      </c>
      <c r="C122" s="9">
        <v>45425.375462962962</v>
      </c>
      <c r="D122" s="21">
        <v>2024051301</v>
      </c>
      <c r="E122" s="21" t="s">
        <v>16</v>
      </c>
      <c r="F122" s="21">
        <v>13406.56</v>
      </c>
      <c r="G122" s="21">
        <v>13.40781</v>
      </c>
      <c r="H122" s="21">
        <v>280.83</v>
      </c>
      <c r="I122" s="21">
        <v>278.07089999999999</v>
      </c>
      <c r="J122" s="21" t="s">
        <v>9</v>
      </c>
      <c r="K122" s="21">
        <v>38.000190000000003</v>
      </c>
      <c r="L122" s="21">
        <v>0.27649839999999998</v>
      </c>
      <c r="M122" s="21">
        <v>69</v>
      </c>
      <c r="N122" s="21" t="s">
        <v>10</v>
      </c>
      <c r="O122" s="21">
        <v>1</v>
      </c>
    </row>
    <row r="123" spans="1:15">
      <c r="A123" s="21" t="s">
        <v>8</v>
      </c>
      <c r="B123" s="152">
        <v>45425.377430555556</v>
      </c>
      <c r="C123" s="9">
        <v>45425.377430555556</v>
      </c>
      <c r="D123" s="21">
        <v>2024051301</v>
      </c>
      <c r="E123" s="21" t="s">
        <v>16</v>
      </c>
      <c r="F123" s="21">
        <v>12903.78</v>
      </c>
      <c r="G123" s="21">
        <v>13.13801</v>
      </c>
      <c r="H123" s="21">
        <v>268.62</v>
      </c>
      <c r="I123" s="21">
        <v>268.68200000000002</v>
      </c>
      <c r="J123" s="21" t="s">
        <v>9</v>
      </c>
      <c r="K123" s="21">
        <v>38.000109999999999</v>
      </c>
      <c r="L123" s="21">
        <v>0.27184340000000001</v>
      </c>
      <c r="M123" s="21">
        <v>66</v>
      </c>
      <c r="N123" s="21" t="s">
        <v>10</v>
      </c>
      <c r="O123" s="21">
        <v>1</v>
      </c>
    </row>
    <row r="124" spans="1:15">
      <c r="A124" s="21" t="s">
        <v>8</v>
      </c>
      <c r="B124" s="152">
        <v>45425.379525462966</v>
      </c>
      <c r="C124" s="9">
        <v>45425.379525462966</v>
      </c>
      <c r="D124" s="21">
        <v>2024051301</v>
      </c>
      <c r="E124" s="21" t="s">
        <v>16</v>
      </c>
      <c r="F124" s="21">
        <v>12329.05</v>
      </c>
      <c r="G124" s="21">
        <v>12.79566</v>
      </c>
      <c r="H124" s="21">
        <v>333.74</v>
      </c>
      <c r="I124" s="21">
        <v>332.42489999999998</v>
      </c>
      <c r="J124" s="21" t="s">
        <v>9</v>
      </c>
      <c r="K124" s="21">
        <v>38.00112</v>
      </c>
      <c r="L124" s="21">
        <v>0.34305560000000002</v>
      </c>
      <c r="M124" s="21">
        <v>82</v>
      </c>
      <c r="N124" s="21" t="s">
        <v>10</v>
      </c>
      <c r="O124" s="21">
        <v>1</v>
      </c>
    </row>
    <row r="125" spans="1:15">
      <c r="A125" s="21" t="s">
        <v>8</v>
      </c>
      <c r="B125" s="152">
        <v>45425.382349537038</v>
      </c>
      <c r="C125" s="9">
        <v>45425.382349537038</v>
      </c>
      <c r="D125" s="21">
        <v>2024051301</v>
      </c>
      <c r="E125" s="21" t="s">
        <v>16</v>
      </c>
      <c r="F125" s="21">
        <v>11792.44</v>
      </c>
      <c r="G125" s="21">
        <v>12.557180000000001</v>
      </c>
      <c r="H125" s="21">
        <v>227.92</v>
      </c>
      <c r="I125" s="21">
        <v>225.58600000000001</v>
      </c>
      <c r="J125" s="21" t="s">
        <v>9</v>
      </c>
      <c r="K125" s="21">
        <v>38.00009</v>
      </c>
      <c r="L125" s="21">
        <v>0.23866080000000001</v>
      </c>
      <c r="M125" s="21">
        <v>56</v>
      </c>
      <c r="N125" s="21" t="s">
        <v>10</v>
      </c>
      <c r="O125" s="21">
        <v>1</v>
      </c>
    </row>
    <row r="126" spans="1:15">
      <c r="A126" s="21" t="s">
        <v>8</v>
      </c>
      <c r="B126" s="152">
        <v>45425.384398148148</v>
      </c>
      <c r="C126" s="9">
        <v>45425.384398148148</v>
      </c>
      <c r="D126" s="21">
        <v>2024051301</v>
      </c>
      <c r="E126" s="21" t="s">
        <v>16</v>
      </c>
      <c r="F126" s="21">
        <v>11288.58</v>
      </c>
      <c r="G126" s="21">
        <v>12.246729999999999</v>
      </c>
      <c r="H126" s="21">
        <v>293.03989999999999</v>
      </c>
      <c r="I126" s="21">
        <v>287.47340000000003</v>
      </c>
      <c r="J126" s="21" t="s">
        <v>9</v>
      </c>
      <c r="K126" s="21">
        <v>38.000210000000003</v>
      </c>
      <c r="L126" s="21">
        <v>0.31008950000000002</v>
      </c>
      <c r="M126" s="21">
        <v>72</v>
      </c>
      <c r="N126" s="21" t="s">
        <v>10</v>
      </c>
      <c r="O126" s="21">
        <v>1</v>
      </c>
    </row>
    <row r="127" spans="1:15">
      <c r="A127" s="21" t="s">
        <v>8</v>
      </c>
      <c r="B127" s="152">
        <v>45425.38689814815</v>
      </c>
      <c r="C127" s="9">
        <v>45425.38689814815</v>
      </c>
      <c r="D127" s="21">
        <v>2024051301</v>
      </c>
      <c r="E127" s="21" t="s">
        <v>16</v>
      </c>
      <c r="F127" s="21">
        <v>10754.12</v>
      </c>
      <c r="G127" s="21">
        <v>11.93398</v>
      </c>
      <c r="H127" s="21">
        <v>284.89999999999998</v>
      </c>
      <c r="I127" s="21">
        <v>283.33370000000002</v>
      </c>
      <c r="J127" s="21" t="s">
        <v>9</v>
      </c>
      <c r="K127" s="21">
        <v>38.001289999999997</v>
      </c>
      <c r="L127" s="21">
        <v>0.3126833</v>
      </c>
      <c r="M127" s="21">
        <v>70</v>
      </c>
      <c r="N127" s="21" t="s">
        <v>10</v>
      </c>
      <c r="O127" s="21">
        <v>1</v>
      </c>
    </row>
    <row r="128" spans="1:15">
      <c r="A128" s="21" t="s">
        <v>8</v>
      </c>
      <c r="B128" s="152">
        <v>45425.394571759258</v>
      </c>
      <c r="C128" s="8">
        <v>45425.394571759258</v>
      </c>
      <c r="D128" s="21">
        <v>2024051301</v>
      </c>
      <c r="E128" s="21" t="s">
        <v>16</v>
      </c>
      <c r="F128" s="21">
        <v>9835.0759999999991</v>
      </c>
      <c r="G128" s="21">
        <v>11.703049999999999</v>
      </c>
      <c r="H128" s="21">
        <v>195.36</v>
      </c>
      <c r="I128" s="21">
        <v>195.28530000000001</v>
      </c>
      <c r="J128" s="21" t="s">
        <v>9</v>
      </c>
      <c r="K128" s="21">
        <v>38.00009</v>
      </c>
      <c r="L128" s="21">
        <v>0.2308173</v>
      </c>
      <c r="M128" s="21">
        <v>48</v>
      </c>
      <c r="N128" s="21" t="s">
        <v>10</v>
      </c>
      <c r="O128" s="21">
        <v>1</v>
      </c>
    </row>
    <row r="129" spans="1:15">
      <c r="A129" s="21" t="s">
        <v>8</v>
      </c>
      <c r="B129" s="152">
        <v>45425.397129629629</v>
      </c>
      <c r="C129" s="8">
        <v>45425.397129629629</v>
      </c>
      <c r="D129" s="21">
        <v>2024051301</v>
      </c>
      <c r="E129" s="21" t="s">
        <v>16</v>
      </c>
      <c r="F129" s="21">
        <v>9348.6319999999996</v>
      </c>
      <c r="G129" s="21">
        <v>11.386049999999999</v>
      </c>
      <c r="H129" s="21">
        <v>264.55</v>
      </c>
      <c r="I129" s="21">
        <v>263.57380000000001</v>
      </c>
      <c r="J129" s="21" t="s">
        <v>9</v>
      </c>
      <c r="K129" s="21">
        <v>38.001240000000003</v>
      </c>
      <c r="L129" s="21">
        <v>0.31934430000000003</v>
      </c>
      <c r="M129" s="21">
        <v>65</v>
      </c>
      <c r="N129" s="21" t="s">
        <v>10</v>
      </c>
      <c r="O129" s="21">
        <v>1</v>
      </c>
    </row>
    <row r="130" spans="1:15">
      <c r="A130" s="21" t="s">
        <v>8</v>
      </c>
      <c r="B130" s="152">
        <v>45425.399594907409</v>
      </c>
      <c r="C130" s="8">
        <v>45425.399594907409</v>
      </c>
      <c r="D130" s="21">
        <v>2024051301</v>
      </c>
      <c r="E130" s="21" t="s">
        <v>16</v>
      </c>
      <c r="F130" s="21">
        <v>8899.9369999999999</v>
      </c>
      <c r="G130" s="21">
        <v>11.08653</v>
      </c>
      <c r="H130" s="21">
        <v>244.2</v>
      </c>
      <c r="I130" s="21">
        <v>242.14619999999999</v>
      </c>
      <c r="J130" s="21" t="s">
        <v>9</v>
      </c>
      <c r="K130" s="21">
        <v>38.001289999999997</v>
      </c>
      <c r="L130" s="21">
        <v>0.29992279999999999</v>
      </c>
      <c r="M130" s="21">
        <v>60</v>
      </c>
      <c r="N130" s="21" t="s">
        <v>10</v>
      </c>
      <c r="O130" s="21">
        <v>1</v>
      </c>
    </row>
    <row r="131" spans="1:15">
      <c r="A131" s="21" t="s">
        <v>8</v>
      </c>
      <c r="B131" s="152">
        <v>45425.402071759258</v>
      </c>
      <c r="C131" s="8">
        <v>45425.402071759258</v>
      </c>
      <c r="D131" s="21">
        <v>2024051301</v>
      </c>
      <c r="E131" s="21" t="s">
        <v>16</v>
      </c>
      <c r="F131" s="21">
        <v>8379.2009999999991</v>
      </c>
      <c r="G131" s="21">
        <v>10.67567</v>
      </c>
      <c r="H131" s="21">
        <v>325.60000000000002</v>
      </c>
      <c r="I131" s="21">
        <v>325.97910000000002</v>
      </c>
      <c r="J131" s="21" t="s">
        <v>9</v>
      </c>
      <c r="K131" s="21">
        <v>38.001159999999999</v>
      </c>
      <c r="L131" s="21">
        <v>0.41325129999999999</v>
      </c>
      <c r="M131" s="21">
        <v>80</v>
      </c>
      <c r="N131" s="21" t="s">
        <v>10</v>
      </c>
      <c r="O131" s="21">
        <v>1</v>
      </c>
    </row>
    <row r="132" spans="1:15">
      <c r="A132" s="21" t="s">
        <v>8</v>
      </c>
      <c r="B132" s="152">
        <v>45425.403946759259</v>
      </c>
      <c r="C132" s="8">
        <v>45425.403946759259</v>
      </c>
      <c r="D132" s="21">
        <v>2024051301</v>
      </c>
      <c r="E132" s="21" t="s">
        <v>16</v>
      </c>
      <c r="F132" s="21">
        <v>7905.4690000000001</v>
      </c>
      <c r="G132" s="21">
        <v>10.245340000000001</v>
      </c>
      <c r="H132" s="21">
        <v>329.67</v>
      </c>
      <c r="I132" s="21">
        <v>332.33049999999997</v>
      </c>
      <c r="J132" s="21" t="s">
        <v>9</v>
      </c>
      <c r="K132" s="21">
        <v>38.001100000000001</v>
      </c>
      <c r="L132" s="21">
        <v>0.42857089999999998</v>
      </c>
      <c r="M132" s="21">
        <v>81</v>
      </c>
      <c r="N132" s="21" t="s">
        <v>10</v>
      </c>
      <c r="O132" s="21">
        <v>1</v>
      </c>
    </row>
    <row r="133" spans="1:15">
      <c r="A133" s="21" t="s">
        <v>8</v>
      </c>
      <c r="B133" s="152">
        <v>45425.406585648147</v>
      </c>
      <c r="C133" s="8">
        <v>45425.406585648147</v>
      </c>
      <c r="D133" s="21">
        <v>2024051301</v>
      </c>
      <c r="E133" s="21" t="s">
        <v>16</v>
      </c>
      <c r="F133" s="21">
        <v>7446.6390000000001</v>
      </c>
      <c r="G133" s="21">
        <v>9.8851390000000006</v>
      </c>
      <c r="H133" s="21">
        <v>272.69</v>
      </c>
      <c r="I133" s="21">
        <v>275.52120000000002</v>
      </c>
      <c r="J133" s="21" t="s">
        <v>9</v>
      </c>
      <c r="K133" s="21">
        <v>38.000259999999997</v>
      </c>
      <c r="L133" s="21">
        <v>0.36381649999999999</v>
      </c>
      <c r="M133" s="21">
        <v>67</v>
      </c>
      <c r="N133" s="21" t="s">
        <v>10</v>
      </c>
      <c r="O133" s="21">
        <v>1</v>
      </c>
    </row>
    <row r="134" spans="1:15">
      <c r="A134" s="21" t="s">
        <v>8</v>
      </c>
      <c r="B134" s="152">
        <v>45425.409594907411</v>
      </c>
      <c r="C134" s="8">
        <v>45425.409594907411</v>
      </c>
      <c r="D134" s="21">
        <v>2024051301</v>
      </c>
      <c r="E134" s="21" t="s">
        <v>16</v>
      </c>
      <c r="F134" s="21">
        <v>6974.01</v>
      </c>
      <c r="G134" s="21">
        <v>9.5136249999999993</v>
      </c>
      <c r="H134" s="21">
        <v>276.75990000000002</v>
      </c>
      <c r="I134" s="21">
        <v>272.75959999999998</v>
      </c>
      <c r="J134" s="21" t="s">
        <v>9</v>
      </c>
      <c r="K134" s="21">
        <v>38.001220000000004</v>
      </c>
      <c r="L134" s="21">
        <v>0.37023319999999998</v>
      </c>
      <c r="M134" s="21">
        <v>68</v>
      </c>
      <c r="N134" s="21" t="s">
        <v>10</v>
      </c>
      <c r="O134" s="21">
        <v>1</v>
      </c>
    </row>
    <row r="135" spans="1:15">
      <c r="A135" s="21" t="s">
        <v>8</v>
      </c>
      <c r="B135" s="152">
        <v>45425.411562499998</v>
      </c>
      <c r="C135" s="8">
        <v>45425.411562499998</v>
      </c>
      <c r="D135" s="21">
        <v>2024051301</v>
      </c>
      <c r="E135" s="21" t="s">
        <v>16</v>
      </c>
      <c r="F135" s="21">
        <v>6575.5919999999996</v>
      </c>
      <c r="G135" s="21">
        <v>9.1320949999999996</v>
      </c>
      <c r="H135" s="21">
        <v>280.83</v>
      </c>
      <c r="I135" s="21">
        <v>279.02249999999998</v>
      </c>
      <c r="J135" s="21" t="s">
        <v>9</v>
      </c>
      <c r="K135" s="21">
        <v>38.000019999999999</v>
      </c>
      <c r="L135" s="21">
        <v>0.38550879999999998</v>
      </c>
      <c r="M135" s="21">
        <v>69</v>
      </c>
      <c r="N135" s="21" t="s">
        <v>10</v>
      </c>
      <c r="O135" s="21">
        <v>1</v>
      </c>
    </row>
    <row r="136" spans="1:15">
      <c r="A136" s="21" t="s">
        <v>8</v>
      </c>
      <c r="B136" s="152">
        <v>45425.413518518515</v>
      </c>
      <c r="C136" s="8">
        <v>45425.413518518515</v>
      </c>
      <c r="D136" s="21">
        <v>2024051301</v>
      </c>
      <c r="E136" s="21" t="s">
        <v>16</v>
      </c>
      <c r="F136" s="21">
        <v>6129.4740000000002</v>
      </c>
      <c r="G136" s="21">
        <v>8.6662440000000007</v>
      </c>
      <c r="H136" s="21">
        <v>333.74</v>
      </c>
      <c r="I136" s="21">
        <v>326.78489999999999</v>
      </c>
      <c r="J136" s="21" t="s">
        <v>9</v>
      </c>
      <c r="K136" s="21">
        <v>38.001249999999999</v>
      </c>
      <c r="L136" s="21">
        <v>0.45993509999999999</v>
      </c>
      <c r="M136" s="21">
        <v>82</v>
      </c>
      <c r="N136" s="21" t="s">
        <v>10</v>
      </c>
      <c r="O136" s="21">
        <v>1</v>
      </c>
    </row>
    <row r="137" spans="1:15">
      <c r="A137" s="21" t="s">
        <v>8</v>
      </c>
      <c r="B137" s="152">
        <v>45425.415462962963</v>
      </c>
      <c r="C137" s="8">
        <v>45425.415462962963</v>
      </c>
      <c r="D137" s="21">
        <v>2024051301</v>
      </c>
      <c r="E137" s="21" t="s">
        <v>16</v>
      </c>
      <c r="F137" s="21">
        <v>5771.0360000000001</v>
      </c>
      <c r="G137" s="21">
        <v>8.3041730000000005</v>
      </c>
      <c r="H137" s="21">
        <v>252.34</v>
      </c>
      <c r="I137" s="21">
        <v>254.84800000000001</v>
      </c>
      <c r="J137" s="21" t="s">
        <v>9</v>
      </c>
      <c r="K137" s="21">
        <v>38.000109999999999</v>
      </c>
      <c r="L137" s="21">
        <v>0.36483850000000001</v>
      </c>
      <c r="M137" s="21">
        <v>62</v>
      </c>
      <c r="N137" s="21" t="s">
        <v>10</v>
      </c>
      <c r="O137" s="21">
        <v>1</v>
      </c>
    </row>
    <row r="138" spans="1:15">
      <c r="A138" s="21" t="s">
        <v>8</v>
      </c>
      <c r="B138" s="152">
        <v>45425.425682870373</v>
      </c>
      <c r="C138" s="6">
        <v>45425.425682870373</v>
      </c>
      <c r="D138" s="21">
        <v>2024051301</v>
      </c>
      <c r="E138" s="21" t="s">
        <v>16</v>
      </c>
      <c r="F138" s="21">
        <v>4999.2190000000001</v>
      </c>
      <c r="G138" s="21">
        <v>7.8951370000000001</v>
      </c>
      <c r="H138" s="21">
        <v>264.55</v>
      </c>
      <c r="I138" s="21">
        <v>263.98349999999999</v>
      </c>
      <c r="J138" s="21" t="s">
        <v>9</v>
      </c>
      <c r="K138" s="21">
        <v>38.001260000000002</v>
      </c>
      <c r="L138" s="21">
        <v>0.41490949999999999</v>
      </c>
      <c r="M138" s="21">
        <v>65</v>
      </c>
      <c r="N138" s="21" t="s">
        <v>10</v>
      </c>
      <c r="O138" s="21">
        <v>1</v>
      </c>
    </row>
    <row r="139" spans="1:15">
      <c r="A139" s="21" t="s">
        <v>8</v>
      </c>
      <c r="B139" s="152">
        <v>45425.428020833337</v>
      </c>
      <c r="C139" s="6">
        <v>45425.428020833337</v>
      </c>
      <c r="D139" s="21">
        <v>2024051301</v>
      </c>
      <c r="E139" s="21" t="s">
        <v>16</v>
      </c>
      <c r="F139" s="21">
        <v>4586.6719999999996</v>
      </c>
      <c r="G139" s="21">
        <v>7.3992940000000003</v>
      </c>
      <c r="H139" s="21">
        <v>305.25</v>
      </c>
      <c r="I139" s="21">
        <v>307.483</v>
      </c>
      <c r="J139" s="21" t="s">
        <v>9</v>
      </c>
      <c r="K139" s="21">
        <v>38.001359999999998</v>
      </c>
      <c r="L139" s="21">
        <v>0.49417100000000003</v>
      </c>
      <c r="M139" s="21">
        <v>75</v>
      </c>
      <c r="N139" s="21" t="s">
        <v>10</v>
      </c>
      <c r="O139" s="21">
        <v>1</v>
      </c>
    </row>
    <row r="140" spans="1:15">
      <c r="A140" s="21" t="s">
        <v>8</v>
      </c>
      <c r="B140" s="152">
        <v>45425.430034722223</v>
      </c>
      <c r="C140" s="6">
        <v>45425.430034722223</v>
      </c>
      <c r="D140" s="21">
        <v>2024051301</v>
      </c>
      <c r="E140" s="21" t="s">
        <v>16</v>
      </c>
      <c r="F140" s="21">
        <v>4217.9530000000004</v>
      </c>
      <c r="G140" s="21">
        <v>6.9295249999999999</v>
      </c>
      <c r="H140" s="21">
        <v>288.97000000000003</v>
      </c>
      <c r="I140" s="21">
        <v>289.21940000000001</v>
      </c>
      <c r="J140" s="21" t="s">
        <v>9</v>
      </c>
      <c r="K140" s="21">
        <v>38.001339999999999</v>
      </c>
      <c r="L140" s="21">
        <v>0.47293970000000002</v>
      </c>
      <c r="M140" s="21">
        <v>71</v>
      </c>
      <c r="N140" s="21" t="s">
        <v>10</v>
      </c>
      <c r="O140" s="21">
        <v>1</v>
      </c>
    </row>
    <row r="141" spans="1:15">
      <c r="A141" s="21" t="s">
        <v>8</v>
      </c>
      <c r="B141" s="152">
        <v>45425.432337962964</v>
      </c>
      <c r="C141" s="6">
        <v>45425.432337962964</v>
      </c>
      <c r="D141" s="21">
        <v>2024051301</v>
      </c>
      <c r="E141" s="21" t="s">
        <v>16</v>
      </c>
      <c r="F141" s="21">
        <v>3784.3290000000002</v>
      </c>
      <c r="G141" s="21">
        <v>6.3487559999999998</v>
      </c>
      <c r="H141" s="21">
        <v>354.09</v>
      </c>
      <c r="I141" s="21">
        <v>352.613</v>
      </c>
      <c r="J141" s="21" t="s">
        <v>9</v>
      </c>
      <c r="K141" s="21">
        <v>38.001199999999997</v>
      </c>
      <c r="L141" s="21">
        <v>0.58971410000000002</v>
      </c>
      <c r="M141" s="21">
        <v>87</v>
      </c>
      <c r="N141" s="21" t="s">
        <v>10</v>
      </c>
      <c r="O141" s="21">
        <v>1</v>
      </c>
    </row>
    <row r="142" spans="1:15">
      <c r="A142" s="21" t="s">
        <v>8</v>
      </c>
      <c r="B142" s="152">
        <v>45425.434189814812</v>
      </c>
      <c r="C142" s="6">
        <v>45425.434189814812</v>
      </c>
      <c r="D142" s="21">
        <v>2024051301</v>
      </c>
      <c r="E142" s="21" t="s">
        <v>16</v>
      </c>
      <c r="F142" s="21">
        <v>3413.4450000000002</v>
      </c>
      <c r="G142" s="21">
        <v>5.824427</v>
      </c>
      <c r="H142" s="21">
        <v>309.32</v>
      </c>
      <c r="I142" s="21">
        <v>307.61149999999998</v>
      </c>
      <c r="J142" s="21" t="s">
        <v>9</v>
      </c>
      <c r="K142" s="21">
        <v>38.001379999999997</v>
      </c>
      <c r="L142" s="21">
        <v>0.52309660000000002</v>
      </c>
      <c r="M142" s="21">
        <v>76</v>
      </c>
      <c r="N142" s="21" t="s">
        <v>10</v>
      </c>
      <c r="O142" s="21">
        <v>1</v>
      </c>
    </row>
    <row r="143" spans="1:15">
      <c r="A143" s="21" t="s">
        <v>8</v>
      </c>
      <c r="B143" s="152">
        <v>45425.436296296299</v>
      </c>
      <c r="C143" s="6">
        <v>45425.436296296299</v>
      </c>
      <c r="D143" s="21">
        <v>2024051301</v>
      </c>
      <c r="E143" s="21" t="s">
        <v>16</v>
      </c>
      <c r="F143" s="21">
        <v>3168.1080000000002</v>
      </c>
      <c r="G143" s="21">
        <v>5.5097940000000003</v>
      </c>
      <c r="H143" s="21">
        <v>179.08</v>
      </c>
      <c r="I143" s="21">
        <v>178.95089999999999</v>
      </c>
      <c r="J143" s="21" t="s">
        <v>9</v>
      </c>
      <c r="K143" s="21">
        <v>38</v>
      </c>
      <c r="L143" s="21">
        <v>0.3094404</v>
      </c>
      <c r="M143" s="21">
        <v>44</v>
      </c>
      <c r="N143" s="21" t="s">
        <v>10</v>
      </c>
      <c r="O143" s="21">
        <v>1</v>
      </c>
    </row>
    <row r="144" spans="1:15">
      <c r="A144" s="21" t="s">
        <v>8</v>
      </c>
      <c r="B144" s="152">
        <v>45425.442337962966</v>
      </c>
      <c r="C144" s="6">
        <v>45425.442337962966</v>
      </c>
      <c r="D144" s="21">
        <v>2024051301</v>
      </c>
      <c r="E144" s="21" t="s">
        <v>16</v>
      </c>
      <c r="F144" s="21">
        <v>2651.3009999999999</v>
      </c>
      <c r="G144" s="21">
        <v>4.8719739999999998</v>
      </c>
      <c r="H144" s="21">
        <v>358.15989999999999</v>
      </c>
      <c r="I144" s="21">
        <v>354.0478</v>
      </c>
      <c r="J144" s="21" t="s">
        <v>9</v>
      </c>
      <c r="K144" s="21">
        <v>46.532589999999999</v>
      </c>
      <c r="L144" s="21">
        <v>0.64852290000000001</v>
      </c>
      <c r="M144" s="21">
        <v>88</v>
      </c>
      <c r="N144" s="21" t="s">
        <v>10</v>
      </c>
      <c r="O144" s="21">
        <v>1</v>
      </c>
    </row>
    <row r="145" spans="1:15">
      <c r="A145" s="21" t="s">
        <v>8</v>
      </c>
      <c r="B145" s="152">
        <v>45425.444594907407</v>
      </c>
      <c r="C145" s="6">
        <v>45425.444594907407</v>
      </c>
      <c r="D145" s="21">
        <v>2024051301</v>
      </c>
      <c r="E145" s="21" t="s">
        <v>16</v>
      </c>
      <c r="F145" s="21">
        <v>2374.3229999999999</v>
      </c>
      <c r="G145" s="21">
        <v>4.4530260000000004</v>
      </c>
      <c r="H145" s="21">
        <v>223.85</v>
      </c>
      <c r="I145" s="21">
        <v>222.3672</v>
      </c>
      <c r="J145" s="21" t="s">
        <v>9</v>
      </c>
      <c r="K145" s="21">
        <v>38.00018</v>
      </c>
      <c r="L145" s="21">
        <v>0.41487499999999999</v>
      </c>
      <c r="M145" s="21">
        <v>55</v>
      </c>
      <c r="N145" s="21" t="s">
        <v>10</v>
      </c>
      <c r="O145" s="21">
        <v>1</v>
      </c>
    </row>
    <row r="146" spans="1:15">
      <c r="A146" s="21" t="s">
        <v>8</v>
      </c>
      <c r="B146" s="152">
        <v>45425.461261574077</v>
      </c>
      <c r="C146" s="8">
        <v>45425.461261574077</v>
      </c>
      <c r="D146" s="21">
        <v>2024051301</v>
      </c>
      <c r="E146" s="21" t="s">
        <v>16</v>
      </c>
      <c r="F146" s="21">
        <v>1832.769</v>
      </c>
      <c r="G146" s="21">
        <v>3.9999739999999999</v>
      </c>
      <c r="H146" s="21">
        <v>207.57</v>
      </c>
      <c r="I146" s="21">
        <v>207.25640000000001</v>
      </c>
      <c r="J146" s="21" t="s">
        <v>9</v>
      </c>
      <c r="K146" s="21">
        <v>38.001179999999998</v>
      </c>
      <c r="L146" s="21">
        <v>0.4501309</v>
      </c>
      <c r="M146" s="21">
        <v>51</v>
      </c>
      <c r="N146" s="21" t="s">
        <v>10</v>
      </c>
      <c r="O146" s="21">
        <v>1</v>
      </c>
    </row>
    <row r="147" spans="1:15">
      <c r="A147" s="21" t="s">
        <v>8</v>
      </c>
      <c r="B147" s="152">
        <v>45425.463287037041</v>
      </c>
      <c r="C147" s="8">
        <v>45425.463287037041</v>
      </c>
      <c r="D147" s="21">
        <v>2024051301</v>
      </c>
      <c r="E147" s="21" t="s">
        <v>16</v>
      </c>
      <c r="F147" s="21">
        <v>1474.796</v>
      </c>
      <c r="G147" s="21">
        <v>3.2788970000000002</v>
      </c>
      <c r="H147" s="21">
        <v>329.67</v>
      </c>
      <c r="I147" s="21">
        <v>330.34879999999998</v>
      </c>
      <c r="J147" s="21" t="s">
        <v>9</v>
      </c>
      <c r="K147" s="21">
        <v>38.00132</v>
      </c>
      <c r="L147" s="21">
        <v>0.73226519999999995</v>
      </c>
      <c r="M147" s="21">
        <v>81</v>
      </c>
      <c r="N147" s="21" t="s">
        <v>10</v>
      </c>
      <c r="O147" s="21">
        <v>1</v>
      </c>
    </row>
    <row r="148" spans="1:15">
      <c r="A148" s="21" t="s">
        <v>8</v>
      </c>
      <c r="B148" s="152">
        <v>45425.465162037035</v>
      </c>
      <c r="C148" s="8">
        <v>45425.465162037035</v>
      </c>
      <c r="D148" s="21">
        <v>2024051301</v>
      </c>
      <c r="E148" s="21" t="s">
        <v>16</v>
      </c>
      <c r="F148" s="21">
        <v>1163.683</v>
      </c>
      <c r="G148" s="21">
        <v>2.631427</v>
      </c>
      <c r="H148" s="21">
        <v>288.97000000000003</v>
      </c>
      <c r="I148" s="21">
        <v>287.50700000000001</v>
      </c>
      <c r="J148" s="21" t="s">
        <v>9</v>
      </c>
      <c r="K148" s="21">
        <v>38.00009</v>
      </c>
      <c r="L148" s="21">
        <v>0.64821960000000001</v>
      </c>
      <c r="M148" s="21">
        <v>71</v>
      </c>
      <c r="N148" s="21" t="s">
        <v>10</v>
      </c>
      <c r="O148" s="21">
        <v>1</v>
      </c>
    </row>
    <row r="149" spans="1:15">
      <c r="A149" s="21" t="s">
        <v>8</v>
      </c>
      <c r="B149" s="152">
        <v>45425.468344907407</v>
      </c>
      <c r="C149" s="8">
        <v>45425.468344907407</v>
      </c>
      <c r="D149" s="21">
        <v>2024051301</v>
      </c>
      <c r="E149" s="21" t="s">
        <v>16</v>
      </c>
      <c r="F149" s="21">
        <v>850.94470000000001</v>
      </c>
      <c r="G149" s="21">
        <v>1.980753</v>
      </c>
      <c r="H149" s="21">
        <v>284.89999999999998</v>
      </c>
      <c r="I149" s="21">
        <v>282.78879999999998</v>
      </c>
      <c r="J149" s="21" t="s">
        <v>9</v>
      </c>
      <c r="K149" s="21">
        <v>38.001330000000003</v>
      </c>
      <c r="L149" s="21">
        <v>0.65621510000000005</v>
      </c>
      <c r="M149" s="21">
        <v>70</v>
      </c>
      <c r="N149" s="21" t="s">
        <v>10</v>
      </c>
      <c r="O149" s="21">
        <v>1</v>
      </c>
    </row>
    <row r="150" spans="1:15">
      <c r="A150" s="21" t="s">
        <v>8</v>
      </c>
      <c r="B150" s="152">
        <v>45425.471041666664</v>
      </c>
      <c r="C150" s="8">
        <v>45425.471041666664</v>
      </c>
      <c r="D150" s="21">
        <v>2024051301</v>
      </c>
      <c r="E150" s="21" t="s">
        <v>16</v>
      </c>
      <c r="F150" s="21">
        <v>594.05740000000003</v>
      </c>
      <c r="G150" s="21">
        <v>1.417279</v>
      </c>
      <c r="H150" s="21">
        <v>236.06</v>
      </c>
      <c r="I150" s="21">
        <v>236.37450000000001</v>
      </c>
      <c r="J150" s="21" t="s">
        <v>9</v>
      </c>
      <c r="K150" s="21">
        <v>38</v>
      </c>
      <c r="L150" s="21">
        <v>0.56213299999999999</v>
      </c>
      <c r="M150" s="21">
        <v>58</v>
      </c>
      <c r="N150" s="21" t="s">
        <v>10</v>
      </c>
      <c r="O150" s="21">
        <v>1</v>
      </c>
    </row>
    <row r="151" spans="1:15">
      <c r="A151" s="21" t="s">
        <v>8</v>
      </c>
      <c r="B151" s="152">
        <v>45426.359409722223</v>
      </c>
      <c r="C151" s="9">
        <v>45426.359409722223</v>
      </c>
      <c r="D151" s="21">
        <v>2024051401</v>
      </c>
      <c r="E151" s="21" t="s">
        <v>16</v>
      </c>
      <c r="F151" s="21">
        <v>16021.77</v>
      </c>
      <c r="G151" s="21">
        <v>17.14573</v>
      </c>
      <c r="H151" s="21">
        <v>284.89999999999998</v>
      </c>
      <c r="I151" s="21">
        <v>288.5369</v>
      </c>
      <c r="J151" s="21" t="s">
        <v>9</v>
      </c>
      <c r="K151" s="21">
        <v>38.000079999999997</v>
      </c>
      <c r="L151" s="21">
        <v>0.30718040000000002</v>
      </c>
      <c r="M151" s="21">
        <v>70</v>
      </c>
      <c r="N151" s="21" t="s">
        <v>10</v>
      </c>
      <c r="O151" s="21">
        <v>1</v>
      </c>
    </row>
    <row r="152" spans="1:15">
      <c r="A152" s="21" t="s">
        <v>8</v>
      </c>
      <c r="B152" s="152">
        <v>45426.36146990741</v>
      </c>
      <c r="C152" s="9">
        <v>45426.36146990741</v>
      </c>
      <c r="D152" s="21">
        <v>2024051401</v>
      </c>
      <c r="E152" s="21" t="s">
        <v>16</v>
      </c>
      <c r="F152" s="21">
        <v>15449.89</v>
      </c>
      <c r="G152" s="21">
        <v>16.84647</v>
      </c>
      <c r="H152" s="21">
        <v>276.75990000000002</v>
      </c>
      <c r="I152" s="21">
        <v>273.96890000000002</v>
      </c>
      <c r="J152" s="21" t="s">
        <v>9</v>
      </c>
      <c r="K152" s="21">
        <v>38.000079999999997</v>
      </c>
      <c r="L152" s="21">
        <v>0.29713709999999999</v>
      </c>
      <c r="M152" s="21">
        <v>68</v>
      </c>
      <c r="N152" s="21" t="s">
        <v>10</v>
      </c>
      <c r="O152" s="21">
        <v>1</v>
      </c>
    </row>
    <row r="153" spans="1:15">
      <c r="A153" s="21" t="s">
        <v>8</v>
      </c>
      <c r="B153" s="152">
        <v>45426.36377314815</v>
      </c>
      <c r="C153" s="9">
        <v>45426.36377314815</v>
      </c>
      <c r="D153" s="21">
        <v>2024051401</v>
      </c>
      <c r="E153" s="21" t="s">
        <v>16</v>
      </c>
      <c r="F153" s="21">
        <v>14776.94</v>
      </c>
      <c r="G153" s="21">
        <v>16.452059999999999</v>
      </c>
      <c r="H153" s="21">
        <v>354.09</v>
      </c>
      <c r="I153" s="21">
        <v>367.59350000000001</v>
      </c>
      <c r="J153" s="21" t="s">
        <v>9</v>
      </c>
      <c r="K153" s="21">
        <v>38.000239999999998</v>
      </c>
      <c r="L153" s="21">
        <v>0.4073485</v>
      </c>
      <c r="M153" s="21">
        <v>87</v>
      </c>
      <c r="N153" s="21" t="s">
        <v>10</v>
      </c>
      <c r="O153" s="21">
        <v>1</v>
      </c>
    </row>
    <row r="154" spans="1:15">
      <c r="A154" s="21" t="s">
        <v>8</v>
      </c>
      <c r="B154" s="152">
        <v>45426.365694444445</v>
      </c>
      <c r="C154" s="9">
        <v>45426.365694444445</v>
      </c>
      <c r="D154" s="21">
        <v>2024051401</v>
      </c>
      <c r="E154" s="21" t="s">
        <v>16</v>
      </c>
      <c r="F154" s="21">
        <v>14243.13</v>
      </c>
      <c r="G154" s="21">
        <v>16.137280000000001</v>
      </c>
      <c r="H154" s="21">
        <v>284.89999999999998</v>
      </c>
      <c r="I154" s="21">
        <v>281.63670000000002</v>
      </c>
      <c r="J154" s="21" t="s">
        <v>9</v>
      </c>
      <c r="K154" s="21">
        <v>38.001269999999998</v>
      </c>
      <c r="L154" s="21">
        <v>0.31748399999999999</v>
      </c>
      <c r="M154" s="21">
        <v>70</v>
      </c>
      <c r="N154" s="21" t="s">
        <v>10</v>
      </c>
      <c r="O154" s="21">
        <v>1</v>
      </c>
    </row>
    <row r="155" spans="1:15">
      <c r="A155" s="21" t="s">
        <v>8</v>
      </c>
      <c r="B155" s="152">
        <v>45426.367777777778</v>
      </c>
      <c r="C155" s="9">
        <v>45426.367777777778</v>
      </c>
      <c r="D155" s="21">
        <v>2024051401</v>
      </c>
      <c r="E155" s="21" t="s">
        <v>16</v>
      </c>
      <c r="F155" s="21">
        <v>13639.27</v>
      </c>
      <c r="G155" s="21">
        <v>15.75038</v>
      </c>
      <c r="H155" s="21">
        <v>341.87990000000002</v>
      </c>
      <c r="I155" s="21">
        <v>341.70639999999997</v>
      </c>
      <c r="J155" s="21" t="s">
        <v>9</v>
      </c>
      <c r="K155" s="21">
        <v>38.001339999999999</v>
      </c>
      <c r="L155" s="21">
        <v>0.3926597</v>
      </c>
      <c r="M155" s="21">
        <v>84</v>
      </c>
      <c r="N155" s="21" t="s">
        <v>10</v>
      </c>
      <c r="O155" s="21">
        <v>1</v>
      </c>
    </row>
    <row r="156" spans="1:15">
      <c r="A156" s="21" t="s">
        <v>8</v>
      </c>
      <c r="B156" s="152">
        <v>45426.369814814818</v>
      </c>
      <c r="C156" s="9">
        <v>45426.369814814818</v>
      </c>
      <c r="D156" s="21">
        <v>2024051401</v>
      </c>
      <c r="E156" s="21" t="s">
        <v>16</v>
      </c>
      <c r="F156" s="21">
        <v>13134.55</v>
      </c>
      <c r="G156" s="21">
        <v>15.44955</v>
      </c>
      <c r="H156" s="21">
        <v>260.48</v>
      </c>
      <c r="I156" s="21">
        <v>260.12650000000002</v>
      </c>
      <c r="J156" s="21" t="s">
        <v>9</v>
      </c>
      <c r="K156" s="21">
        <v>38.000979999999998</v>
      </c>
      <c r="L156" s="21">
        <v>0.30439630000000001</v>
      </c>
      <c r="M156" s="21">
        <v>64</v>
      </c>
      <c r="N156" s="21" t="s">
        <v>10</v>
      </c>
      <c r="O156" s="21">
        <v>1</v>
      </c>
    </row>
    <row r="157" spans="1:15">
      <c r="A157" s="21" t="s">
        <v>8</v>
      </c>
      <c r="B157" s="152">
        <v>45426.372627314813</v>
      </c>
      <c r="C157" s="9">
        <v>45426.372627314813</v>
      </c>
      <c r="D157" s="21">
        <v>2024051401</v>
      </c>
      <c r="E157" s="21" t="s">
        <v>16</v>
      </c>
      <c r="F157" s="21">
        <v>12497.06</v>
      </c>
      <c r="G157" s="21">
        <v>15.080579999999999</v>
      </c>
      <c r="H157" s="21">
        <v>313.39</v>
      </c>
      <c r="I157" s="21">
        <v>313.77609999999999</v>
      </c>
      <c r="J157" s="21" t="s">
        <v>9</v>
      </c>
      <c r="K157" s="21">
        <v>47.226939999999999</v>
      </c>
      <c r="L157" s="21">
        <v>0.37683329999999998</v>
      </c>
      <c r="M157" s="21">
        <v>77</v>
      </c>
      <c r="N157" s="21" t="s">
        <v>11</v>
      </c>
      <c r="O157" s="21">
        <v>1</v>
      </c>
    </row>
    <row r="158" spans="1:15">
      <c r="A158" s="21" t="s">
        <v>8</v>
      </c>
      <c r="B158" s="152">
        <v>45426.374745370369</v>
      </c>
      <c r="C158" s="9">
        <v>45426.374745370369</v>
      </c>
      <c r="D158" s="21">
        <v>2024051401</v>
      </c>
      <c r="E158" s="21" t="s">
        <v>16</v>
      </c>
      <c r="F158" s="21">
        <v>11988.8</v>
      </c>
      <c r="G158" s="21">
        <v>14.748659999999999</v>
      </c>
      <c r="H158" s="21">
        <v>264.55</v>
      </c>
      <c r="I158" s="21">
        <v>280.04419999999999</v>
      </c>
      <c r="J158" s="21" t="s">
        <v>9</v>
      </c>
      <c r="K158" s="21">
        <v>38.000109999999999</v>
      </c>
      <c r="L158" s="21">
        <v>0.34266079999999999</v>
      </c>
      <c r="M158" s="21">
        <v>65</v>
      </c>
      <c r="N158" s="21" t="s">
        <v>10</v>
      </c>
      <c r="O158" s="21">
        <v>1</v>
      </c>
    </row>
    <row r="159" spans="1:15">
      <c r="A159" s="21" t="s">
        <v>8</v>
      </c>
      <c r="B159" s="152">
        <v>45426.376898148148</v>
      </c>
      <c r="C159" s="9">
        <v>45426.376898148148</v>
      </c>
      <c r="D159" s="21">
        <v>2024051401</v>
      </c>
      <c r="E159" s="21" t="s">
        <v>16</v>
      </c>
      <c r="F159" s="21">
        <v>11441.82</v>
      </c>
      <c r="G159" s="21">
        <v>14.35407</v>
      </c>
      <c r="H159" s="21">
        <v>317.45999999999998</v>
      </c>
      <c r="I159" s="21">
        <v>319.78399999999999</v>
      </c>
      <c r="J159" s="21" t="s">
        <v>9</v>
      </c>
      <c r="K159" s="21">
        <v>38.00121</v>
      </c>
      <c r="L159" s="21">
        <v>0.39925430000000001</v>
      </c>
      <c r="M159" s="21">
        <v>78</v>
      </c>
      <c r="N159" s="21" t="s">
        <v>10</v>
      </c>
      <c r="O159" s="21">
        <v>1</v>
      </c>
    </row>
    <row r="160" spans="1:15">
      <c r="A160" s="21" t="s">
        <v>8</v>
      </c>
      <c r="B160" s="152">
        <v>45426.378888888888</v>
      </c>
      <c r="C160" s="9">
        <v>45426.378888888888</v>
      </c>
      <c r="D160" s="21">
        <v>2024051401</v>
      </c>
      <c r="E160" s="21" t="s">
        <v>16</v>
      </c>
      <c r="F160" s="21">
        <v>10876.19</v>
      </c>
      <c r="G160" s="21">
        <v>13.895239999999999</v>
      </c>
      <c r="H160" s="21">
        <v>358.15989999999999</v>
      </c>
      <c r="I160" s="21">
        <v>367.17099999999999</v>
      </c>
      <c r="J160" s="21" t="s">
        <v>9</v>
      </c>
      <c r="K160" s="21">
        <v>38.001260000000002</v>
      </c>
      <c r="L160" s="21">
        <v>0.46678419999999998</v>
      </c>
      <c r="M160" s="21">
        <v>88</v>
      </c>
      <c r="N160" s="21" t="s">
        <v>10</v>
      </c>
      <c r="O160" s="21">
        <v>1</v>
      </c>
    </row>
    <row r="161" spans="1:15">
      <c r="A161" s="21" t="s">
        <v>8</v>
      </c>
      <c r="B161" s="152">
        <v>45426.381261574075</v>
      </c>
      <c r="C161" s="9">
        <v>45426.381261574075</v>
      </c>
      <c r="D161" s="21">
        <v>2024051401</v>
      </c>
      <c r="E161" s="21" t="s">
        <v>16</v>
      </c>
      <c r="F161" s="21">
        <v>10370.799999999999</v>
      </c>
      <c r="G161" s="21">
        <v>13.538600000000001</v>
      </c>
      <c r="H161" s="21">
        <v>276.75990000000002</v>
      </c>
      <c r="I161" s="21">
        <v>278.3741</v>
      </c>
      <c r="J161" s="21" t="s">
        <v>9</v>
      </c>
      <c r="K161" s="21">
        <v>38.001010000000001</v>
      </c>
      <c r="L161" s="21">
        <v>0.36148799999999998</v>
      </c>
      <c r="M161" s="21">
        <v>68</v>
      </c>
      <c r="N161" s="21" t="s">
        <v>10</v>
      </c>
      <c r="O161" s="21">
        <v>1</v>
      </c>
    </row>
    <row r="162" spans="1:15">
      <c r="A162" s="21" t="s">
        <v>8</v>
      </c>
      <c r="B162" s="152">
        <v>45426.390775462962</v>
      </c>
      <c r="C162" s="8">
        <v>45426.390775462962</v>
      </c>
      <c r="D162" s="21">
        <v>2024051401</v>
      </c>
      <c r="E162" s="21" t="s">
        <v>16</v>
      </c>
      <c r="F162" s="21">
        <v>9194.1229999999996</v>
      </c>
      <c r="G162" s="21">
        <v>13.08737</v>
      </c>
      <c r="H162" s="21">
        <v>325.60000000000002</v>
      </c>
      <c r="I162" s="21">
        <v>326.68740000000003</v>
      </c>
      <c r="J162" s="21" t="s">
        <v>9</v>
      </c>
      <c r="K162" s="21">
        <v>38.00009</v>
      </c>
      <c r="L162" s="21">
        <v>0.46280670000000002</v>
      </c>
      <c r="M162" s="21">
        <v>80</v>
      </c>
      <c r="N162" s="21" t="s">
        <v>10</v>
      </c>
      <c r="O162" s="21">
        <v>1</v>
      </c>
    </row>
    <row r="163" spans="1:15">
      <c r="A163" s="21" t="s">
        <v>8</v>
      </c>
      <c r="B163" s="152">
        <v>45426.392951388887</v>
      </c>
      <c r="C163" s="8">
        <v>45426.392951388887</v>
      </c>
      <c r="D163" s="21">
        <v>2024051401</v>
      </c>
      <c r="E163" s="21" t="s">
        <v>16</v>
      </c>
      <c r="F163" s="21">
        <v>8763.027</v>
      </c>
      <c r="G163" s="21">
        <v>12.723050000000001</v>
      </c>
      <c r="H163" s="21">
        <v>252.34</v>
      </c>
      <c r="I163" s="21">
        <v>251.6095</v>
      </c>
      <c r="J163" s="21" t="s">
        <v>9</v>
      </c>
      <c r="K163" s="21">
        <v>38.000160000000001</v>
      </c>
      <c r="L163" s="21">
        <v>0.3635777</v>
      </c>
      <c r="M163" s="21">
        <v>62</v>
      </c>
      <c r="N163" s="21" t="s">
        <v>10</v>
      </c>
      <c r="O163" s="21">
        <v>1</v>
      </c>
    </row>
    <row r="164" spans="1:15">
      <c r="A164" s="21" t="s">
        <v>8</v>
      </c>
      <c r="B164" s="152">
        <v>45426.39503472222</v>
      </c>
      <c r="C164" s="8">
        <v>45426.39503472222</v>
      </c>
      <c r="D164" s="21">
        <v>2024051401</v>
      </c>
      <c r="E164" s="21" t="s">
        <v>16</v>
      </c>
      <c r="F164" s="21">
        <v>8377.2849999999999</v>
      </c>
      <c r="G164" s="21">
        <v>12.394349999999999</v>
      </c>
      <c r="H164" s="21">
        <v>219.78</v>
      </c>
      <c r="I164" s="21">
        <v>235.3237</v>
      </c>
      <c r="J164" s="21" t="s">
        <v>9</v>
      </c>
      <c r="K164" s="21">
        <v>38.00132</v>
      </c>
      <c r="L164" s="21">
        <v>0.34642729999999999</v>
      </c>
      <c r="M164" s="21">
        <v>54</v>
      </c>
      <c r="N164" s="21" t="s">
        <v>10</v>
      </c>
      <c r="O164" s="21">
        <v>1</v>
      </c>
    </row>
    <row r="165" spans="1:15">
      <c r="A165" s="21" t="s">
        <v>8</v>
      </c>
      <c r="B165" s="152">
        <v>45426.40766203704</v>
      </c>
      <c r="C165" s="6">
        <v>45426.40766203704</v>
      </c>
      <c r="D165" s="21">
        <v>2024051401</v>
      </c>
      <c r="E165" s="21" t="s">
        <v>16</v>
      </c>
      <c r="F165" s="21">
        <v>7237.5789999999997</v>
      </c>
      <c r="G165" s="21">
        <v>12.01136</v>
      </c>
      <c r="H165" s="21">
        <v>236.06</v>
      </c>
      <c r="I165" s="21">
        <v>232.79069999999999</v>
      </c>
      <c r="J165" s="21" t="s">
        <v>9</v>
      </c>
      <c r="K165" s="21">
        <v>38.001330000000003</v>
      </c>
      <c r="L165" s="21">
        <v>0.38443830000000001</v>
      </c>
      <c r="M165" s="21">
        <v>58</v>
      </c>
      <c r="N165" s="21" t="s">
        <v>10</v>
      </c>
      <c r="O165" s="21">
        <v>1</v>
      </c>
    </row>
    <row r="166" spans="1:15">
      <c r="A166" s="21" t="s">
        <v>8</v>
      </c>
      <c r="B166" s="152">
        <v>45426.409699074073</v>
      </c>
      <c r="C166" s="6">
        <v>45426.409699074073</v>
      </c>
      <c r="D166" s="21">
        <v>2024051401</v>
      </c>
      <c r="E166" s="21" t="s">
        <v>16</v>
      </c>
      <c r="F166" s="21">
        <v>6820.152</v>
      </c>
      <c r="G166" s="21">
        <v>11.53148</v>
      </c>
      <c r="H166" s="21">
        <v>284.89999999999998</v>
      </c>
      <c r="I166" s="21">
        <v>285.03190000000001</v>
      </c>
      <c r="J166" s="21" t="s">
        <v>9</v>
      </c>
      <c r="K166" s="21">
        <v>38.001379999999997</v>
      </c>
      <c r="L166" s="21">
        <v>0.47943010000000003</v>
      </c>
      <c r="M166" s="21">
        <v>70</v>
      </c>
      <c r="N166" s="21" t="s">
        <v>10</v>
      </c>
      <c r="O166" s="21">
        <v>1</v>
      </c>
    </row>
    <row r="167" spans="1:15">
      <c r="A167" s="21" t="s">
        <v>8</v>
      </c>
      <c r="B167" s="152">
        <v>45426.41207175926</v>
      </c>
      <c r="C167" s="6">
        <v>45426.41207175926</v>
      </c>
      <c r="D167" s="21">
        <v>2024051401</v>
      </c>
      <c r="E167" s="21" t="s">
        <v>16</v>
      </c>
      <c r="F167" s="21">
        <v>6389.3519999999999</v>
      </c>
      <c r="G167" s="21">
        <v>11.03759</v>
      </c>
      <c r="H167" s="21">
        <v>288.97000000000003</v>
      </c>
      <c r="I167" s="21">
        <v>289.42930000000001</v>
      </c>
      <c r="J167" s="21" t="s">
        <v>9</v>
      </c>
      <c r="K167" s="21">
        <v>38.000050000000002</v>
      </c>
      <c r="L167" s="21">
        <v>0.49766460000000001</v>
      </c>
      <c r="M167" s="21">
        <v>71</v>
      </c>
      <c r="N167" s="21" t="s">
        <v>10</v>
      </c>
      <c r="O167" s="21">
        <v>1</v>
      </c>
    </row>
    <row r="168" spans="1:15">
      <c r="A168" s="21" t="s">
        <v>8</v>
      </c>
      <c r="B168" s="152">
        <v>45426.413958333331</v>
      </c>
      <c r="C168" s="6">
        <v>45426.413958333331</v>
      </c>
      <c r="D168" s="21">
        <v>2024051401</v>
      </c>
      <c r="E168" s="21" t="s">
        <v>16</v>
      </c>
      <c r="F168" s="21">
        <v>6029.8549999999996</v>
      </c>
      <c r="G168" s="21">
        <v>10.59685</v>
      </c>
      <c r="H168" s="21">
        <v>252.34</v>
      </c>
      <c r="I168" s="21">
        <v>262.67989999999998</v>
      </c>
      <c r="J168" s="21" t="s">
        <v>9</v>
      </c>
      <c r="K168" s="21">
        <v>38.001199999999997</v>
      </c>
      <c r="L168" s="21">
        <v>0.45943420000000001</v>
      </c>
      <c r="M168" s="21">
        <v>62</v>
      </c>
      <c r="N168" s="21" t="s">
        <v>10</v>
      </c>
      <c r="O168" s="21">
        <v>1</v>
      </c>
    </row>
    <row r="169" spans="1:15">
      <c r="A169" s="21" t="s">
        <v>8</v>
      </c>
      <c r="B169" s="152">
        <v>45426.415960648148</v>
      </c>
      <c r="C169" s="6">
        <v>45426.415960648148</v>
      </c>
      <c r="D169" s="21">
        <v>2024051401</v>
      </c>
      <c r="E169" s="21" t="s">
        <v>16</v>
      </c>
      <c r="F169" s="21">
        <v>5646.1260000000002</v>
      </c>
      <c r="G169" s="21">
        <v>10.10591</v>
      </c>
      <c r="H169" s="21">
        <v>272.69</v>
      </c>
      <c r="I169" s="21">
        <v>278.90460000000002</v>
      </c>
      <c r="J169" s="21" t="s">
        <v>9</v>
      </c>
      <c r="K169" s="21">
        <v>38.001330000000003</v>
      </c>
      <c r="L169" s="21">
        <v>0.49729909999999999</v>
      </c>
      <c r="M169" s="21">
        <v>67</v>
      </c>
      <c r="N169" s="21" t="s">
        <v>10</v>
      </c>
      <c r="O169" s="21">
        <v>1</v>
      </c>
    </row>
    <row r="170" spans="1:15">
      <c r="A170" s="21" t="s">
        <v>8</v>
      </c>
      <c r="B170" s="152">
        <v>45426.417858796296</v>
      </c>
      <c r="C170" s="6">
        <v>45426.417858796296</v>
      </c>
      <c r="D170" s="21">
        <v>2024051401</v>
      </c>
      <c r="E170" s="21" t="s">
        <v>16</v>
      </c>
      <c r="F170" s="21">
        <v>5332.0559999999996</v>
      </c>
      <c r="G170" s="21">
        <v>9.7099519999999995</v>
      </c>
      <c r="H170" s="21">
        <v>219.78</v>
      </c>
      <c r="I170" s="21">
        <v>213.2861</v>
      </c>
      <c r="J170" s="21" t="s">
        <v>9</v>
      </c>
      <c r="K170" s="21">
        <v>38.001220000000004</v>
      </c>
      <c r="L170" s="21">
        <v>0.38626480000000002</v>
      </c>
      <c r="M170" s="21">
        <v>54</v>
      </c>
      <c r="N170" s="21" t="s">
        <v>10</v>
      </c>
      <c r="O170" s="21">
        <v>1</v>
      </c>
    </row>
    <row r="171" spans="1:15">
      <c r="A171" s="21" t="s">
        <v>8</v>
      </c>
      <c r="B171" s="152">
        <v>45426.419490740744</v>
      </c>
      <c r="C171" s="6">
        <v>45426.419490740744</v>
      </c>
      <c r="D171" s="21">
        <v>2024051401</v>
      </c>
      <c r="E171" s="21" t="s">
        <v>16</v>
      </c>
      <c r="F171" s="21">
        <v>4962.768</v>
      </c>
      <c r="G171" s="21">
        <v>9.1716379999999997</v>
      </c>
      <c r="H171" s="21">
        <v>305.25</v>
      </c>
      <c r="I171" s="21">
        <v>304.22629999999998</v>
      </c>
      <c r="J171" s="21" t="s">
        <v>9</v>
      </c>
      <c r="K171" s="21">
        <v>38.001150000000003</v>
      </c>
      <c r="L171" s="21">
        <v>0.56034079999999997</v>
      </c>
      <c r="M171" s="21">
        <v>75</v>
      </c>
      <c r="N171" s="21" t="s">
        <v>10</v>
      </c>
      <c r="O171" s="21">
        <v>1</v>
      </c>
    </row>
    <row r="172" spans="1:15">
      <c r="A172" s="21" t="s">
        <v>8</v>
      </c>
      <c r="B172" s="152">
        <v>45426.421157407407</v>
      </c>
      <c r="C172" s="6">
        <v>45426.421157407407</v>
      </c>
      <c r="D172" s="21">
        <v>2024051401</v>
      </c>
      <c r="E172" s="21" t="s">
        <v>16</v>
      </c>
      <c r="F172" s="21">
        <v>4597.2020000000002</v>
      </c>
      <c r="G172" s="21">
        <v>8.6267209999999999</v>
      </c>
      <c r="H172" s="21">
        <v>293.03989999999999</v>
      </c>
      <c r="I172" s="21">
        <v>292.04570000000001</v>
      </c>
      <c r="J172" s="21" t="s">
        <v>9</v>
      </c>
      <c r="K172" s="21">
        <v>38.00029</v>
      </c>
      <c r="L172" s="21">
        <v>0.54608120000000004</v>
      </c>
      <c r="M172" s="21">
        <v>72</v>
      </c>
      <c r="N172" s="21" t="s">
        <v>10</v>
      </c>
      <c r="O172" s="21">
        <v>1</v>
      </c>
    </row>
    <row r="173" spans="1:15">
      <c r="A173" s="21" t="s">
        <v>8</v>
      </c>
      <c r="B173" s="152">
        <v>45426.423437500001</v>
      </c>
      <c r="C173" s="6">
        <v>45426.423437500001</v>
      </c>
      <c r="D173" s="21">
        <v>2024051401</v>
      </c>
      <c r="E173" s="21" t="s">
        <v>16</v>
      </c>
      <c r="F173" s="21">
        <v>4219.933</v>
      </c>
      <c r="G173" s="21">
        <v>8.0838529999999995</v>
      </c>
      <c r="H173" s="21">
        <v>284.89999999999998</v>
      </c>
      <c r="I173" s="21">
        <v>285.5052</v>
      </c>
      <c r="J173" s="21" t="s">
        <v>9</v>
      </c>
      <c r="K173" s="21">
        <v>38.00103</v>
      </c>
      <c r="L173" s="21">
        <v>0.54505400000000004</v>
      </c>
      <c r="M173" s="21">
        <v>70</v>
      </c>
      <c r="N173" s="21" t="s">
        <v>10</v>
      </c>
      <c r="O173" s="21">
        <v>1</v>
      </c>
    </row>
    <row r="174" spans="1:15">
      <c r="A174" s="21" t="s">
        <v>8</v>
      </c>
      <c r="B174" s="152">
        <v>45426.425173611111</v>
      </c>
      <c r="C174" s="6">
        <v>45426.425173611111</v>
      </c>
      <c r="D174" s="21">
        <v>2024051401</v>
      </c>
      <c r="E174" s="21" t="s">
        <v>16</v>
      </c>
      <c r="F174" s="21">
        <v>3809.9409999999998</v>
      </c>
      <c r="G174" s="21">
        <v>7.4146179999999999</v>
      </c>
      <c r="H174" s="21">
        <v>345.95</v>
      </c>
      <c r="I174" s="21">
        <v>346.58920000000001</v>
      </c>
      <c r="J174" s="21" t="s">
        <v>9</v>
      </c>
      <c r="K174" s="21">
        <v>38.000109999999999</v>
      </c>
      <c r="L174" s="21">
        <v>0.6724057</v>
      </c>
      <c r="M174" s="21">
        <v>85</v>
      </c>
      <c r="N174" s="21" t="s">
        <v>10</v>
      </c>
      <c r="O174" s="21">
        <v>1</v>
      </c>
    </row>
    <row r="175" spans="1:15">
      <c r="A175" s="21" t="s">
        <v>8</v>
      </c>
      <c r="B175" s="152">
        <v>45426.461423611108</v>
      </c>
      <c r="C175" s="9">
        <v>45426.461423611108</v>
      </c>
      <c r="D175" s="21">
        <v>2024051401</v>
      </c>
      <c r="E175" s="21" t="s">
        <v>16</v>
      </c>
      <c r="F175" s="21">
        <v>2404.6109999999999</v>
      </c>
      <c r="G175" s="21">
        <v>6.5080439999999999</v>
      </c>
      <c r="H175" s="21">
        <v>333.74</v>
      </c>
      <c r="I175" s="21">
        <v>336.64080000000001</v>
      </c>
      <c r="J175" s="21" t="s">
        <v>9</v>
      </c>
      <c r="K175" s="21">
        <v>38.001370000000001</v>
      </c>
      <c r="L175" s="21">
        <v>0.90849449999999998</v>
      </c>
      <c r="M175" s="21">
        <v>82</v>
      </c>
      <c r="N175" s="21" t="s">
        <v>10</v>
      </c>
      <c r="O175" s="21">
        <v>1</v>
      </c>
    </row>
    <row r="176" spans="1:15">
      <c r="A176" s="21" t="s">
        <v>8</v>
      </c>
      <c r="B176" s="152">
        <v>45426.463171296295</v>
      </c>
      <c r="C176" s="9">
        <v>45426.463171296295</v>
      </c>
      <c r="D176" s="21">
        <v>2024051401</v>
      </c>
      <c r="E176" s="21" t="s">
        <v>16</v>
      </c>
      <c r="F176" s="21">
        <v>2051.1170000000002</v>
      </c>
      <c r="G176" s="21">
        <v>5.6402659999999996</v>
      </c>
      <c r="H176" s="21">
        <v>321.52999999999997</v>
      </c>
      <c r="I176" s="21">
        <v>320.08960000000002</v>
      </c>
      <c r="J176" s="21" t="s">
        <v>9</v>
      </c>
      <c r="K176" s="21">
        <v>38.001249999999999</v>
      </c>
      <c r="L176" s="21">
        <v>0.87753590000000004</v>
      </c>
      <c r="M176" s="21">
        <v>79</v>
      </c>
      <c r="N176" s="21" t="s">
        <v>10</v>
      </c>
      <c r="O176" s="21">
        <v>1</v>
      </c>
    </row>
    <row r="177" spans="1:15">
      <c r="A177" s="21" t="s">
        <v>8</v>
      </c>
      <c r="B177" s="152">
        <v>45426.467511574076</v>
      </c>
      <c r="C177" s="9">
        <v>45426.467511574076</v>
      </c>
      <c r="D177" s="21">
        <v>2024051401</v>
      </c>
      <c r="E177" s="21" t="s">
        <v>16</v>
      </c>
      <c r="F177" s="21">
        <v>1666.2809999999999</v>
      </c>
      <c r="G177" s="21">
        <v>4.7660210000000003</v>
      </c>
      <c r="H177" s="21">
        <v>309.32</v>
      </c>
      <c r="I177" s="21">
        <v>307.3612</v>
      </c>
      <c r="J177" s="21" t="s">
        <v>9</v>
      </c>
      <c r="K177" s="21">
        <v>38.000279999999997</v>
      </c>
      <c r="L177" s="21">
        <v>0.87664810000000004</v>
      </c>
      <c r="M177" s="21">
        <v>76</v>
      </c>
      <c r="N177" s="21" t="s">
        <v>10</v>
      </c>
      <c r="O177" s="21">
        <v>1</v>
      </c>
    </row>
    <row r="178" spans="1:15">
      <c r="A178" s="21" t="s">
        <v>8</v>
      </c>
      <c r="B178" s="152">
        <v>45426.469398148147</v>
      </c>
      <c r="C178" s="9">
        <v>45426.469398148147</v>
      </c>
      <c r="D178" s="21">
        <v>2024051401</v>
      </c>
      <c r="E178" s="21" t="s">
        <v>16</v>
      </c>
      <c r="F178" s="21">
        <v>1408.058</v>
      </c>
      <c r="G178" s="21">
        <v>4.0971349999999997</v>
      </c>
      <c r="H178" s="21">
        <v>231.99</v>
      </c>
      <c r="I178" s="21">
        <v>230.024</v>
      </c>
      <c r="J178" s="21" t="s">
        <v>9</v>
      </c>
      <c r="K178" s="21">
        <v>38.000109999999999</v>
      </c>
      <c r="L178" s="21">
        <v>0.66742060000000003</v>
      </c>
      <c r="M178" s="21">
        <v>57</v>
      </c>
      <c r="N178" s="21" t="s">
        <v>10</v>
      </c>
      <c r="O178" s="21">
        <v>1</v>
      </c>
    </row>
    <row r="179" spans="1:15">
      <c r="A179" s="21" t="s">
        <v>8</v>
      </c>
      <c r="B179" s="152">
        <v>45426.471087962964</v>
      </c>
      <c r="C179" s="9">
        <v>45426.471087962964</v>
      </c>
      <c r="D179" s="21">
        <v>2024051401</v>
      </c>
      <c r="E179" s="21" t="s">
        <v>16</v>
      </c>
      <c r="F179" s="21">
        <v>1180.42</v>
      </c>
      <c r="G179" s="21">
        <v>3.488324</v>
      </c>
      <c r="H179" s="21">
        <v>207.57</v>
      </c>
      <c r="I179" s="21">
        <v>207.7132</v>
      </c>
      <c r="J179" s="21" t="s">
        <v>9</v>
      </c>
      <c r="K179" s="21">
        <v>38.000349999999997</v>
      </c>
      <c r="L179" s="21">
        <v>0.61174079999999997</v>
      </c>
      <c r="M179" s="21">
        <v>51</v>
      </c>
      <c r="N179" s="21" t="s">
        <v>10</v>
      </c>
      <c r="O179" s="21">
        <v>1</v>
      </c>
    </row>
    <row r="180" spans="1:15">
      <c r="A180" s="21" t="s">
        <v>8</v>
      </c>
      <c r="B180" s="152">
        <v>45426.473310185182</v>
      </c>
      <c r="C180" s="9">
        <v>45426.473310185182</v>
      </c>
      <c r="D180" s="21">
        <v>2024051401</v>
      </c>
      <c r="E180" s="21" t="s">
        <v>16</v>
      </c>
      <c r="F180" s="21">
        <v>951.59559999999999</v>
      </c>
      <c r="G180" s="21">
        <v>2.869227</v>
      </c>
      <c r="H180" s="21">
        <v>207.57</v>
      </c>
      <c r="I180" s="21">
        <v>207.1344</v>
      </c>
      <c r="J180" s="21" t="s">
        <v>9</v>
      </c>
      <c r="K180" s="21">
        <v>38.001260000000002</v>
      </c>
      <c r="L180" s="21">
        <v>0.62245189999999995</v>
      </c>
      <c r="M180" s="21">
        <v>51</v>
      </c>
      <c r="N180" s="21" t="s">
        <v>10</v>
      </c>
      <c r="O180" s="21">
        <v>1</v>
      </c>
    </row>
    <row r="181" spans="1:15">
      <c r="A181" s="21" t="s">
        <v>8</v>
      </c>
      <c r="B181" s="152">
        <v>45426.476099537038</v>
      </c>
      <c r="C181" s="9">
        <v>45426.476099537038</v>
      </c>
      <c r="D181" s="21">
        <v>2024051401</v>
      </c>
      <c r="E181" s="21" t="s">
        <v>16</v>
      </c>
      <c r="F181" s="21">
        <v>603.8519</v>
      </c>
      <c r="G181" s="21">
        <v>1.867699</v>
      </c>
      <c r="H181" s="21">
        <v>325.60000000000002</v>
      </c>
      <c r="I181" s="21">
        <v>322.82749999999999</v>
      </c>
      <c r="J181" s="21" t="s">
        <v>9</v>
      </c>
      <c r="K181" s="21">
        <v>38.000039999999998</v>
      </c>
      <c r="L181" s="21">
        <v>0.99571620000000005</v>
      </c>
      <c r="M181" s="21">
        <v>80</v>
      </c>
      <c r="N181" s="21" t="s">
        <v>10</v>
      </c>
      <c r="O181" s="21">
        <v>1</v>
      </c>
    </row>
    <row r="182" spans="1:15">
      <c r="A182" s="21" t="s">
        <v>8</v>
      </c>
      <c r="B182" s="152">
        <v>45427.356562499997</v>
      </c>
      <c r="C182" s="8">
        <v>45427.356562499997</v>
      </c>
      <c r="D182" s="21">
        <v>2024051501</v>
      </c>
      <c r="E182" s="21" t="s">
        <v>16</v>
      </c>
      <c r="F182" s="21">
        <v>17706.38</v>
      </c>
      <c r="G182" s="21">
        <v>17.235199999999999</v>
      </c>
      <c r="H182" s="21">
        <v>227.92</v>
      </c>
      <c r="I182" s="21">
        <v>224.69880000000001</v>
      </c>
      <c r="J182" s="21" t="s">
        <v>9</v>
      </c>
      <c r="K182" s="21">
        <v>38.000439999999998</v>
      </c>
      <c r="L182" s="21">
        <v>0.21725539999999999</v>
      </c>
      <c r="M182" s="21">
        <v>56</v>
      </c>
      <c r="N182" s="21" t="s">
        <v>10</v>
      </c>
      <c r="O182" s="21">
        <v>1</v>
      </c>
    </row>
    <row r="183" spans="1:15">
      <c r="A183" s="21" t="s">
        <v>8</v>
      </c>
      <c r="B183" s="152">
        <v>45427.358935185184</v>
      </c>
      <c r="C183" s="8">
        <v>45427.358935185184</v>
      </c>
      <c r="D183" s="21">
        <v>2024051501</v>
      </c>
      <c r="E183" s="21" t="s">
        <v>16</v>
      </c>
      <c r="F183" s="21">
        <v>17068.09</v>
      </c>
      <c r="G183" s="21">
        <v>16.976320000000001</v>
      </c>
      <c r="H183" s="21">
        <v>260.48</v>
      </c>
      <c r="I183" s="21">
        <v>260.72059999999999</v>
      </c>
      <c r="J183" s="21" t="s">
        <v>9</v>
      </c>
      <c r="K183" s="21">
        <v>38.001269999999998</v>
      </c>
      <c r="L183" s="21">
        <v>0.25780199999999998</v>
      </c>
      <c r="M183" s="21">
        <v>64</v>
      </c>
      <c r="N183" s="21" t="s">
        <v>10</v>
      </c>
      <c r="O183" s="21">
        <v>1</v>
      </c>
    </row>
    <row r="184" spans="1:15">
      <c r="A184" s="21" t="s">
        <v>8</v>
      </c>
      <c r="B184" s="152">
        <v>45427.360891203702</v>
      </c>
      <c r="C184" s="8">
        <v>45427.360891203702</v>
      </c>
      <c r="D184" s="21">
        <v>2024051501</v>
      </c>
      <c r="E184" s="21" t="s">
        <v>16</v>
      </c>
      <c r="F184" s="21">
        <v>16500.89</v>
      </c>
      <c r="G184" s="21">
        <v>16.705020000000001</v>
      </c>
      <c r="H184" s="21">
        <v>272.69</v>
      </c>
      <c r="I184" s="21">
        <v>268.61160000000001</v>
      </c>
      <c r="J184" s="21" t="s">
        <v>9</v>
      </c>
      <c r="K184" s="21">
        <v>38.000259999999997</v>
      </c>
      <c r="L184" s="21">
        <v>0.27049780000000001</v>
      </c>
      <c r="M184" s="21">
        <v>67</v>
      </c>
      <c r="N184" s="21" t="s">
        <v>10</v>
      </c>
      <c r="O184" s="21">
        <v>1</v>
      </c>
    </row>
    <row r="185" spans="1:15">
      <c r="A185" s="21" t="s">
        <v>8</v>
      </c>
      <c r="B185" s="152">
        <v>45427.363657407404</v>
      </c>
      <c r="C185" s="8">
        <v>45427.363657407404</v>
      </c>
      <c r="D185" s="21">
        <v>2024051501</v>
      </c>
      <c r="E185" s="21" t="s">
        <v>16</v>
      </c>
      <c r="F185" s="21">
        <v>15850.65</v>
      </c>
      <c r="G185" s="21">
        <v>16.457319999999999</v>
      </c>
      <c r="H185" s="21">
        <v>240.13</v>
      </c>
      <c r="I185" s="21">
        <v>241.16130000000001</v>
      </c>
      <c r="J185" s="21" t="s">
        <v>9</v>
      </c>
      <c r="K185" s="21">
        <v>38.001280000000001</v>
      </c>
      <c r="L185" s="21">
        <v>0.2488727</v>
      </c>
      <c r="M185" s="21">
        <v>59</v>
      </c>
      <c r="N185" s="21" t="s">
        <v>10</v>
      </c>
      <c r="O185" s="21">
        <v>1</v>
      </c>
    </row>
    <row r="186" spans="1:15">
      <c r="A186" s="21" t="s">
        <v>8</v>
      </c>
      <c r="B186" s="152">
        <v>45427.366203703707</v>
      </c>
      <c r="C186" s="8">
        <v>45427.366203703707</v>
      </c>
      <c r="D186" s="21">
        <v>2024051501</v>
      </c>
      <c r="E186" s="21" t="s">
        <v>16</v>
      </c>
      <c r="F186" s="21">
        <v>15191.19</v>
      </c>
      <c r="G186" s="21">
        <v>16.140470000000001</v>
      </c>
      <c r="H186" s="21">
        <v>305.25</v>
      </c>
      <c r="I186" s="21">
        <v>300.04430000000002</v>
      </c>
      <c r="J186" s="21" t="s">
        <v>9</v>
      </c>
      <c r="K186" s="21">
        <v>38.001379999999997</v>
      </c>
      <c r="L186" s="21">
        <v>0.31722739999999999</v>
      </c>
      <c r="M186" s="21">
        <v>75</v>
      </c>
      <c r="N186" s="21" t="s">
        <v>10</v>
      </c>
      <c r="O186" s="21">
        <v>1</v>
      </c>
    </row>
    <row r="187" spans="1:15">
      <c r="A187" s="21" t="s">
        <v>8</v>
      </c>
      <c r="B187" s="152">
        <v>45427.36855324074</v>
      </c>
      <c r="C187" s="8">
        <v>45427.36855324074</v>
      </c>
      <c r="D187" s="21">
        <v>2024051501</v>
      </c>
      <c r="E187" s="21" t="s">
        <v>16</v>
      </c>
      <c r="F187" s="21">
        <v>14592.91</v>
      </c>
      <c r="G187" s="21">
        <v>15.839700000000001</v>
      </c>
      <c r="H187" s="21">
        <v>280.83</v>
      </c>
      <c r="I187" s="21">
        <v>276.75229999999999</v>
      </c>
      <c r="J187" s="21" t="s">
        <v>9</v>
      </c>
      <c r="K187" s="21">
        <v>38.001190000000001</v>
      </c>
      <c r="L187" s="21">
        <v>0.29890889999999998</v>
      </c>
      <c r="M187" s="21">
        <v>69</v>
      </c>
      <c r="N187" s="21" t="s">
        <v>10</v>
      </c>
      <c r="O187" s="21">
        <v>1</v>
      </c>
    </row>
    <row r="188" spans="1:15">
      <c r="A188" s="21" t="s">
        <v>8</v>
      </c>
      <c r="B188" s="152">
        <v>45427.371134259258</v>
      </c>
      <c r="C188" s="8">
        <v>45427.371134259258</v>
      </c>
      <c r="D188" s="21">
        <v>2024051501</v>
      </c>
      <c r="E188" s="21" t="s">
        <v>16</v>
      </c>
      <c r="F188" s="21">
        <v>13942.16</v>
      </c>
      <c r="G188" s="21">
        <v>15.494440000000001</v>
      </c>
      <c r="H188" s="21">
        <v>309.32</v>
      </c>
      <c r="I188" s="21">
        <v>307.15100000000001</v>
      </c>
      <c r="J188" s="21" t="s">
        <v>9</v>
      </c>
      <c r="K188" s="21">
        <v>38.000079999999997</v>
      </c>
      <c r="L188" s="21">
        <v>0.33956750000000002</v>
      </c>
      <c r="M188" s="21">
        <v>76</v>
      </c>
      <c r="N188" s="21" t="s">
        <v>10</v>
      </c>
      <c r="O188" s="21">
        <v>1</v>
      </c>
    </row>
    <row r="189" spans="1:15">
      <c r="A189" s="21" t="s">
        <v>8</v>
      </c>
      <c r="B189" s="152">
        <v>45427.373055555552</v>
      </c>
      <c r="C189" s="8">
        <v>45427.373055555552</v>
      </c>
      <c r="D189" s="21">
        <v>2024051501</v>
      </c>
      <c r="E189" s="21" t="s">
        <v>16</v>
      </c>
      <c r="F189" s="21">
        <v>13441.51</v>
      </c>
      <c r="G189" s="21">
        <v>15.199780000000001</v>
      </c>
      <c r="H189" s="21">
        <v>268.62</v>
      </c>
      <c r="I189" s="21">
        <v>266.96350000000001</v>
      </c>
      <c r="J189" s="21" t="s">
        <v>9</v>
      </c>
      <c r="K189" s="21">
        <v>38.000120000000003</v>
      </c>
      <c r="L189" s="21">
        <v>0.30043950000000003</v>
      </c>
      <c r="M189" s="21">
        <v>66</v>
      </c>
      <c r="N189" s="21" t="s">
        <v>10</v>
      </c>
      <c r="O189" s="21">
        <v>1</v>
      </c>
    </row>
    <row r="190" spans="1:15">
      <c r="A190" s="21" t="s">
        <v>8</v>
      </c>
      <c r="B190" s="152">
        <v>45427.376527777778</v>
      </c>
      <c r="C190" s="8">
        <v>45427.376527777778</v>
      </c>
      <c r="D190" s="21">
        <v>2024051501</v>
      </c>
      <c r="E190" s="21" t="s">
        <v>16</v>
      </c>
      <c r="F190" s="21">
        <v>12757.2</v>
      </c>
      <c r="G190" s="21">
        <v>14.888809999999999</v>
      </c>
      <c r="H190" s="21">
        <v>268.62</v>
      </c>
      <c r="I190" s="21">
        <v>269.2758</v>
      </c>
      <c r="J190" s="21" t="s">
        <v>9</v>
      </c>
      <c r="K190" s="21">
        <v>38.00112</v>
      </c>
      <c r="L190" s="21">
        <v>0.31263079999999999</v>
      </c>
      <c r="M190" s="21">
        <v>66</v>
      </c>
      <c r="N190" s="21" t="s">
        <v>10</v>
      </c>
      <c r="O190" s="21">
        <v>1</v>
      </c>
    </row>
    <row r="191" spans="1:15">
      <c r="A191" s="21" t="s">
        <v>8</v>
      </c>
      <c r="B191" s="152">
        <v>45427.380196759259</v>
      </c>
      <c r="C191" s="8">
        <v>45427.380196759259</v>
      </c>
      <c r="D191" s="21">
        <v>2024051501</v>
      </c>
      <c r="E191" s="21" t="s">
        <v>16</v>
      </c>
      <c r="F191" s="21">
        <v>12065.49</v>
      </c>
      <c r="G191" s="21">
        <v>14.559369999999999</v>
      </c>
      <c r="H191" s="21">
        <v>276.75990000000002</v>
      </c>
      <c r="I191" s="21">
        <v>274.05270000000002</v>
      </c>
      <c r="J191" s="21" t="s">
        <v>9</v>
      </c>
      <c r="K191" s="21">
        <v>38.000149999999998</v>
      </c>
      <c r="L191" s="21">
        <v>0.32897680000000001</v>
      </c>
      <c r="M191" s="21">
        <v>68</v>
      </c>
      <c r="N191" s="21" t="s">
        <v>10</v>
      </c>
      <c r="O191" s="21">
        <v>1</v>
      </c>
    </row>
    <row r="192" spans="1:15">
      <c r="A192" s="21" t="s">
        <v>8</v>
      </c>
      <c r="B192" s="152">
        <v>45427.388657407406</v>
      </c>
      <c r="C192" s="6">
        <v>45427.388657407406</v>
      </c>
      <c r="D192" s="21">
        <v>2024051501</v>
      </c>
      <c r="E192" s="21" t="s">
        <v>16</v>
      </c>
      <c r="F192" s="21">
        <v>10945.69</v>
      </c>
      <c r="G192" s="21">
        <v>14.26463</v>
      </c>
      <c r="H192" s="21">
        <v>227.92</v>
      </c>
      <c r="I192" s="21">
        <v>225.26920000000001</v>
      </c>
      <c r="J192" s="21" t="s">
        <v>9</v>
      </c>
      <c r="K192" s="21">
        <v>38.001339999999999</v>
      </c>
      <c r="L192" s="21">
        <v>0.2920758</v>
      </c>
      <c r="M192" s="21">
        <v>56</v>
      </c>
      <c r="N192" s="21" t="s">
        <v>10</v>
      </c>
      <c r="O192" s="21">
        <v>1</v>
      </c>
    </row>
    <row r="193" spans="1:15">
      <c r="A193" s="21" t="s">
        <v>8</v>
      </c>
      <c r="B193" s="152">
        <v>45427.39166666667</v>
      </c>
      <c r="C193" s="6">
        <v>45427.39166666667</v>
      </c>
      <c r="D193" s="21">
        <v>2024051501</v>
      </c>
      <c r="E193" s="21" t="s">
        <v>16</v>
      </c>
      <c r="F193" s="21">
        <v>10381.02</v>
      </c>
      <c r="G193" s="21">
        <v>13.90414</v>
      </c>
      <c r="H193" s="21">
        <v>272.69</v>
      </c>
      <c r="I193" s="21">
        <v>269.90940000000001</v>
      </c>
      <c r="J193" s="21" t="s">
        <v>9</v>
      </c>
      <c r="K193" s="21">
        <v>38.001269999999998</v>
      </c>
      <c r="L193" s="21">
        <v>0.35966939999999997</v>
      </c>
      <c r="M193" s="21">
        <v>67</v>
      </c>
      <c r="N193" s="21" t="s">
        <v>10</v>
      </c>
      <c r="O193" s="21">
        <v>1</v>
      </c>
    </row>
    <row r="194" spans="1:15">
      <c r="A194" s="21" t="s">
        <v>8</v>
      </c>
      <c r="B194" s="152">
        <v>45427.393703703703</v>
      </c>
      <c r="C194" s="6">
        <v>45427.393703703703</v>
      </c>
      <c r="D194" s="21">
        <v>2024051501</v>
      </c>
      <c r="E194" s="21" t="s">
        <v>16</v>
      </c>
      <c r="F194" s="21">
        <v>9872.7839999999997</v>
      </c>
      <c r="G194" s="21">
        <v>13.47212</v>
      </c>
      <c r="H194" s="21">
        <v>321.52999999999997</v>
      </c>
      <c r="I194" s="21">
        <v>317.34429999999998</v>
      </c>
      <c r="J194" s="21" t="s">
        <v>9</v>
      </c>
      <c r="K194" s="21">
        <v>38.00029</v>
      </c>
      <c r="L194" s="21">
        <v>0.4310253</v>
      </c>
      <c r="M194" s="21">
        <v>79</v>
      </c>
      <c r="N194" s="21" t="s">
        <v>10</v>
      </c>
      <c r="O194" s="21">
        <v>1</v>
      </c>
    </row>
    <row r="195" spans="1:15">
      <c r="A195" s="21" t="s">
        <v>8</v>
      </c>
      <c r="B195" s="152">
        <v>45427.395937499998</v>
      </c>
      <c r="C195" s="6">
        <v>45427.395937499998</v>
      </c>
      <c r="D195" s="21">
        <v>2024051501</v>
      </c>
      <c r="E195" s="21" t="s">
        <v>16</v>
      </c>
      <c r="F195" s="21">
        <v>9485.8369999999995</v>
      </c>
      <c r="G195" s="21">
        <v>13.20839</v>
      </c>
      <c r="H195" s="21">
        <v>195.36</v>
      </c>
      <c r="I195" s="21">
        <v>192.93430000000001</v>
      </c>
      <c r="J195" s="21" t="s">
        <v>9</v>
      </c>
      <c r="K195" s="21">
        <v>38.00027</v>
      </c>
      <c r="L195" s="21">
        <v>0.26714300000000002</v>
      </c>
      <c r="M195" s="21">
        <v>48</v>
      </c>
      <c r="N195" s="21" t="s">
        <v>10</v>
      </c>
      <c r="O195" s="21">
        <v>1</v>
      </c>
    </row>
    <row r="196" spans="1:15">
      <c r="A196" s="21" t="s">
        <v>8</v>
      </c>
      <c r="B196" s="152">
        <v>45427.399050925924</v>
      </c>
      <c r="C196" s="6">
        <v>45427.399050925924</v>
      </c>
      <c r="D196" s="21">
        <v>2024051501</v>
      </c>
      <c r="E196" s="21" t="s">
        <v>16</v>
      </c>
      <c r="F196" s="21">
        <v>8910.9709999999995</v>
      </c>
      <c r="G196" s="21">
        <v>12.76431</v>
      </c>
      <c r="H196" s="21">
        <v>305.25</v>
      </c>
      <c r="I196" s="21">
        <v>306.3997</v>
      </c>
      <c r="J196" s="21" t="s">
        <v>9</v>
      </c>
      <c r="K196" s="21">
        <v>38.001330000000003</v>
      </c>
      <c r="L196" s="21">
        <v>0.43683939999999999</v>
      </c>
      <c r="M196" s="21">
        <v>75</v>
      </c>
      <c r="N196" s="21" t="s">
        <v>10</v>
      </c>
      <c r="O196" s="21">
        <v>1</v>
      </c>
    </row>
    <row r="197" spans="1:15">
      <c r="A197" s="21" t="s">
        <v>8</v>
      </c>
      <c r="B197" s="152">
        <v>45427.409780092596</v>
      </c>
      <c r="C197" s="9">
        <v>45427.409780092596</v>
      </c>
      <c r="D197" s="21">
        <v>2024051501</v>
      </c>
      <c r="E197" s="21" t="s">
        <v>16</v>
      </c>
      <c r="F197" s="21">
        <v>7811.44</v>
      </c>
      <c r="G197" s="21">
        <v>12.33628</v>
      </c>
      <c r="H197" s="21">
        <v>280.83</v>
      </c>
      <c r="I197" s="21">
        <v>274.79259999999999</v>
      </c>
      <c r="J197" s="21" t="s">
        <v>9</v>
      </c>
      <c r="K197" s="21">
        <v>38.00027</v>
      </c>
      <c r="L197" s="21">
        <v>0.43184420000000001</v>
      </c>
      <c r="M197" s="21">
        <v>69</v>
      </c>
      <c r="N197" s="21" t="s">
        <v>10</v>
      </c>
      <c r="O197" s="21">
        <v>1</v>
      </c>
    </row>
    <row r="198" spans="1:15">
      <c r="A198" s="21" t="s">
        <v>8</v>
      </c>
      <c r="B198" s="152">
        <v>45427.411782407406</v>
      </c>
      <c r="C198" s="9">
        <v>45427.411782407406</v>
      </c>
      <c r="D198" s="21">
        <v>2024051501</v>
      </c>
      <c r="E198" s="21" t="s">
        <v>16</v>
      </c>
      <c r="F198" s="21">
        <v>7412.9409999999998</v>
      </c>
      <c r="G198" s="21">
        <v>11.9221</v>
      </c>
      <c r="H198" s="21">
        <v>260.48</v>
      </c>
      <c r="I198" s="21">
        <v>254.4811</v>
      </c>
      <c r="J198" s="21" t="s">
        <v>9</v>
      </c>
      <c r="K198" s="21">
        <v>38.0002</v>
      </c>
      <c r="L198" s="21">
        <v>0.40735349999999998</v>
      </c>
      <c r="M198" s="21">
        <v>64</v>
      </c>
      <c r="N198" s="21" t="s">
        <v>10</v>
      </c>
      <c r="O198" s="21">
        <v>1</v>
      </c>
    </row>
    <row r="199" spans="1:15">
      <c r="A199" s="21" t="s">
        <v>8</v>
      </c>
      <c r="B199" s="152">
        <v>45427.413541666669</v>
      </c>
      <c r="C199" s="9">
        <v>45427.413541666669</v>
      </c>
      <c r="D199" s="21">
        <v>2024051501</v>
      </c>
      <c r="E199" s="21" t="s">
        <v>16</v>
      </c>
      <c r="F199" s="21">
        <v>6992.6040000000003</v>
      </c>
      <c r="G199" s="21">
        <v>11.427479999999999</v>
      </c>
      <c r="H199" s="21">
        <v>309.32</v>
      </c>
      <c r="I199" s="21">
        <v>304.14210000000003</v>
      </c>
      <c r="J199" s="21" t="s">
        <v>9</v>
      </c>
      <c r="K199" s="21">
        <v>38.000019999999999</v>
      </c>
      <c r="L199" s="21">
        <v>0.49476439999999999</v>
      </c>
      <c r="M199" s="21">
        <v>76</v>
      </c>
      <c r="N199" s="21" t="s">
        <v>10</v>
      </c>
      <c r="O199" s="21">
        <v>1</v>
      </c>
    </row>
    <row r="200" spans="1:15">
      <c r="A200" s="21" t="s">
        <v>8</v>
      </c>
      <c r="B200" s="152">
        <v>45427.415648148148</v>
      </c>
      <c r="C200" s="9">
        <v>45427.415648148148</v>
      </c>
      <c r="D200" s="21">
        <v>2024051501</v>
      </c>
      <c r="E200" s="21" t="s">
        <v>16</v>
      </c>
      <c r="F200" s="21">
        <v>6665.9620000000004</v>
      </c>
      <c r="G200" s="21">
        <v>11.10557</v>
      </c>
      <c r="H200" s="21">
        <v>195.36</v>
      </c>
      <c r="I200" s="21">
        <v>192.38929999999999</v>
      </c>
      <c r="J200" s="21" t="s">
        <v>9</v>
      </c>
      <c r="K200" s="21">
        <v>38.001359999999998</v>
      </c>
      <c r="L200" s="21">
        <v>0.31880930000000002</v>
      </c>
      <c r="M200" s="21">
        <v>48</v>
      </c>
      <c r="N200" s="21" t="s">
        <v>10</v>
      </c>
      <c r="O200" s="21">
        <v>1</v>
      </c>
    </row>
    <row r="201" spans="1:15">
      <c r="A201" s="21" t="s">
        <v>8</v>
      </c>
      <c r="B201" s="152">
        <v>45427.417407407411</v>
      </c>
      <c r="C201" s="9">
        <v>45427.417407407411</v>
      </c>
      <c r="D201" s="21">
        <v>2024051501</v>
      </c>
      <c r="E201" s="21" t="s">
        <v>16</v>
      </c>
      <c r="F201" s="21">
        <v>6324.0469999999996</v>
      </c>
      <c r="G201" s="21">
        <v>10.705880000000001</v>
      </c>
      <c r="H201" s="21">
        <v>240.13</v>
      </c>
      <c r="I201" s="21">
        <v>237.7567</v>
      </c>
      <c r="J201" s="21" t="s">
        <v>9</v>
      </c>
      <c r="K201" s="21">
        <v>38</v>
      </c>
      <c r="L201" s="21">
        <v>0.40063320000000002</v>
      </c>
      <c r="M201" s="21">
        <v>59</v>
      </c>
      <c r="N201" s="21" t="s">
        <v>10</v>
      </c>
      <c r="O201" s="21">
        <v>1</v>
      </c>
    </row>
    <row r="202" spans="1:15">
      <c r="A202" s="21" t="s">
        <v>8</v>
      </c>
      <c r="B202" s="152">
        <v>45427.419328703705</v>
      </c>
      <c r="C202" s="9">
        <v>45427.419328703705</v>
      </c>
      <c r="D202" s="21">
        <v>2024051501</v>
      </c>
      <c r="E202" s="21" t="s">
        <v>16</v>
      </c>
      <c r="F202" s="21">
        <v>6019.1220000000003</v>
      </c>
      <c r="G202" s="21">
        <v>10.369300000000001</v>
      </c>
      <c r="H202" s="21">
        <v>195.36</v>
      </c>
      <c r="I202" s="21">
        <v>194.7852</v>
      </c>
      <c r="J202" s="21" t="s">
        <v>9</v>
      </c>
      <c r="K202" s="21">
        <v>38.001379999999997</v>
      </c>
      <c r="L202" s="21">
        <v>0.3340303</v>
      </c>
      <c r="M202" s="21">
        <v>48</v>
      </c>
      <c r="N202" s="21" t="s">
        <v>10</v>
      </c>
      <c r="O202" s="21">
        <v>1</v>
      </c>
    </row>
    <row r="203" spans="1:15">
      <c r="A203" s="21" t="s">
        <v>8</v>
      </c>
      <c r="B203" s="152">
        <v>45427.421990740739</v>
      </c>
      <c r="C203" s="9">
        <v>45427.421990740739</v>
      </c>
      <c r="D203" s="21">
        <v>2024051501</v>
      </c>
      <c r="E203" s="21" t="s">
        <v>16</v>
      </c>
      <c r="F203" s="21">
        <v>5631.4440000000004</v>
      </c>
      <c r="G203" s="21">
        <v>9.9381500000000003</v>
      </c>
      <c r="H203" s="21">
        <v>248.27</v>
      </c>
      <c r="I203" s="21">
        <v>245.50190000000001</v>
      </c>
      <c r="J203" s="21" t="s">
        <v>9</v>
      </c>
      <c r="K203" s="21">
        <v>38.00132</v>
      </c>
      <c r="L203" s="21">
        <v>0.43129240000000002</v>
      </c>
      <c r="M203" s="21">
        <v>61</v>
      </c>
      <c r="N203" s="21" t="s">
        <v>10</v>
      </c>
      <c r="O203" s="21">
        <v>1</v>
      </c>
    </row>
    <row r="204" spans="1:15">
      <c r="A204" s="21" t="s">
        <v>8</v>
      </c>
      <c r="B204" s="152">
        <v>45427.424143518518</v>
      </c>
      <c r="C204" s="9">
        <v>45427.424143518518</v>
      </c>
      <c r="D204" s="21">
        <v>2024051501</v>
      </c>
      <c r="E204" s="21" t="s">
        <v>16</v>
      </c>
      <c r="F204" s="21">
        <v>5202.6310000000003</v>
      </c>
      <c r="G204" s="21">
        <v>9.3639299999999999</v>
      </c>
      <c r="H204" s="21">
        <v>325.60000000000002</v>
      </c>
      <c r="I204" s="21">
        <v>325.65859999999998</v>
      </c>
      <c r="J204" s="21" t="s">
        <v>9</v>
      </c>
      <c r="K204" s="21">
        <v>38.001339999999999</v>
      </c>
      <c r="L204" s="21">
        <v>0.58427359999999995</v>
      </c>
      <c r="M204" s="21">
        <v>80</v>
      </c>
      <c r="N204" s="21" t="s">
        <v>10</v>
      </c>
      <c r="O204" s="21">
        <v>1</v>
      </c>
    </row>
    <row r="205" spans="1:15">
      <c r="A205" s="21" t="s">
        <v>8</v>
      </c>
      <c r="B205" s="152">
        <v>45427.426087962966</v>
      </c>
      <c r="C205" s="9">
        <v>45427.426087962966</v>
      </c>
      <c r="D205" s="21">
        <v>2024051501</v>
      </c>
      <c r="E205" s="21" t="s">
        <v>16</v>
      </c>
      <c r="F205" s="21">
        <v>4847.857</v>
      </c>
      <c r="G205" s="21">
        <v>8.8810760000000002</v>
      </c>
      <c r="H205" s="21">
        <v>264.55</v>
      </c>
      <c r="I205" s="21">
        <v>262.4085</v>
      </c>
      <c r="J205" s="21" t="s">
        <v>9</v>
      </c>
      <c r="K205" s="21">
        <v>38.001190000000001</v>
      </c>
      <c r="L205" s="21">
        <v>0.4783483</v>
      </c>
      <c r="M205" s="21">
        <v>65</v>
      </c>
      <c r="N205" s="21" t="s">
        <v>10</v>
      </c>
      <c r="O205" s="21">
        <v>1</v>
      </c>
    </row>
    <row r="206" spans="1:15">
      <c r="A206" s="21" t="s">
        <v>8</v>
      </c>
      <c r="B206" s="152">
        <v>45427.447534722225</v>
      </c>
      <c r="C206" s="8">
        <v>45427.447534722225</v>
      </c>
      <c r="D206" s="21">
        <v>2024051501</v>
      </c>
      <c r="E206" s="21" t="s">
        <v>16</v>
      </c>
      <c r="F206" s="21">
        <v>3708.8240000000001</v>
      </c>
      <c r="G206" s="21">
        <v>8.2569949999999999</v>
      </c>
      <c r="H206" s="21">
        <v>284.89999999999998</v>
      </c>
      <c r="I206" s="21">
        <v>283.38959999999997</v>
      </c>
      <c r="J206" s="21" t="s">
        <v>9</v>
      </c>
      <c r="K206" s="21">
        <v>38.001010000000001</v>
      </c>
      <c r="L206" s="21">
        <v>0.62906379999999995</v>
      </c>
      <c r="M206" s="21">
        <v>70</v>
      </c>
      <c r="N206" s="21" t="s">
        <v>10</v>
      </c>
      <c r="O206" s="21">
        <v>1</v>
      </c>
    </row>
    <row r="207" spans="1:15">
      <c r="A207" s="21" t="s">
        <v>8</v>
      </c>
      <c r="B207" s="152">
        <v>45427.449212962965</v>
      </c>
      <c r="C207" s="8">
        <v>45427.449212962965</v>
      </c>
      <c r="D207" s="21">
        <v>2024051501</v>
      </c>
      <c r="E207" s="21" t="s">
        <v>16</v>
      </c>
      <c r="F207" s="21">
        <v>3321.3180000000002</v>
      </c>
      <c r="G207" s="21">
        <v>7.5080200000000001</v>
      </c>
      <c r="H207" s="21">
        <v>337.81</v>
      </c>
      <c r="I207" s="21">
        <v>333.36340000000001</v>
      </c>
      <c r="J207" s="21" t="s">
        <v>9</v>
      </c>
      <c r="K207" s="21">
        <v>38.001269999999998</v>
      </c>
      <c r="L207" s="21">
        <v>0.75150939999999999</v>
      </c>
      <c r="M207" s="21">
        <v>83</v>
      </c>
      <c r="N207" s="21" t="s">
        <v>10</v>
      </c>
      <c r="O207" s="21">
        <v>1</v>
      </c>
    </row>
    <row r="208" spans="1:15">
      <c r="A208" s="21" t="s">
        <v>8</v>
      </c>
      <c r="B208" s="152">
        <v>45427.450949074075</v>
      </c>
      <c r="C208" s="8">
        <v>45427.450949074075</v>
      </c>
      <c r="D208" s="21">
        <v>2024051501</v>
      </c>
      <c r="E208" s="21" t="s">
        <v>16</v>
      </c>
      <c r="F208" s="21">
        <v>3042.3270000000002</v>
      </c>
      <c r="G208" s="21">
        <v>6.9868040000000002</v>
      </c>
      <c r="H208" s="21">
        <v>227.92</v>
      </c>
      <c r="I208" s="21">
        <v>225.54849999999999</v>
      </c>
      <c r="J208" s="21" t="s">
        <v>9</v>
      </c>
      <c r="K208" s="21">
        <v>38.001060000000003</v>
      </c>
      <c r="L208" s="21">
        <v>0.51634729999999995</v>
      </c>
      <c r="M208" s="21">
        <v>56</v>
      </c>
      <c r="N208" s="21" t="s">
        <v>10</v>
      </c>
      <c r="O208" s="21">
        <v>1</v>
      </c>
    </row>
    <row r="209" spans="1:15">
      <c r="A209" s="21" t="s">
        <v>8</v>
      </c>
      <c r="B209" s="152">
        <v>45427.452974537038</v>
      </c>
      <c r="C209" s="8">
        <v>45427.452974537038</v>
      </c>
      <c r="D209" s="21">
        <v>2024051501</v>
      </c>
      <c r="E209" s="21" t="s">
        <v>16</v>
      </c>
      <c r="F209" s="21">
        <v>2724.0880000000002</v>
      </c>
      <c r="G209" s="21">
        <v>6.372274</v>
      </c>
      <c r="H209" s="21">
        <v>264.55</v>
      </c>
      <c r="I209" s="21">
        <v>263.17880000000002</v>
      </c>
      <c r="J209" s="21" t="s">
        <v>9</v>
      </c>
      <c r="K209" s="21">
        <v>38.00085</v>
      </c>
      <c r="L209" s="21">
        <v>0.61384620000000001</v>
      </c>
      <c r="M209" s="21">
        <v>65</v>
      </c>
      <c r="N209" s="21" t="s">
        <v>10</v>
      </c>
      <c r="O209" s="21">
        <v>1</v>
      </c>
    </row>
    <row r="210" spans="1:15">
      <c r="A210" s="21" t="s">
        <v>8</v>
      </c>
      <c r="B210" s="152">
        <v>45427.454710648148</v>
      </c>
      <c r="C210" s="8">
        <v>45427.454710648148</v>
      </c>
      <c r="D210" s="21">
        <v>2024051501</v>
      </c>
      <c r="E210" s="21" t="s">
        <v>16</v>
      </c>
      <c r="F210" s="21">
        <v>2447.5300000000002</v>
      </c>
      <c r="G210" s="21">
        <v>5.8170770000000003</v>
      </c>
      <c r="H210" s="21">
        <v>236.06</v>
      </c>
      <c r="I210" s="21">
        <v>235.2638</v>
      </c>
      <c r="J210" s="21" t="s">
        <v>9</v>
      </c>
      <c r="K210" s="21">
        <v>38.00112</v>
      </c>
      <c r="L210" s="21">
        <v>0.55740579999999995</v>
      </c>
      <c r="M210" s="21">
        <v>58</v>
      </c>
      <c r="N210" s="21" t="s">
        <v>10</v>
      </c>
      <c r="O210" s="21">
        <v>1</v>
      </c>
    </row>
    <row r="211" spans="1:15">
      <c r="A211" s="21" t="s">
        <v>8</v>
      </c>
      <c r="B211" s="152">
        <v>45427.48</v>
      </c>
      <c r="C211" s="6">
        <v>45427.48</v>
      </c>
      <c r="D211" s="21">
        <v>2024051501</v>
      </c>
      <c r="E211" s="21" t="s">
        <v>16</v>
      </c>
      <c r="F211" s="21">
        <v>1693.9649999999999</v>
      </c>
      <c r="G211" s="21">
        <v>5.0667540000000004</v>
      </c>
      <c r="H211" s="21">
        <v>252.34</v>
      </c>
      <c r="I211" s="21">
        <v>252.71080000000001</v>
      </c>
      <c r="J211" s="21" t="s">
        <v>9</v>
      </c>
      <c r="K211" s="21">
        <v>38.000979999999998</v>
      </c>
      <c r="L211" s="21">
        <v>0.75379600000000002</v>
      </c>
      <c r="M211" s="21">
        <v>62</v>
      </c>
      <c r="N211" s="21" t="s">
        <v>10</v>
      </c>
      <c r="O211" s="21">
        <v>1</v>
      </c>
    </row>
    <row r="212" spans="1:15">
      <c r="A212" s="21" t="s">
        <v>8</v>
      </c>
      <c r="B212" s="152">
        <v>45427.482523148145</v>
      </c>
      <c r="C212" s="6">
        <v>45427.482523148145</v>
      </c>
      <c r="D212" s="21">
        <v>2024051501</v>
      </c>
      <c r="E212" s="21" t="s">
        <v>16</v>
      </c>
      <c r="F212" s="21">
        <v>1400.1890000000001</v>
      </c>
      <c r="G212" s="21">
        <v>4.2852750000000004</v>
      </c>
      <c r="H212" s="21">
        <v>256.41000000000003</v>
      </c>
      <c r="I212" s="21">
        <v>255.691</v>
      </c>
      <c r="J212" s="21" t="s">
        <v>9</v>
      </c>
      <c r="K212" s="21">
        <v>38.001190000000001</v>
      </c>
      <c r="L212" s="21">
        <v>0.78041450000000001</v>
      </c>
      <c r="M212" s="21">
        <v>63</v>
      </c>
      <c r="N212" s="21" t="s">
        <v>10</v>
      </c>
      <c r="O212" s="21">
        <v>1</v>
      </c>
    </row>
    <row r="213" spans="1:15">
      <c r="A213" s="21" t="s">
        <v>8</v>
      </c>
      <c r="B213" s="152">
        <v>45427.484351851854</v>
      </c>
      <c r="C213" s="6">
        <v>45427.484351851854</v>
      </c>
      <c r="D213" s="21">
        <v>2024051501</v>
      </c>
      <c r="E213" s="21" t="s">
        <v>16</v>
      </c>
      <c r="F213" s="21">
        <v>1150.68</v>
      </c>
      <c r="G213" s="21">
        <v>3.5810940000000002</v>
      </c>
      <c r="H213" s="21">
        <v>227.92</v>
      </c>
      <c r="I213" s="21">
        <v>226.80090000000001</v>
      </c>
      <c r="J213" s="21" t="s">
        <v>9</v>
      </c>
      <c r="K213" s="21">
        <v>38.000309999999999</v>
      </c>
      <c r="L213" s="21">
        <v>0.70372449999999998</v>
      </c>
      <c r="M213" s="21">
        <v>56</v>
      </c>
      <c r="N213" s="21" t="s">
        <v>10</v>
      </c>
      <c r="O213" s="21">
        <v>1</v>
      </c>
    </row>
    <row r="214" spans="1:15">
      <c r="A214" s="21" t="s">
        <v>8</v>
      </c>
      <c r="B214" s="152">
        <v>45428.35832175926</v>
      </c>
      <c r="C214" s="9">
        <v>45428.35832175926</v>
      </c>
      <c r="D214" s="21">
        <v>2024051601</v>
      </c>
      <c r="E214" s="21" t="s">
        <v>16</v>
      </c>
      <c r="F214" s="21">
        <v>14874.75</v>
      </c>
      <c r="G214" s="21">
        <v>14.237590000000001</v>
      </c>
      <c r="H214" s="21">
        <v>223.85</v>
      </c>
      <c r="I214" s="21">
        <v>226.48820000000001</v>
      </c>
      <c r="J214" s="21" t="s">
        <v>9</v>
      </c>
      <c r="K214" s="21">
        <v>38.001109999999997</v>
      </c>
      <c r="L214" s="21">
        <v>0.2154605</v>
      </c>
      <c r="M214" s="21">
        <v>55</v>
      </c>
      <c r="N214" s="21" t="s">
        <v>10</v>
      </c>
      <c r="O214" s="21">
        <v>1</v>
      </c>
    </row>
    <row r="215" spans="1:15">
      <c r="A215" s="21" t="s">
        <v>8</v>
      </c>
      <c r="B215" s="152">
        <v>45428.360543981478</v>
      </c>
      <c r="C215" s="9">
        <v>45428.360543981478</v>
      </c>
      <c r="D215" s="21">
        <v>2024051601</v>
      </c>
      <c r="E215" s="21" t="s">
        <v>16</v>
      </c>
      <c r="F215" s="21">
        <v>14347.42</v>
      </c>
      <c r="G215" s="21">
        <v>14.01324</v>
      </c>
      <c r="H215" s="21">
        <v>236.06</v>
      </c>
      <c r="I215" s="21">
        <v>231.85380000000001</v>
      </c>
      <c r="J215" s="21" t="s">
        <v>9</v>
      </c>
      <c r="K215" s="21">
        <v>38.001010000000001</v>
      </c>
      <c r="L215" s="21">
        <v>0.22504750000000001</v>
      </c>
      <c r="M215" s="21">
        <v>58</v>
      </c>
      <c r="N215" s="21" t="s">
        <v>10</v>
      </c>
      <c r="O215" s="21">
        <v>1</v>
      </c>
    </row>
    <row r="216" spans="1:15">
      <c r="A216" s="21" t="s">
        <v>8</v>
      </c>
      <c r="B216" s="152">
        <v>45428.362326388888</v>
      </c>
      <c r="C216" s="9">
        <v>45428.362326388888</v>
      </c>
      <c r="D216" s="21">
        <v>2024051601</v>
      </c>
      <c r="E216" s="21" t="s">
        <v>16</v>
      </c>
      <c r="F216" s="21">
        <v>13849.72</v>
      </c>
      <c r="G216" s="21">
        <v>13.74967</v>
      </c>
      <c r="H216" s="21">
        <v>264.55</v>
      </c>
      <c r="I216" s="21">
        <v>270.0575</v>
      </c>
      <c r="J216" s="21" t="s">
        <v>9</v>
      </c>
      <c r="K216" s="21">
        <v>38.001260000000002</v>
      </c>
      <c r="L216" s="21">
        <v>0.26661649999999998</v>
      </c>
      <c r="M216" s="21">
        <v>65</v>
      </c>
      <c r="N216" s="21" t="s">
        <v>10</v>
      </c>
      <c r="O216" s="21">
        <v>1</v>
      </c>
    </row>
    <row r="217" spans="1:15">
      <c r="A217" s="21" t="s">
        <v>8</v>
      </c>
      <c r="B217" s="152">
        <v>45428.364085648151</v>
      </c>
      <c r="C217" s="9">
        <v>45428.364085648151</v>
      </c>
      <c r="D217" s="21">
        <v>2024051601</v>
      </c>
      <c r="E217" s="21" t="s">
        <v>16</v>
      </c>
      <c r="F217" s="21">
        <v>13396.44</v>
      </c>
      <c r="G217" s="21">
        <v>13.51276</v>
      </c>
      <c r="H217" s="21">
        <v>240.13</v>
      </c>
      <c r="I217" s="21">
        <v>240.21600000000001</v>
      </c>
      <c r="J217" s="21" t="s">
        <v>9</v>
      </c>
      <c r="K217" s="21">
        <v>38.00141</v>
      </c>
      <c r="L217" s="21">
        <v>0.2408855</v>
      </c>
      <c r="M217" s="21">
        <v>59</v>
      </c>
      <c r="N217" s="21" t="s">
        <v>10</v>
      </c>
      <c r="O217" s="21">
        <v>1</v>
      </c>
    </row>
    <row r="218" spans="1:15">
      <c r="A218" s="21" t="s">
        <v>8</v>
      </c>
      <c r="B218" s="152">
        <v>45428.392256944448</v>
      </c>
      <c r="C218" s="8">
        <v>45428.392256944448</v>
      </c>
      <c r="D218" s="21">
        <v>2024051601</v>
      </c>
      <c r="E218" s="21" t="s">
        <v>16</v>
      </c>
      <c r="F218" s="21">
        <v>10104.44</v>
      </c>
      <c r="G218" s="21">
        <v>13.168760000000001</v>
      </c>
      <c r="H218" s="21">
        <v>268.62</v>
      </c>
      <c r="I218" s="21">
        <v>268.6825</v>
      </c>
      <c r="J218" s="21" t="s">
        <v>9</v>
      </c>
      <c r="K218" s="21">
        <v>38.001220000000004</v>
      </c>
      <c r="L218" s="21">
        <v>0.34838209999999997</v>
      </c>
      <c r="M218" s="21">
        <v>66</v>
      </c>
      <c r="N218" s="21" t="s">
        <v>10</v>
      </c>
      <c r="O218" s="21">
        <v>1</v>
      </c>
    </row>
    <row r="219" spans="1:15">
      <c r="A219" s="21" t="s">
        <v>8</v>
      </c>
      <c r="B219" s="152">
        <v>45428.394097222219</v>
      </c>
      <c r="C219" s="8">
        <v>45428.394097222219</v>
      </c>
      <c r="D219" s="21">
        <v>2024051601</v>
      </c>
      <c r="E219" s="21" t="s">
        <v>16</v>
      </c>
      <c r="F219" s="21">
        <v>9674.1869999999999</v>
      </c>
      <c r="G219" s="21">
        <v>12.822179999999999</v>
      </c>
      <c r="H219" s="21">
        <v>264.55</v>
      </c>
      <c r="I219" s="21">
        <v>266.67430000000002</v>
      </c>
      <c r="J219" s="21" t="s">
        <v>9</v>
      </c>
      <c r="K219" s="21">
        <v>38.001269999999998</v>
      </c>
      <c r="L219" s="21">
        <v>0.35166320000000001</v>
      </c>
      <c r="M219" s="21">
        <v>65</v>
      </c>
      <c r="N219" s="21" t="s">
        <v>10</v>
      </c>
      <c r="O219" s="21">
        <v>1</v>
      </c>
    </row>
    <row r="220" spans="1:15">
      <c r="A220" s="21" t="s">
        <v>8</v>
      </c>
      <c r="B220" s="152">
        <v>45428.396249999998</v>
      </c>
      <c r="C220" s="8">
        <v>45428.396249999998</v>
      </c>
      <c r="D220" s="21">
        <v>2024051601</v>
      </c>
      <c r="E220" s="21" t="s">
        <v>16</v>
      </c>
      <c r="F220" s="21">
        <v>9200.4060000000009</v>
      </c>
      <c r="G220" s="21">
        <v>12.43404</v>
      </c>
      <c r="H220" s="21">
        <v>288.97000000000003</v>
      </c>
      <c r="I220" s="21">
        <v>288.95100000000002</v>
      </c>
      <c r="J220" s="21" t="s">
        <v>9</v>
      </c>
      <c r="K220" s="21">
        <v>38.001179999999998</v>
      </c>
      <c r="L220" s="21">
        <v>0.38876070000000001</v>
      </c>
      <c r="M220" s="21">
        <v>71</v>
      </c>
      <c r="N220" s="21" t="s">
        <v>10</v>
      </c>
      <c r="O220" s="21">
        <v>1</v>
      </c>
    </row>
    <row r="221" spans="1:15">
      <c r="A221" s="21" t="s">
        <v>8</v>
      </c>
      <c r="B221" s="152">
        <v>45428.398263888892</v>
      </c>
      <c r="C221" s="8">
        <v>45428.398263888892</v>
      </c>
      <c r="D221" s="21">
        <v>2024051601</v>
      </c>
      <c r="E221" s="21" t="s">
        <v>16</v>
      </c>
      <c r="F221" s="21">
        <v>8832.3709999999992</v>
      </c>
      <c r="G221" s="21">
        <v>12.15732</v>
      </c>
      <c r="H221" s="21">
        <v>203.5</v>
      </c>
      <c r="I221" s="21">
        <v>199.14340000000001</v>
      </c>
      <c r="J221" s="21" t="s">
        <v>9</v>
      </c>
      <c r="K221" s="21">
        <v>38.001289999999997</v>
      </c>
      <c r="L221" s="21">
        <v>0.27273019999999998</v>
      </c>
      <c r="M221" s="21">
        <v>50</v>
      </c>
      <c r="N221" s="21" t="s">
        <v>10</v>
      </c>
      <c r="O221" s="21">
        <v>1</v>
      </c>
    </row>
    <row r="222" spans="1:15">
      <c r="A222" s="21" t="s">
        <v>8</v>
      </c>
      <c r="B222" s="152">
        <v>45428.400277777779</v>
      </c>
      <c r="C222" s="8">
        <v>45428.400277777779</v>
      </c>
      <c r="D222" s="21">
        <v>2024051601</v>
      </c>
      <c r="E222" s="21" t="s">
        <v>16</v>
      </c>
      <c r="F222" s="21">
        <v>8379.9279999999999</v>
      </c>
      <c r="G222" s="21">
        <v>11.74901</v>
      </c>
      <c r="H222" s="21">
        <v>297.11</v>
      </c>
      <c r="I222" s="21">
        <v>296.68209999999999</v>
      </c>
      <c r="J222" s="21" t="s">
        <v>9</v>
      </c>
      <c r="K222" s="21">
        <v>38.000039999999998</v>
      </c>
      <c r="L222" s="21">
        <v>0.41385139999999998</v>
      </c>
      <c r="M222" s="21">
        <v>73</v>
      </c>
      <c r="N222" s="21" t="s">
        <v>10</v>
      </c>
      <c r="O222" s="21">
        <v>1</v>
      </c>
    </row>
    <row r="223" spans="1:15">
      <c r="A223" s="21" t="s">
        <v>8</v>
      </c>
      <c r="B223" s="152">
        <v>45428.4296412037</v>
      </c>
      <c r="C223" s="6">
        <v>45428.4296412037</v>
      </c>
      <c r="D223" s="21">
        <v>2024051601</v>
      </c>
      <c r="E223" s="21" t="s">
        <v>16</v>
      </c>
      <c r="F223" s="21">
        <v>6040.3</v>
      </c>
      <c r="G223" s="21">
        <v>11.06015</v>
      </c>
      <c r="H223" s="21">
        <v>390.7199</v>
      </c>
      <c r="I223" s="21">
        <v>391.66460000000001</v>
      </c>
      <c r="J223" s="21" t="s">
        <v>9</v>
      </c>
      <c r="K223" s="21">
        <v>38.001010000000001</v>
      </c>
      <c r="L223" s="21">
        <v>0.71506309999999995</v>
      </c>
      <c r="M223" s="21">
        <v>96</v>
      </c>
      <c r="N223" s="21" t="s">
        <v>10</v>
      </c>
      <c r="O223" s="21">
        <v>1</v>
      </c>
    </row>
    <row r="224" spans="1:15">
      <c r="A224" s="21" t="s">
        <v>8</v>
      </c>
      <c r="B224" s="152">
        <v>45428.43209490741</v>
      </c>
      <c r="C224" s="6">
        <v>45428.43209490741</v>
      </c>
      <c r="D224" s="21">
        <v>2024051601</v>
      </c>
      <c r="E224" s="21" t="s">
        <v>16</v>
      </c>
      <c r="F224" s="21">
        <v>5638.223</v>
      </c>
      <c r="G224" s="21">
        <v>10.55691</v>
      </c>
      <c r="H224" s="21">
        <v>268.62</v>
      </c>
      <c r="I224" s="21">
        <v>269.32639999999998</v>
      </c>
      <c r="J224" s="21" t="s">
        <v>9</v>
      </c>
      <c r="K224" s="21">
        <v>38.001330000000003</v>
      </c>
      <c r="L224" s="21">
        <v>0.50256339999999999</v>
      </c>
      <c r="M224" s="21">
        <v>66</v>
      </c>
      <c r="N224" s="21" t="s">
        <v>10</v>
      </c>
      <c r="O224" s="21">
        <v>1</v>
      </c>
    </row>
    <row r="225" spans="1:15">
      <c r="A225" s="21" t="s">
        <v>8</v>
      </c>
      <c r="B225" s="152">
        <v>45428.433680555558</v>
      </c>
      <c r="C225" s="6">
        <v>45428.433680555558</v>
      </c>
      <c r="D225" s="21">
        <v>2024051601</v>
      </c>
      <c r="E225" s="21" t="s">
        <v>16</v>
      </c>
      <c r="F225" s="21">
        <v>5254.93</v>
      </c>
      <c r="G225" s="21">
        <v>9.9821690000000007</v>
      </c>
      <c r="H225" s="21">
        <v>305.25</v>
      </c>
      <c r="I225" s="21">
        <v>306.56630000000001</v>
      </c>
      <c r="J225" s="21" t="s">
        <v>9</v>
      </c>
      <c r="K225" s="21">
        <v>38.000300000000003</v>
      </c>
      <c r="L225" s="21">
        <v>0.58050380000000001</v>
      </c>
      <c r="M225" s="21">
        <v>75</v>
      </c>
      <c r="N225" s="21" t="s">
        <v>10</v>
      </c>
      <c r="O225" s="21">
        <v>1</v>
      </c>
    </row>
    <row r="226" spans="1:15">
      <c r="A226" s="21" t="s">
        <v>8</v>
      </c>
      <c r="B226" s="152">
        <v>45428.435520833336</v>
      </c>
      <c r="C226" s="6">
        <v>45428.435520833336</v>
      </c>
      <c r="D226" s="21">
        <v>2024051601</v>
      </c>
      <c r="E226" s="21" t="s">
        <v>16</v>
      </c>
      <c r="F226" s="21">
        <v>4940.3440000000001</v>
      </c>
      <c r="G226" s="21">
        <v>9.5429870000000001</v>
      </c>
      <c r="H226" s="21">
        <v>227.92</v>
      </c>
      <c r="I226" s="21">
        <v>227.12710000000001</v>
      </c>
      <c r="J226" s="21" t="s">
        <v>9</v>
      </c>
      <c r="K226" s="21">
        <v>38.001060000000003</v>
      </c>
      <c r="L226" s="21">
        <v>0.43656460000000002</v>
      </c>
      <c r="M226" s="21">
        <v>56</v>
      </c>
      <c r="N226" s="21" t="s">
        <v>10</v>
      </c>
      <c r="O226" s="21">
        <v>1</v>
      </c>
    </row>
    <row r="227" spans="1:15">
      <c r="A227" s="21" t="s">
        <v>8</v>
      </c>
      <c r="B227" s="152">
        <v>45428.438819444447</v>
      </c>
      <c r="C227" s="6">
        <v>45428.438819444447</v>
      </c>
      <c r="D227" s="21">
        <v>2024051601</v>
      </c>
      <c r="E227" s="21" t="s">
        <v>16</v>
      </c>
      <c r="F227" s="21">
        <v>4527.3459999999995</v>
      </c>
      <c r="G227" s="21">
        <v>9.011571</v>
      </c>
      <c r="H227" s="21">
        <v>268.62</v>
      </c>
      <c r="I227" s="21">
        <v>273.32889999999998</v>
      </c>
      <c r="J227" s="21" t="s">
        <v>9</v>
      </c>
      <c r="K227" s="21">
        <v>38.001370000000001</v>
      </c>
      <c r="L227" s="21">
        <v>0.54225769999999995</v>
      </c>
      <c r="M227" s="21">
        <v>66</v>
      </c>
      <c r="N227" s="21" t="s">
        <v>10</v>
      </c>
      <c r="O227" s="21">
        <v>1</v>
      </c>
    </row>
    <row r="228" spans="1:15">
      <c r="A228" s="21" t="s">
        <v>8</v>
      </c>
      <c r="B228" s="152">
        <v>45428.46371527778</v>
      </c>
      <c r="C228" s="8">
        <v>45428.46371527778</v>
      </c>
      <c r="D228" s="21">
        <v>2024051601</v>
      </c>
      <c r="E228" s="21" t="s">
        <v>16</v>
      </c>
      <c r="F228" s="21">
        <v>3277.873</v>
      </c>
      <c r="G228" s="21">
        <v>8.1825510000000001</v>
      </c>
      <c r="H228" s="21">
        <v>337.81</v>
      </c>
      <c r="I228" s="21">
        <v>336.14269999999999</v>
      </c>
      <c r="J228" s="21" t="s">
        <v>9</v>
      </c>
      <c r="K228" s="21">
        <v>38.000970000000002</v>
      </c>
      <c r="L228" s="21">
        <v>0.83672150000000001</v>
      </c>
      <c r="M228" s="21">
        <v>83</v>
      </c>
      <c r="N228" s="21" t="s">
        <v>10</v>
      </c>
      <c r="O228" s="21">
        <v>1</v>
      </c>
    </row>
    <row r="229" spans="1:15">
      <c r="A229" s="21" t="s">
        <v>8</v>
      </c>
      <c r="B229" s="152">
        <v>45428.465243055558</v>
      </c>
      <c r="C229" s="8">
        <v>45428.465243055558</v>
      </c>
      <c r="D229" s="21">
        <v>2024051601</v>
      </c>
      <c r="E229" s="21" t="s">
        <v>16</v>
      </c>
      <c r="F229" s="21">
        <v>2658.8690000000001</v>
      </c>
      <c r="G229" s="21">
        <v>7.5350130000000002</v>
      </c>
      <c r="H229" s="21">
        <v>256.41000000000003</v>
      </c>
      <c r="I229" s="21">
        <v>250.31139999999999</v>
      </c>
      <c r="J229" s="21" t="s">
        <v>12</v>
      </c>
      <c r="K229" s="21">
        <v>28.389309999999998</v>
      </c>
      <c r="L229" s="21">
        <v>0</v>
      </c>
      <c r="M229" s="21">
        <v>63</v>
      </c>
      <c r="N229" s="21" t="s">
        <v>11</v>
      </c>
      <c r="O229" s="21">
        <v>1</v>
      </c>
    </row>
    <row r="230" spans="1:15">
      <c r="A230" s="21" t="s">
        <v>8</v>
      </c>
      <c r="B230" s="152">
        <v>45428.532395833332</v>
      </c>
      <c r="C230" s="9">
        <v>45428.532395833332</v>
      </c>
      <c r="D230" s="21">
        <v>2024051601</v>
      </c>
      <c r="E230" s="21" t="s">
        <v>16</v>
      </c>
      <c r="F230" s="21">
        <v>1339.364</v>
      </c>
      <c r="G230" s="21">
        <v>6.2450029999999996</v>
      </c>
      <c r="H230" s="21">
        <v>276.75990000000002</v>
      </c>
      <c r="I230" s="21">
        <v>279.67590000000001</v>
      </c>
      <c r="J230" s="21" t="s">
        <v>9</v>
      </c>
      <c r="K230" s="21">
        <v>38.001240000000003</v>
      </c>
      <c r="L230" s="21">
        <v>1.300608</v>
      </c>
      <c r="M230" s="21">
        <v>68</v>
      </c>
      <c r="N230" s="21" t="s">
        <v>10</v>
      </c>
      <c r="O230" s="21">
        <v>1</v>
      </c>
    </row>
    <row r="231" spans="1:15">
      <c r="A231" s="21" t="s">
        <v>8</v>
      </c>
      <c r="B231" s="152">
        <v>45428.534444444442</v>
      </c>
      <c r="C231" s="9">
        <v>45428.534444444442</v>
      </c>
      <c r="D231" s="21">
        <v>2024051601</v>
      </c>
      <c r="E231" s="21" t="s">
        <v>16</v>
      </c>
      <c r="F231" s="21">
        <v>883.49440000000004</v>
      </c>
      <c r="G231" s="21">
        <v>4.1964709999999998</v>
      </c>
      <c r="H231" s="21">
        <v>435.49</v>
      </c>
      <c r="I231" s="21">
        <v>436.4776</v>
      </c>
      <c r="J231" s="21" t="s">
        <v>9</v>
      </c>
      <c r="K231" s="21">
        <v>38.001269999999998</v>
      </c>
      <c r="L231" s="21">
        <v>2.0673900000000001</v>
      </c>
      <c r="M231" s="21">
        <v>107</v>
      </c>
      <c r="N231" s="21" t="s">
        <v>10</v>
      </c>
      <c r="O231" s="21">
        <v>1</v>
      </c>
    </row>
    <row r="232" spans="1:15">
      <c r="A232" s="21" t="s">
        <v>8</v>
      </c>
      <c r="B232" s="152">
        <v>45428.536793981482</v>
      </c>
      <c r="C232" s="9">
        <v>45428.536793981482</v>
      </c>
      <c r="D232" s="21">
        <v>2024051601</v>
      </c>
      <c r="E232" s="21" t="s">
        <v>16</v>
      </c>
      <c r="F232" s="21">
        <v>620.375</v>
      </c>
      <c r="G232" s="21">
        <v>3.0103399999999998</v>
      </c>
      <c r="H232" s="21">
        <v>248.27</v>
      </c>
      <c r="I232" s="21">
        <v>247.61959999999999</v>
      </c>
      <c r="J232" s="21" t="s">
        <v>9</v>
      </c>
      <c r="K232" s="21">
        <v>38.00029</v>
      </c>
      <c r="L232" s="21">
        <v>1.198475</v>
      </c>
      <c r="M232" s="21">
        <v>61</v>
      </c>
      <c r="N232" s="21" t="s">
        <v>10</v>
      </c>
      <c r="O232" s="21">
        <v>1</v>
      </c>
    </row>
    <row r="233" spans="1:15">
      <c r="A233" s="21" t="s">
        <v>8</v>
      </c>
      <c r="B233" s="152">
        <v>45428.538958333331</v>
      </c>
      <c r="C233" s="9">
        <v>45428.538958333331</v>
      </c>
      <c r="D233" s="21">
        <v>2024051601</v>
      </c>
      <c r="E233" s="21" t="s">
        <v>16</v>
      </c>
      <c r="F233" s="21">
        <v>348.01609999999999</v>
      </c>
      <c r="G233" s="21">
        <v>1.7223040000000001</v>
      </c>
      <c r="H233" s="21">
        <v>260.48</v>
      </c>
      <c r="I233" s="21">
        <v>261.15480000000002</v>
      </c>
      <c r="J233" s="21" t="s">
        <v>9</v>
      </c>
      <c r="K233" s="21">
        <v>38.000129999999999</v>
      </c>
      <c r="L233" s="21">
        <v>1.289039</v>
      </c>
      <c r="M233" s="21">
        <v>64</v>
      </c>
      <c r="N233" s="21" t="s">
        <v>10</v>
      </c>
      <c r="O233" s="21">
        <v>1</v>
      </c>
    </row>
    <row r="234" spans="1:15">
      <c r="A234" s="21" t="s">
        <v>8</v>
      </c>
      <c r="B234" s="152">
        <v>45429.359652777777</v>
      </c>
      <c r="C234" s="8">
        <v>45429.359652777777</v>
      </c>
      <c r="D234" s="21" t="s">
        <v>13</v>
      </c>
      <c r="E234" s="21" t="s">
        <v>16</v>
      </c>
      <c r="F234" s="21">
        <v>15548.66</v>
      </c>
      <c r="G234" s="21">
        <v>14.103859999999999</v>
      </c>
      <c r="H234" s="21">
        <v>390.7199</v>
      </c>
      <c r="I234" s="21">
        <v>383.34539999999998</v>
      </c>
      <c r="J234" s="21" t="s">
        <v>9</v>
      </c>
      <c r="K234" s="21">
        <v>38.0002</v>
      </c>
      <c r="L234" s="21">
        <v>0.34584799999999999</v>
      </c>
      <c r="M234" s="21">
        <v>96</v>
      </c>
      <c r="N234" s="21" t="s">
        <v>10</v>
      </c>
      <c r="O234" s="21">
        <v>1</v>
      </c>
    </row>
    <row r="235" spans="1:15">
      <c r="A235" s="21" t="s">
        <v>8</v>
      </c>
      <c r="B235" s="152">
        <v>45429.361724537041</v>
      </c>
      <c r="C235" s="8">
        <v>45429.361724537041</v>
      </c>
      <c r="D235" s="21" t="s">
        <v>13</v>
      </c>
      <c r="E235" s="21" t="s">
        <v>16</v>
      </c>
      <c r="F235" s="21">
        <v>15045.57</v>
      </c>
      <c r="G235" s="21">
        <v>13.905659999999999</v>
      </c>
      <c r="H235" s="21">
        <v>215.71</v>
      </c>
      <c r="I235" s="21">
        <v>209.9151</v>
      </c>
      <c r="J235" s="21" t="s">
        <v>9</v>
      </c>
      <c r="K235" s="21">
        <v>38.001130000000003</v>
      </c>
      <c r="L235" s="21">
        <v>0.19276399999999999</v>
      </c>
      <c r="M235" s="21">
        <v>53</v>
      </c>
      <c r="N235" s="21" t="s">
        <v>10</v>
      </c>
      <c r="O235" s="21">
        <v>1</v>
      </c>
    </row>
    <row r="236" spans="1:15">
      <c r="A236" s="21" t="s">
        <v>8</v>
      </c>
      <c r="B236" s="152">
        <v>45429.363611111112</v>
      </c>
      <c r="C236" s="8">
        <v>45429.363611111112</v>
      </c>
      <c r="D236" s="21" t="s">
        <v>13</v>
      </c>
      <c r="E236" s="21" t="s">
        <v>16</v>
      </c>
      <c r="F236" s="21">
        <v>14450.57</v>
      </c>
      <c r="G236" s="21">
        <v>13.586880000000001</v>
      </c>
      <c r="H236" s="21">
        <v>354.09</v>
      </c>
      <c r="I236" s="21">
        <v>345.2681</v>
      </c>
      <c r="J236" s="21" t="s">
        <v>9</v>
      </c>
      <c r="K236" s="21">
        <v>38.000079999999997</v>
      </c>
      <c r="L236" s="21">
        <v>0.32291760000000003</v>
      </c>
      <c r="M236" s="21">
        <v>87</v>
      </c>
      <c r="N236" s="21" t="s">
        <v>10</v>
      </c>
      <c r="O236" s="21">
        <v>1</v>
      </c>
    </row>
    <row r="237" spans="1:15">
      <c r="A237" s="21" t="s">
        <v>8</v>
      </c>
      <c r="B237" s="152">
        <v>45429.365451388891</v>
      </c>
      <c r="C237" s="8">
        <v>45429.365451388891</v>
      </c>
      <c r="D237" s="21" t="s">
        <v>13</v>
      </c>
      <c r="E237" s="21" t="s">
        <v>16</v>
      </c>
      <c r="F237" s="21">
        <v>13929.75</v>
      </c>
      <c r="G237" s="21">
        <v>13.31826</v>
      </c>
      <c r="H237" s="21">
        <v>280.83</v>
      </c>
      <c r="I237" s="21">
        <v>270.88470000000001</v>
      </c>
      <c r="J237" s="21" t="s">
        <v>9</v>
      </c>
      <c r="K237" s="21">
        <v>38.000349999999997</v>
      </c>
      <c r="L237" s="21">
        <v>0.2576174</v>
      </c>
      <c r="M237" s="21">
        <v>69</v>
      </c>
      <c r="N237" s="21" t="s">
        <v>10</v>
      </c>
      <c r="O237" s="21">
        <v>1</v>
      </c>
    </row>
    <row r="238" spans="1:15">
      <c r="A238" s="21" t="s">
        <v>8</v>
      </c>
      <c r="B238" s="152">
        <v>45429.367361111108</v>
      </c>
      <c r="C238" s="8">
        <v>45429.367361111108</v>
      </c>
      <c r="D238" s="21" t="s">
        <v>13</v>
      </c>
      <c r="E238" s="21" t="s">
        <v>16</v>
      </c>
      <c r="F238" s="21">
        <v>13455.22</v>
      </c>
      <c r="G238" s="21">
        <v>13.08996</v>
      </c>
      <c r="H238" s="21">
        <v>236.06</v>
      </c>
      <c r="I238" s="21">
        <v>239.62909999999999</v>
      </c>
      <c r="J238" s="21" t="s">
        <v>9</v>
      </c>
      <c r="K238" s="21">
        <v>38.001330000000003</v>
      </c>
      <c r="L238" s="21">
        <v>0.2316464</v>
      </c>
      <c r="M238" s="21">
        <v>58</v>
      </c>
      <c r="N238" s="21" t="s">
        <v>10</v>
      </c>
      <c r="O238" s="21">
        <v>1</v>
      </c>
    </row>
    <row r="239" spans="1:15">
      <c r="A239" s="21" t="s">
        <v>8</v>
      </c>
      <c r="B239" s="152">
        <v>45429.369317129633</v>
      </c>
      <c r="C239" s="8">
        <v>45429.369317129633</v>
      </c>
      <c r="D239" s="21" t="s">
        <v>13</v>
      </c>
      <c r="E239" s="21" t="s">
        <v>16</v>
      </c>
      <c r="F239" s="21">
        <v>13022.83</v>
      </c>
      <c r="G239" s="21">
        <v>12.89809</v>
      </c>
      <c r="H239" s="21">
        <v>199.43</v>
      </c>
      <c r="I239" s="21">
        <v>198.18960000000001</v>
      </c>
      <c r="J239" s="21" t="s">
        <v>9</v>
      </c>
      <c r="K239" s="21">
        <v>38.001150000000003</v>
      </c>
      <c r="L239" s="21">
        <v>0.19483549999999999</v>
      </c>
      <c r="M239" s="21">
        <v>49</v>
      </c>
      <c r="N239" s="21" t="s">
        <v>10</v>
      </c>
      <c r="O239" s="21">
        <v>1</v>
      </c>
    </row>
    <row r="240" spans="1:15">
      <c r="A240" s="21" t="s">
        <v>8</v>
      </c>
      <c r="B240" s="152">
        <v>45429.371689814812</v>
      </c>
      <c r="C240" s="8">
        <v>45429.371689814812</v>
      </c>
      <c r="D240" s="21" t="s">
        <v>13</v>
      </c>
      <c r="E240" s="21" t="s">
        <v>16</v>
      </c>
      <c r="F240" s="21">
        <v>12567.71</v>
      </c>
      <c r="G240" s="21">
        <v>12.71752</v>
      </c>
      <c r="H240" s="21">
        <v>183.15</v>
      </c>
      <c r="I240" s="21">
        <v>174.73150000000001</v>
      </c>
      <c r="J240" s="21" t="s">
        <v>9</v>
      </c>
      <c r="K240" s="21">
        <v>38.000279999999997</v>
      </c>
      <c r="L240" s="21">
        <v>0.1755611</v>
      </c>
      <c r="M240" s="21">
        <v>45</v>
      </c>
      <c r="N240" s="21" t="s">
        <v>10</v>
      </c>
      <c r="O240" s="21">
        <v>1</v>
      </c>
    </row>
    <row r="241" spans="1:15">
      <c r="A241" s="21" t="s">
        <v>8</v>
      </c>
      <c r="B241" s="152">
        <v>45429.373645833337</v>
      </c>
      <c r="C241" s="8">
        <v>45429.373645833337</v>
      </c>
      <c r="D241" s="21" t="s">
        <v>13</v>
      </c>
      <c r="E241" s="21" t="s">
        <v>16</v>
      </c>
      <c r="F241" s="21">
        <v>12045.02</v>
      </c>
      <c r="G241" s="21">
        <v>12.40738</v>
      </c>
      <c r="H241" s="21">
        <v>309.32</v>
      </c>
      <c r="I241" s="21">
        <v>310.55470000000003</v>
      </c>
      <c r="J241" s="21" t="s">
        <v>9</v>
      </c>
      <c r="K241" s="21">
        <v>38.00121</v>
      </c>
      <c r="L241" s="21">
        <v>0.31808570000000003</v>
      </c>
      <c r="M241" s="21">
        <v>76</v>
      </c>
      <c r="N241" s="21" t="s">
        <v>10</v>
      </c>
      <c r="O241" s="21">
        <v>1</v>
      </c>
    </row>
    <row r="242" spans="1:15">
      <c r="A242" s="21" t="s">
        <v>8</v>
      </c>
      <c r="B242" s="152">
        <v>45429.391192129631</v>
      </c>
      <c r="C242" s="6">
        <v>45429.391192129631</v>
      </c>
      <c r="D242" s="21" t="s">
        <v>13</v>
      </c>
      <c r="E242" s="21" t="s">
        <v>16</v>
      </c>
      <c r="F242" s="21">
        <v>9954.3510000000006</v>
      </c>
      <c r="G242" s="21">
        <v>12.02802</v>
      </c>
      <c r="H242" s="21">
        <v>317.45999999999998</v>
      </c>
      <c r="I242" s="21">
        <v>315.2407</v>
      </c>
      <c r="J242" s="21" t="s">
        <v>9</v>
      </c>
      <c r="K242" s="21">
        <v>38.000329999999998</v>
      </c>
      <c r="L242" s="21">
        <v>0.37897989999999998</v>
      </c>
      <c r="M242" s="21">
        <v>78</v>
      </c>
      <c r="N242" s="21" t="s">
        <v>10</v>
      </c>
      <c r="O242" s="21">
        <v>1</v>
      </c>
    </row>
    <row r="243" spans="1:15">
      <c r="A243" s="21" t="s">
        <v>8</v>
      </c>
      <c r="B243" s="152">
        <v>45429.392951388887</v>
      </c>
      <c r="C243" s="6">
        <v>45429.392951388887</v>
      </c>
      <c r="D243" s="21" t="s">
        <v>13</v>
      </c>
      <c r="E243" s="21" t="s">
        <v>16</v>
      </c>
      <c r="F243" s="21">
        <v>9523.1720000000005</v>
      </c>
      <c r="G243" s="21">
        <v>11.693860000000001</v>
      </c>
      <c r="H243" s="21">
        <v>276.75990000000002</v>
      </c>
      <c r="I243" s="21">
        <v>273.85230000000001</v>
      </c>
      <c r="J243" s="21" t="s">
        <v>9</v>
      </c>
      <c r="K243" s="21">
        <v>38.000160000000001</v>
      </c>
      <c r="L243" s="21">
        <v>0.33429249999999999</v>
      </c>
      <c r="M243" s="21">
        <v>68</v>
      </c>
      <c r="N243" s="21" t="s">
        <v>10</v>
      </c>
      <c r="O243" s="21">
        <v>1</v>
      </c>
    </row>
    <row r="244" spans="1:15">
      <c r="A244" s="21" t="s">
        <v>8</v>
      </c>
      <c r="B244" s="152">
        <v>45429.394687499997</v>
      </c>
      <c r="C244" s="6">
        <v>45429.394687499997</v>
      </c>
      <c r="D244" s="21" t="s">
        <v>13</v>
      </c>
      <c r="E244" s="21" t="s">
        <v>16</v>
      </c>
      <c r="F244" s="21">
        <v>9194.8359999999993</v>
      </c>
      <c r="G244" s="21">
        <v>11.46918</v>
      </c>
      <c r="H244" s="21">
        <v>183.15</v>
      </c>
      <c r="I244" s="21">
        <v>180.97929999999999</v>
      </c>
      <c r="J244" s="21" t="s">
        <v>9</v>
      </c>
      <c r="K244" s="21">
        <v>38.000149999999998</v>
      </c>
      <c r="L244" s="21">
        <v>0.22421070000000001</v>
      </c>
      <c r="M244" s="21">
        <v>45</v>
      </c>
      <c r="N244" s="21" t="s">
        <v>10</v>
      </c>
      <c r="O244" s="21">
        <v>1</v>
      </c>
    </row>
    <row r="245" spans="1:15">
      <c r="A245" s="21" t="s">
        <v>8</v>
      </c>
      <c r="B245" s="152">
        <v>45429.397407407407</v>
      </c>
      <c r="C245" s="6">
        <v>45429.397407407407</v>
      </c>
      <c r="D245" s="21" t="s">
        <v>13</v>
      </c>
      <c r="E245" s="21" t="s">
        <v>16</v>
      </c>
      <c r="F245" s="21">
        <v>8687.4480000000003</v>
      </c>
      <c r="G245" s="21">
        <v>11.107699999999999</v>
      </c>
      <c r="H245" s="21">
        <v>284.89999999999998</v>
      </c>
      <c r="I245" s="21">
        <v>284.3836</v>
      </c>
      <c r="J245" s="21" t="s">
        <v>9</v>
      </c>
      <c r="K245" s="21">
        <v>38.000050000000002</v>
      </c>
      <c r="L245" s="21">
        <v>0.36180240000000002</v>
      </c>
      <c r="M245" s="21">
        <v>70</v>
      </c>
      <c r="N245" s="21" t="s">
        <v>10</v>
      </c>
      <c r="O245" s="21">
        <v>1</v>
      </c>
    </row>
    <row r="246" spans="1:15">
      <c r="A246" s="21" t="s">
        <v>8</v>
      </c>
      <c r="B246" s="152">
        <v>45429.399131944447</v>
      </c>
      <c r="C246" s="6">
        <v>45429.399131944447</v>
      </c>
      <c r="D246" s="21" t="s">
        <v>13</v>
      </c>
      <c r="E246" s="21" t="s">
        <v>16</v>
      </c>
      <c r="F246" s="21">
        <v>8284.5280000000002</v>
      </c>
      <c r="G246" s="21">
        <v>10.75999</v>
      </c>
      <c r="H246" s="21">
        <v>264.55</v>
      </c>
      <c r="I246" s="21">
        <v>269.3073</v>
      </c>
      <c r="J246" s="21" t="s">
        <v>9</v>
      </c>
      <c r="K246" s="21">
        <v>38.00027</v>
      </c>
      <c r="L246" s="21">
        <v>0.34789330000000002</v>
      </c>
      <c r="M246" s="21">
        <v>65</v>
      </c>
      <c r="N246" s="21" t="s">
        <v>10</v>
      </c>
      <c r="O246" s="21">
        <v>1</v>
      </c>
    </row>
    <row r="247" spans="1:15">
      <c r="A247" s="21" t="s">
        <v>8</v>
      </c>
      <c r="B247" s="152">
        <v>45429.40084490741</v>
      </c>
      <c r="C247" s="6">
        <v>45429.40084490741</v>
      </c>
      <c r="D247" s="21" t="s">
        <v>13</v>
      </c>
      <c r="E247" s="21" t="s">
        <v>16</v>
      </c>
      <c r="F247" s="21">
        <v>7880.8490000000002</v>
      </c>
      <c r="G247" s="21">
        <v>10.397500000000001</v>
      </c>
      <c r="H247" s="21">
        <v>284.89999999999998</v>
      </c>
      <c r="I247" s="21">
        <v>278.18689999999998</v>
      </c>
      <c r="J247" s="21" t="s">
        <v>9</v>
      </c>
      <c r="K247" s="21">
        <v>38.001260000000002</v>
      </c>
      <c r="L247" s="21">
        <v>0.36494019999999999</v>
      </c>
      <c r="M247" s="21">
        <v>70</v>
      </c>
      <c r="N247" s="21" t="s">
        <v>10</v>
      </c>
      <c r="O247" s="21">
        <v>1</v>
      </c>
    </row>
    <row r="248" spans="1:15">
      <c r="A248" s="21" t="s">
        <v>8</v>
      </c>
      <c r="B248" s="152">
        <v>45429.403113425928</v>
      </c>
      <c r="C248" s="6">
        <v>45429.403113425928</v>
      </c>
      <c r="D248" s="21" t="s">
        <v>13</v>
      </c>
      <c r="E248" s="21" t="s">
        <v>16</v>
      </c>
      <c r="F248" s="21">
        <v>7385.4520000000002</v>
      </c>
      <c r="G248" s="21">
        <v>9.9470399999999994</v>
      </c>
      <c r="H248" s="21">
        <v>337.81</v>
      </c>
      <c r="I248" s="21">
        <v>336.09789999999998</v>
      </c>
      <c r="J248" s="21" t="s">
        <v>9</v>
      </c>
      <c r="K248" s="21">
        <v>38.000149999999998</v>
      </c>
      <c r="L248" s="21">
        <v>0.45037500000000003</v>
      </c>
      <c r="M248" s="21">
        <v>83</v>
      </c>
      <c r="N248" s="21" t="s">
        <v>10</v>
      </c>
      <c r="O248" s="21">
        <v>1</v>
      </c>
    </row>
    <row r="249" spans="1:15">
      <c r="A249" s="21" t="s">
        <v>8</v>
      </c>
      <c r="B249" s="152">
        <v>45429.404942129629</v>
      </c>
      <c r="C249" s="6">
        <v>45429.404942129629</v>
      </c>
      <c r="D249" s="21" t="s">
        <v>13</v>
      </c>
      <c r="E249" s="21" t="s">
        <v>16</v>
      </c>
      <c r="F249" s="21">
        <v>7012.43</v>
      </c>
      <c r="G249" s="21">
        <v>9.6020289999999999</v>
      </c>
      <c r="H249" s="21">
        <v>252.34</v>
      </c>
      <c r="I249" s="21">
        <v>253.63829999999999</v>
      </c>
      <c r="J249" s="21" t="s">
        <v>9</v>
      </c>
      <c r="K249" s="21">
        <v>38.00009</v>
      </c>
      <c r="L249" s="21">
        <v>0.34538029999999997</v>
      </c>
      <c r="M249" s="21">
        <v>62</v>
      </c>
      <c r="N249" s="21" t="s">
        <v>10</v>
      </c>
      <c r="O249" s="21">
        <v>1</v>
      </c>
    </row>
    <row r="250" spans="1:15">
      <c r="A250" s="21" t="s">
        <v>8</v>
      </c>
      <c r="B250" s="152">
        <v>45429.433842592596</v>
      </c>
      <c r="C250" s="9">
        <v>45429.433842592596</v>
      </c>
      <c r="D250" s="21" t="s">
        <v>13</v>
      </c>
      <c r="E250" s="21" t="s">
        <v>16</v>
      </c>
      <c r="F250" s="21">
        <v>5113.8</v>
      </c>
      <c r="G250" s="21">
        <v>9.1074450000000002</v>
      </c>
      <c r="H250" s="21">
        <v>276.75990000000002</v>
      </c>
      <c r="I250" s="21">
        <v>283.13479999999998</v>
      </c>
      <c r="J250" s="21" t="s">
        <v>9</v>
      </c>
      <c r="K250" s="21">
        <v>38.000010000000003</v>
      </c>
      <c r="L250" s="21">
        <v>0.50251000000000001</v>
      </c>
      <c r="M250" s="21">
        <v>68</v>
      </c>
      <c r="N250" s="21" t="s">
        <v>10</v>
      </c>
      <c r="O250" s="21">
        <v>1</v>
      </c>
    </row>
    <row r="251" spans="1:15">
      <c r="A251" s="21" t="s">
        <v>8</v>
      </c>
      <c r="B251" s="152">
        <v>45429.435439814813</v>
      </c>
      <c r="C251" s="9">
        <v>45429.435439814813</v>
      </c>
      <c r="D251" s="21" t="s">
        <v>13</v>
      </c>
      <c r="E251" s="21" t="s">
        <v>16</v>
      </c>
      <c r="F251" s="21">
        <v>4681.1220000000003</v>
      </c>
      <c r="G251" s="21">
        <v>8.4588590000000003</v>
      </c>
      <c r="H251" s="21">
        <v>366.3</v>
      </c>
      <c r="I251" s="21">
        <v>363.23129999999998</v>
      </c>
      <c r="J251" s="21" t="s">
        <v>9</v>
      </c>
      <c r="K251" s="21">
        <v>38.000190000000003</v>
      </c>
      <c r="L251" s="21">
        <v>0.65436240000000001</v>
      </c>
      <c r="M251" s="21">
        <v>90</v>
      </c>
      <c r="N251" s="21" t="s">
        <v>10</v>
      </c>
      <c r="O251" s="21">
        <v>1</v>
      </c>
    </row>
    <row r="252" spans="1:15">
      <c r="A252" s="21" t="s">
        <v>8</v>
      </c>
      <c r="B252" s="152">
        <v>45429.437511574077</v>
      </c>
      <c r="C252" s="9">
        <v>45429.437511574077</v>
      </c>
      <c r="D252" s="21" t="s">
        <v>13</v>
      </c>
      <c r="E252" s="21" t="s">
        <v>16</v>
      </c>
      <c r="F252" s="21">
        <v>4353.2460000000001</v>
      </c>
      <c r="G252" s="21">
        <v>8.0168610000000005</v>
      </c>
      <c r="H252" s="21">
        <v>244.2</v>
      </c>
      <c r="I252" s="21">
        <v>242.35169999999999</v>
      </c>
      <c r="J252" s="21" t="s">
        <v>9</v>
      </c>
      <c r="K252" s="21">
        <v>38.001220000000004</v>
      </c>
      <c r="L252" s="21">
        <v>0.44416230000000001</v>
      </c>
      <c r="M252" s="21">
        <v>60</v>
      </c>
      <c r="N252" s="21" t="s">
        <v>10</v>
      </c>
      <c r="O252" s="21">
        <v>1</v>
      </c>
    </row>
    <row r="253" spans="1:15">
      <c r="A253" s="21" t="s">
        <v>8</v>
      </c>
      <c r="B253" s="152">
        <v>45429.439305555556</v>
      </c>
      <c r="C253" s="9">
        <v>45429.439305555556</v>
      </c>
      <c r="D253" s="21" t="s">
        <v>13</v>
      </c>
      <c r="E253" s="21" t="s">
        <v>16</v>
      </c>
      <c r="F253" s="21">
        <v>4006.1550000000002</v>
      </c>
      <c r="G253" s="21">
        <v>7.4982430000000004</v>
      </c>
      <c r="H253" s="21">
        <v>272.69</v>
      </c>
      <c r="I253" s="21">
        <v>279.36520000000002</v>
      </c>
      <c r="J253" s="21" t="s">
        <v>9</v>
      </c>
      <c r="K253" s="21">
        <v>38.001159999999999</v>
      </c>
      <c r="L253" s="21">
        <v>0.52107029999999999</v>
      </c>
      <c r="M253" s="21">
        <v>67</v>
      </c>
      <c r="N253" s="21" t="s">
        <v>10</v>
      </c>
      <c r="O253" s="21">
        <v>1</v>
      </c>
    </row>
    <row r="254" spans="1:15">
      <c r="A254" s="21" t="s">
        <v>8</v>
      </c>
      <c r="B254" s="152">
        <v>45429.440925925926</v>
      </c>
      <c r="C254" s="9">
        <v>45429.440925925926</v>
      </c>
      <c r="D254" s="21" t="s">
        <v>13</v>
      </c>
      <c r="E254" s="21" t="s">
        <v>16</v>
      </c>
      <c r="F254" s="21">
        <v>3634.308</v>
      </c>
      <c r="G254" s="21">
        <v>6.903257</v>
      </c>
      <c r="H254" s="21">
        <v>317.45999999999998</v>
      </c>
      <c r="I254" s="21">
        <v>318.86950000000002</v>
      </c>
      <c r="J254" s="21" t="s">
        <v>9</v>
      </c>
      <c r="K254" s="21">
        <v>38.001010000000001</v>
      </c>
      <c r="L254" s="21">
        <v>0.60370579999999996</v>
      </c>
      <c r="M254" s="21">
        <v>78</v>
      </c>
      <c r="N254" s="21" t="s">
        <v>10</v>
      </c>
      <c r="O254" s="21">
        <v>1</v>
      </c>
    </row>
    <row r="255" spans="1:15">
      <c r="A255" s="21" t="s">
        <v>8</v>
      </c>
      <c r="B255" s="152">
        <v>45429.442789351851</v>
      </c>
      <c r="C255" s="9">
        <v>45429.442789351851</v>
      </c>
      <c r="D255" s="21" t="s">
        <v>13</v>
      </c>
      <c r="E255" s="21" t="s">
        <v>16</v>
      </c>
      <c r="F255" s="21">
        <v>3326.502</v>
      </c>
      <c r="G255" s="21">
        <v>6.4265920000000003</v>
      </c>
      <c r="H255" s="21">
        <v>248.27</v>
      </c>
      <c r="I255" s="21">
        <v>248.27279999999999</v>
      </c>
      <c r="J255" s="21" t="s">
        <v>9</v>
      </c>
      <c r="K255" s="21">
        <v>38.000169999999997</v>
      </c>
      <c r="L255" s="21">
        <v>0.47734660000000001</v>
      </c>
      <c r="M255" s="21">
        <v>61</v>
      </c>
      <c r="N255" s="21" t="s">
        <v>10</v>
      </c>
      <c r="O255" s="21">
        <v>1</v>
      </c>
    </row>
    <row r="256" spans="1:15">
      <c r="A256" s="21" t="s">
        <v>8</v>
      </c>
      <c r="B256" s="152">
        <v>45429.445196759261</v>
      </c>
      <c r="C256" s="9">
        <v>45429.445196759261</v>
      </c>
      <c r="D256" s="21" t="s">
        <v>13</v>
      </c>
      <c r="E256" s="21" t="s">
        <v>16</v>
      </c>
      <c r="F256" s="21">
        <v>2961.982</v>
      </c>
      <c r="G256" s="21">
        <v>5.8490419999999999</v>
      </c>
      <c r="H256" s="21">
        <v>297.11</v>
      </c>
      <c r="I256" s="21">
        <v>295.94209999999998</v>
      </c>
      <c r="J256" s="21" t="s">
        <v>9</v>
      </c>
      <c r="K256" s="21">
        <v>38.000219999999999</v>
      </c>
      <c r="L256" s="21">
        <v>0.58253540000000004</v>
      </c>
      <c r="M256" s="21">
        <v>73</v>
      </c>
      <c r="N256" s="21" t="s">
        <v>10</v>
      </c>
      <c r="O256" s="21">
        <v>1</v>
      </c>
    </row>
    <row r="257" spans="1:15">
      <c r="A257" s="21" t="s">
        <v>8</v>
      </c>
      <c r="B257" s="152">
        <v>45429.446909722225</v>
      </c>
      <c r="C257" s="9">
        <v>45429.446909722225</v>
      </c>
      <c r="D257" s="21" t="s">
        <v>13</v>
      </c>
      <c r="E257" s="21" t="s">
        <v>16</v>
      </c>
      <c r="F257" s="21">
        <v>2670.7669999999998</v>
      </c>
      <c r="G257" s="21">
        <v>5.3573550000000001</v>
      </c>
      <c r="H257" s="21">
        <v>244.2</v>
      </c>
      <c r="I257" s="21">
        <v>242.64619999999999</v>
      </c>
      <c r="J257" s="21" t="s">
        <v>9</v>
      </c>
      <c r="K257" s="21">
        <v>38.000230000000002</v>
      </c>
      <c r="L257" s="21">
        <v>0.4850758</v>
      </c>
      <c r="M257" s="21">
        <v>60</v>
      </c>
      <c r="N257" s="21" t="s">
        <v>10</v>
      </c>
      <c r="O257" s="21">
        <v>1</v>
      </c>
    </row>
    <row r="258" spans="1:15">
      <c r="A258" s="21" t="s">
        <v>8</v>
      </c>
      <c r="B258" s="152">
        <v>45429.452164351853</v>
      </c>
      <c r="C258" s="8">
        <v>45429.452164351853</v>
      </c>
      <c r="D258" s="21" t="s">
        <v>13</v>
      </c>
      <c r="E258" s="21" t="s">
        <v>16</v>
      </c>
      <c r="F258" s="21">
        <v>2278.7429999999999</v>
      </c>
      <c r="G258" s="21">
        <v>4.7947470000000001</v>
      </c>
      <c r="H258" s="21">
        <v>272.69</v>
      </c>
      <c r="I258" s="21">
        <v>272.51429999999999</v>
      </c>
      <c r="J258" s="21" t="s">
        <v>9</v>
      </c>
      <c r="K258" s="21">
        <v>38.001170000000002</v>
      </c>
      <c r="L258" s="21">
        <v>0.57143869999999997</v>
      </c>
      <c r="M258" s="21">
        <v>67</v>
      </c>
      <c r="N258" s="21" t="s">
        <v>10</v>
      </c>
      <c r="O258" s="21">
        <v>1</v>
      </c>
    </row>
    <row r="259" spans="1:15">
      <c r="A259" s="21" t="s">
        <v>8</v>
      </c>
      <c r="B259" s="152">
        <v>45429.453738425924</v>
      </c>
      <c r="C259" s="8">
        <v>45429.453738425924</v>
      </c>
      <c r="D259" s="21" t="s">
        <v>13</v>
      </c>
      <c r="E259" s="21" t="s">
        <v>16</v>
      </c>
      <c r="F259" s="21">
        <v>1898.2280000000001</v>
      </c>
      <c r="G259" s="21">
        <v>4.0516920000000001</v>
      </c>
      <c r="H259" s="21">
        <v>350.02</v>
      </c>
      <c r="I259" s="21">
        <v>347.94139999999999</v>
      </c>
      <c r="J259" s="21" t="s">
        <v>9</v>
      </c>
      <c r="K259" s="21">
        <v>38.00018</v>
      </c>
      <c r="L259" s="21">
        <v>0.74040189999999995</v>
      </c>
      <c r="M259" s="21">
        <v>86</v>
      </c>
      <c r="N259" s="21" t="s">
        <v>10</v>
      </c>
      <c r="O259" s="21">
        <v>1</v>
      </c>
    </row>
    <row r="260" spans="1:15">
      <c r="A260" s="21" t="s">
        <v>8</v>
      </c>
      <c r="B260" s="152">
        <v>45429.455393518518</v>
      </c>
      <c r="C260" s="8">
        <v>45429.455393518518</v>
      </c>
      <c r="D260" s="21" t="s">
        <v>13</v>
      </c>
      <c r="E260" s="21" t="s">
        <v>16</v>
      </c>
      <c r="F260" s="21">
        <v>1597.211</v>
      </c>
      <c r="G260" s="21">
        <v>3.460893</v>
      </c>
      <c r="H260" s="21">
        <v>272.69</v>
      </c>
      <c r="I260" s="21">
        <v>275.59640000000002</v>
      </c>
      <c r="J260" s="21" t="s">
        <v>9</v>
      </c>
      <c r="K260" s="21">
        <v>38.001089999999998</v>
      </c>
      <c r="L260" s="21">
        <v>0.59521919999999995</v>
      </c>
      <c r="M260" s="21">
        <v>67</v>
      </c>
      <c r="N260" s="21" t="s">
        <v>10</v>
      </c>
      <c r="O260" s="21">
        <v>1</v>
      </c>
    </row>
    <row r="261" spans="1:15">
      <c r="A261" s="21" t="s">
        <v>8</v>
      </c>
      <c r="B261" s="152">
        <v>45429.45716435185</v>
      </c>
      <c r="C261" s="8">
        <v>45429.45716435185</v>
      </c>
      <c r="D261" s="21" t="s">
        <v>13</v>
      </c>
      <c r="E261" s="21" t="s">
        <v>16</v>
      </c>
      <c r="F261" s="21">
        <v>1216.546</v>
      </c>
      <c r="G261" s="21">
        <v>2.6785739999999998</v>
      </c>
      <c r="H261" s="21">
        <v>358.15989999999999</v>
      </c>
      <c r="I261" s="21">
        <v>357.94589999999999</v>
      </c>
      <c r="J261" s="21" t="s">
        <v>9</v>
      </c>
      <c r="K261" s="21">
        <v>38.000140000000002</v>
      </c>
      <c r="L261" s="21">
        <v>0.7858986</v>
      </c>
      <c r="M261" s="21">
        <v>88</v>
      </c>
      <c r="N261" s="21" t="s">
        <v>10</v>
      </c>
      <c r="O261" s="21">
        <v>1</v>
      </c>
    </row>
    <row r="262" spans="1:15">
      <c r="A262" s="21" t="s">
        <v>8</v>
      </c>
      <c r="B262" s="152">
        <v>45429.458761574075</v>
      </c>
      <c r="C262" s="8">
        <v>45429.458761574075</v>
      </c>
      <c r="D262" s="21" t="s">
        <v>13</v>
      </c>
      <c r="E262" s="21" t="s">
        <v>16</v>
      </c>
      <c r="F262" s="21">
        <v>962.66390000000001</v>
      </c>
      <c r="G262" s="21">
        <v>2.1505960000000002</v>
      </c>
      <c r="H262" s="21">
        <v>236.06</v>
      </c>
      <c r="I262" s="21">
        <v>238.34700000000001</v>
      </c>
      <c r="J262" s="21" t="s">
        <v>9</v>
      </c>
      <c r="K262" s="21">
        <v>38.000019999999999</v>
      </c>
      <c r="L262" s="21">
        <v>0.53069659999999996</v>
      </c>
      <c r="M262" s="21">
        <v>58</v>
      </c>
      <c r="N262" s="21" t="s">
        <v>10</v>
      </c>
      <c r="O262" s="21">
        <v>1</v>
      </c>
    </row>
    <row r="263" spans="1:15">
      <c r="A263" s="21" t="s">
        <v>8</v>
      </c>
      <c r="B263" s="152">
        <v>45429.461030092592</v>
      </c>
      <c r="C263" s="8">
        <v>45429.461030092592</v>
      </c>
      <c r="D263" s="21" t="s">
        <v>13</v>
      </c>
      <c r="E263" s="21" t="s">
        <v>16</v>
      </c>
      <c r="F263" s="21">
        <v>702.3596</v>
      </c>
      <c r="G263" s="21">
        <v>1.6017859999999999</v>
      </c>
      <c r="H263" s="21">
        <v>244.2</v>
      </c>
      <c r="I263" s="21">
        <v>244.04130000000001</v>
      </c>
      <c r="J263" s="21" t="s">
        <v>9</v>
      </c>
      <c r="K263" s="21">
        <v>38.001100000000001</v>
      </c>
      <c r="L263" s="21">
        <v>0.55473810000000001</v>
      </c>
      <c r="M263" s="21">
        <v>60</v>
      </c>
      <c r="N263" s="21" t="s">
        <v>10</v>
      </c>
      <c r="O263" s="21">
        <v>1</v>
      </c>
    </row>
    <row r="264" spans="1:15">
      <c r="A264" s="21" t="s">
        <v>8</v>
      </c>
      <c r="B264" s="152">
        <v>45429.462812500002</v>
      </c>
      <c r="C264" s="8">
        <v>45429.462812500002</v>
      </c>
      <c r="D264" s="21" t="s">
        <v>13</v>
      </c>
      <c r="E264" s="21" t="s">
        <v>16</v>
      </c>
      <c r="F264" s="21">
        <v>469.27140000000003</v>
      </c>
      <c r="G264" s="21">
        <v>1.087701</v>
      </c>
      <c r="H264" s="21">
        <v>223.85</v>
      </c>
      <c r="I264" s="21">
        <v>223.5292</v>
      </c>
      <c r="J264" s="21" t="s">
        <v>9</v>
      </c>
      <c r="K264" s="21">
        <v>38.000309999999999</v>
      </c>
      <c r="L264" s="21">
        <v>0.51629530000000001</v>
      </c>
      <c r="M264" s="21">
        <v>55</v>
      </c>
      <c r="N264" s="21" t="s">
        <v>10</v>
      </c>
      <c r="O264" s="21">
        <v>1</v>
      </c>
    </row>
    <row r="265" spans="1:15">
      <c r="A265" s="21" t="s">
        <v>8</v>
      </c>
      <c r="B265" s="152">
        <v>45432.357974537037</v>
      </c>
      <c r="C265" s="6">
        <v>45432.357974537037</v>
      </c>
      <c r="D265" s="21">
        <v>2024052001</v>
      </c>
      <c r="E265" s="21" t="s">
        <v>16</v>
      </c>
      <c r="F265" s="21">
        <v>16486.46</v>
      </c>
      <c r="G265" s="21">
        <v>14.30036</v>
      </c>
      <c r="H265" s="21">
        <v>260.48</v>
      </c>
      <c r="I265" s="21">
        <v>258.02089999999998</v>
      </c>
      <c r="J265" s="21" t="s">
        <v>9</v>
      </c>
      <c r="K265" s="21">
        <v>38.001359999999998</v>
      </c>
      <c r="L265" s="21">
        <v>0.22245409999999999</v>
      </c>
      <c r="M265" s="21">
        <v>64</v>
      </c>
      <c r="N265" s="21" t="s">
        <v>10</v>
      </c>
      <c r="O265" s="21">
        <v>1</v>
      </c>
    </row>
    <row r="266" spans="1:15">
      <c r="A266" s="21" t="s">
        <v>8</v>
      </c>
      <c r="B266" s="152">
        <v>45432.361875000002</v>
      </c>
      <c r="C266" s="6">
        <v>45432.361875000002</v>
      </c>
      <c r="D266" s="21">
        <v>2024052001</v>
      </c>
      <c r="E266" s="21" t="s">
        <v>16</v>
      </c>
      <c r="F266" s="21">
        <v>15705.12</v>
      </c>
      <c r="G266" s="21">
        <v>14.116070000000001</v>
      </c>
      <c r="H266" s="21">
        <v>211.64</v>
      </c>
      <c r="I266" s="21">
        <v>208.2311</v>
      </c>
      <c r="J266" s="21" t="s">
        <v>9</v>
      </c>
      <c r="K266" s="21">
        <v>38.001269999999998</v>
      </c>
      <c r="L266" s="21">
        <v>0.18588779999999999</v>
      </c>
      <c r="M266" s="21">
        <v>52</v>
      </c>
      <c r="N266" s="21" t="s">
        <v>10</v>
      </c>
      <c r="O266" s="21">
        <v>1</v>
      </c>
    </row>
    <row r="267" spans="1:15">
      <c r="A267" s="21" t="s">
        <v>8</v>
      </c>
      <c r="B267" s="152">
        <v>45432.364444444444</v>
      </c>
      <c r="C267" s="6">
        <v>45432.364444444444</v>
      </c>
      <c r="D267" s="21">
        <v>2024052001</v>
      </c>
      <c r="E267" s="21" t="s">
        <v>16</v>
      </c>
      <c r="F267" s="21">
        <v>15008.71</v>
      </c>
      <c r="G267" s="21">
        <v>13.807639999999999</v>
      </c>
      <c r="H267" s="21">
        <v>337.81</v>
      </c>
      <c r="I267" s="21">
        <v>330.67410000000001</v>
      </c>
      <c r="J267" s="21" t="s">
        <v>9</v>
      </c>
      <c r="K267" s="21">
        <v>38.001130000000003</v>
      </c>
      <c r="L267" s="21">
        <v>0.30308960000000001</v>
      </c>
      <c r="M267" s="21">
        <v>83</v>
      </c>
      <c r="N267" s="21" t="s">
        <v>10</v>
      </c>
      <c r="O267" s="21">
        <v>1</v>
      </c>
    </row>
    <row r="268" spans="1:15">
      <c r="A268" s="21" t="s">
        <v>8</v>
      </c>
      <c r="B268" s="152">
        <v>45432.367708333331</v>
      </c>
      <c r="C268" s="6">
        <v>45432.367708333331</v>
      </c>
      <c r="D268" s="21">
        <v>2024052001</v>
      </c>
      <c r="E268" s="21" t="s">
        <v>16</v>
      </c>
      <c r="F268" s="21">
        <v>14307.68</v>
      </c>
      <c r="G268" s="21">
        <v>13.55932</v>
      </c>
      <c r="H268" s="21">
        <v>268.62</v>
      </c>
      <c r="I268" s="21">
        <v>264.12610000000001</v>
      </c>
      <c r="J268" s="21" t="s">
        <v>9</v>
      </c>
      <c r="K268" s="21">
        <v>38.0002</v>
      </c>
      <c r="L268" s="21">
        <v>0.24894549999999999</v>
      </c>
      <c r="M268" s="21">
        <v>66</v>
      </c>
      <c r="N268" s="21" t="s">
        <v>10</v>
      </c>
      <c r="O268" s="21">
        <v>0.5</v>
      </c>
    </row>
    <row r="269" spans="1:15">
      <c r="A269" s="21" t="s">
        <v>8</v>
      </c>
      <c r="B269" s="152">
        <v>45432.370023148149</v>
      </c>
      <c r="C269" s="6">
        <v>45432.370023148149</v>
      </c>
      <c r="D269" s="21">
        <v>2024052001</v>
      </c>
      <c r="E269" s="21" t="s">
        <v>16</v>
      </c>
      <c r="F269" s="21">
        <v>13734.5</v>
      </c>
      <c r="G269" s="21">
        <v>13.29307</v>
      </c>
      <c r="H269" s="21">
        <v>280.83</v>
      </c>
      <c r="I269" s="21">
        <v>273.9237</v>
      </c>
      <c r="J269" s="21" t="s">
        <v>9</v>
      </c>
      <c r="K269" s="21">
        <v>38.001289999999997</v>
      </c>
      <c r="L269" s="21">
        <v>0.26363789999999998</v>
      </c>
      <c r="M269" s="21">
        <v>69</v>
      </c>
      <c r="N269" s="21" t="s">
        <v>10</v>
      </c>
      <c r="O269" s="21">
        <v>1</v>
      </c>
    </row>
    <row r="270" spans="1:15">
      <c r="A270" s="21" t="s">
        <v>8</v>
      </c>
      <c r="B270" s="152">
        <v>45432.372557870367</v>
      </c>
      <c r="C270" s="6">
        <v>45432.372557870367</v>
      </c>
      <c r="D270" s="21">
        <v>2024052001</v>
      </c>
      <c r="E270" s="21" t="s">
        <v>16</v>
      </c>
      <c r="F270" s="21">
        <v>13114.72</v>
      </c>
      <c r="G270" s="21">
        <v>12.990600000000001</v>
      </c>
      <c r="H270" s="21">
        <v>313.39</v>
      </c>
      <c r="I270" s="21">
        <v>306.43729999999999</v>
      </c>
      <c r="J270" s="21" t="s">
        <v>9</v>
      </c>
      <c r="K270" s="21">
        <v>38.000489999999999</v>
      </c>
      <c r="L270" s="21">
        <v>0.30192980000000003</v>
      </c>
      <c r="M270" s="21">
        <v>77</v>
      </c>
      <c r="N270" s="21" t="s">
        <v>10</v>
      </c>
      <c r="O270" s="21">
        <v>1</v>
      </c>
    </row>
    <row r="271" spans="1:15">
      <c r="A271" s="21" t="s">
        <v>8</v>
      </c>
      <c r="B271" s="152">
        <v>45432.375092592592</v>
      </c>
      <c r="C271" s="6">
        <v>45432.375092592592</v>
      </c>
      <c r="D271" s="21">
        <v>2024052001</v>
      </c>
      <c r="E271" s="21" t="s">
        <v>16</v>
      </c>
      <c r="F271" s="21">
        <v>12577.99</v>
      </c>
      <c r="G271" s="21">
        <v>12.74817</v>
      </c>
      <c r="H271" s="21">
        <v>240.13</v>
      </c>
      <c r="I271" s="21">
        <v>240.0284</v>
      </c>
      <c r="J271" s="21" t="s">
        <v>9</v>
      </c>
      <c r="K271" s="21">
        <v>38.001350000000002</v>
      </c>
      <c r="L271" s="21">
        <v>0.2417926</v>
      </c>
      <c r="M271" s="21">
        <v>59</v>
      </c>
      <c r="N271" s="21" t="s">
        <v>10</v>
      </c>
      <c r="O271" s="21">
        <v>1</v>
      </c>
    </row>
    <row r="272" spans="1:15">
      <c r="A272" s="21" t="s">
        <v>8</v>
      </c>
      <c r="B272" s="152">
        <v>45432.383356481485</v>
      </c>
      <c r="C272" s="6">
        <v>45432.383356481485</v>
      </c>
      <c r="D272" s="21">
        <v>2024052001</v>
      </c>
      <c r="E272" s="21" t="s">
        <v>16</v>
      </c>
      <c r="F272" s="21">
        <v>11435.58</v>
      </c>
      <c r="G272" s="21">
        <v>12.495050000000001</v>
      </c>
      <c r="H272" s="21">
        <v>236.06</v>
      </c>
      <c r="I272" s="21">
        <v>232.13419999999999</v>
      </c>
      <c r="J272" s="21" t="s">
        <v>9</v>
      </c>
      <c r="K272" s="21">
        <v>38.000329999999998</v>
      </c>
      <c r="L272" s="21">
        <v>0.2521988</v>
      </c>
      <c r="M272" s="21">
        <v>58</v>
      </c>
      <c r="N272" s="21" t="s">
        <v>10</v>
      </c>
      <c r="O272" s="21">
        <v>1</v>
      </c>
    </row>
    <row r="273" spans="1:15">
      <c r="A273" s="21" t="s">
        <v>8</v>
      </c>
      <c r="B273" s="152">
        <v>45432.385335648149</v>
      </c>
      <c r="C273" s="6">
        <v>45432.385335648149</v>
      </c>
      <c r="D273" s="21">
        <v>2024052001</v>
      </c>
      <c r="E273" s="21" t="s">
        <v>16</v>
      </c>
      <c r="F273" s="21">
        <v>10990.91</v>
      </c>
      <c r="G273" s="21">
        <v>12.227320000000001</v>
      </c>
      <c r="H273" s="21">
        <v>244.2</v>
      </c>
      <c r="I273" s="21">
        <v>236.1944</v>
      </c>
      <c r="J273" s="21" t="s">
        <v>9</v>
      </c>
      <c r="K273" s="21">
        <v>38</v>
      </c>
      <c r="L273" s="21">
        <v>0.26134010000000002</v>
      </c>
      <c r="M273" s="21">
        <v>60</v>
      </c>
      <c r="N273" s="21" t="s">
        <v>10</v>
      </c>
      <c r="O273" s="21">
        <v>1</v>
      </c>
    </row>
    <row r="274" spans="1:15">
      <c r="A274" s="21" t="s">
        <v>8</v>
      </c>
      <c r="B274" s="152">
        <v>45432.389502314814</v>
      </c>
      <c r="C274" s="6">
        <v>45432.389502314814</v>
      </c>
      <c r="D274" s="21">
        <v>2024052001</v>
      </c>
      <c r="E274" s="21" t="s">
        <v>16</v>
      </c>
      <c r="F274" s="21">
        <v>10251.44</v>
      </c>
      <c r="G274" s="21">
        <v>11.84516</v>
      </c>
      <c r="H274" s="21">
        <v>337.81</v>
      </c>
      <c r="I274" s="21">
        <v>335.09140000000002</v>
      </c>
      <c r="J274" s="21" t="s">
        <v>9</v>
      </c>
      <c r="K274" s="21">
        <v>38.001150000000003</v>
      </c>
      <c r="L274" s="21">
        <v>0.3853027</v>
      </c>
      <c r="M274" s="21">
        <v>83</v>
      </c>
      <c r="N274" s="21" t="s">
        <v>10</v>
      </c>
      <c r="O274" s="21">
        <v>1</v>
      </c>
    </row>
    <row r="275" spans="1:15">
      <c r="A275" s="21" t="s">
        <v>8</v>
      </c>
      <c r="B275" s="152">
        <v>45432.391481481478</v>
      </c>
      <c r="C275" s="6">
        <v>45432.391481481478</v>
      </c>
      <c r="D275" s="21">
        <v>2024052001</v>
      </c>
      <c r="E275" s="21" t="s">
        <v>16</v>
      </c>
      <c r="F275" s="21">
        <v>9824.0169999999998</v>
      </c>
      <c r="G275" s="21">
        <v>11.55869</v>
      </c>
      <c r="H275" s="21">
        <v>248.27</v>
      </c>
      <c r="I275" s="21">
        <v>244.0146</v>
      </c>
      <c r="J275" s="21" t="s">
        <v>9</v>
      </c>
      <c r="K275" s="21">
        <v>38.001109999999997</v>
      </c>
      <c r="L275" s="21">
        <v>0.2855164</v>
      </c>
      <c r="M275" s="21">
        <v>61</v>
      </c>
      <c r="N275" s="21" t="s">
        <v>10</v>
      </c>
      <c r="O275" s="21">
        <v>1</v>
      </c>
    </row>
    <row r="276" spans="1:15">
      <c r="A276" s="21" t="s">
        <v>8</v>
      </c>
      <c r="B276" s="152">
        <v>45432.393437500003</v>
      </c>
      <c r="C276" s="6">
        <v>45432.393437500003</v>
      </c>
      <c r="D276" s="21">
        <v>2024052001</v>
      </c>
      <c r="E276" s="21" t="s">
        <v>16</v>
      </c>
      <c r="F276" s="21">
        <v>9416.2340000000004</v>
      </c>
      <c r="G276" s="21">
        <v>11.276579999999999</v>
      </c>
      <c r="H276" s="21">
        <v>236.06</v>
      </c>
      <c r="I276" s="21">
        <v>236.7287</v>
      </c>
      <c r="J276" s="21" t="s">
        <v>9</v>
      </c>
      <c r="K276" s="21">
        <v>38.001199999999997</v>
      </c>
      <c r="L276" s="21">
        <v>0.28197090000000002</v>
      </c>
      <c r="M276" s="21">
        <v>58</v>
      </c>
      <c r="N276" s="21" t="s">
        <v>10</v>
      </c>
      <c r="O276" s="21">
        <v>1</v>
      </c>
    </row>
    <row r="277" spans="1:15">
      <c r="A277" s="21" t="s">
        <v>8</v>
      </c>
      <c r="B277" s="152">
        <v>45432.406481481485</v>
      </c>
      <c r="C277" s="9">
        <v>45432.406481481485</v>
      </c>
      <c r="D277" s="21">
        <v>2024052001</v>
      </c>
      <c r="E277" s="21" t="s">
        <v>16</v>
      </c>
      <c r="F277" s="21">
        <v>8145.5550000000003</v>
      </c>
      <c r="G277" s="21">
        <v>10.983610000000001</v>
      </c>
      <c r="H277" s="21">
        <v>223.85</v>
      </c>
      <c r="I277" s="21">
        <v>221.23140000000001</v>
      </c>
      <c r="J277" s="21" t="s">
        <v>9</v>
      </c>
      <c r="K277" s="21">
        <v>38.001289999999997</v>
      </c>
      <c r="L277" s="21">
        <v>0.2966954</v>
      </c>
      <c r="M277" s="21">
        <v>55</v>
      </c>
      <c r="N277" s="21" t="s">
        <v>10</v>
      </c>
      <c r="O277" s="21">
        <v>1</v>
      </c>
    </row>
    <row r="278" spans="1:15">
      <c r="A278" s="21" t="s">
        <v>8</v>
      </c>
      <c r="B278" s="152">
        <v>45432.409502314818</v>
      </c>
      <c r="C278" s="9">
        <v>45432.409502314818</v>
      </c>
      <c r="D278" s="21">
        <v>2024052001</v>
      </c>
      <c r="E278" s="21" t="s">
        <v>16</v>
      </c>
      <c r="F278" s="21">
        <v>7636.9780000000001</v>
      </c>
      <c r="G278" s="21">
        <v>10.58581</v>
      </c>
      <c r="H278" s="21">
        <v>288.97000000000003</v>
      </c>
      <c r="I278" s="21">
        <v>286.73899999999998</v>
      </c>
      <c r="J278" s="21" t="s">
        <v>9</v>
      </c>
      <c r="K278" s="21">
        <v>38.000120000000003</v>
      </c>
      <c r="L278" s="21">
        <v>0.39560299999999998</v>
      </c>
      <c r="M278" s="21">
        <v>71</v>
      </c>
      <c r="N278" s="21" t="s">
        <v>10</v>
      </c>
      <c r="O278" s="21">
        <v>0.5</v>
      </c>
    </row>
    <row r="279" spans="1:15">
      <c r="A279" s="21" t="s">
        <v>8</v>
      </c>
      <c r="B279" s="152">
        <v>45432.412291666667</v>
      </c>
      <c r="C279" s="9">
        <v>45432.412291666667</v>
      </c>
      <c r="D279" s="21">
        <v>2024052001</v>
      </c>
      <c r="E279" s="21" t="s">
        <v>16</v>
      </c>
      <c r="F279" s="21">
        <v>7173.8339999999998</v>
      </c>
      <c r="G279" s="21">
        <v>10.198270000000001</v>
      </c>
      <c r="H279" s="21">
        <v>276.75990000000002</v>
      </c>
      <c r="I279" s="21">
        <v>277.39370000000002</v>
      </c>
      <c r="J279" s="21" t="s">
        <v>9</v>
      </c>
      <c r="K279" s="21">
        <v>38.000279999999997</v>
      </c>
      <c r="L279" s="21">
        <v>0.39232840000000002</v>
      </c>
      <c r="M279" s="21">
        <v>68</v>
      </c>
      <c r="N279" s="21" t="s">
        <v>10</v>
      </c>
      <c r="O279" s="21">
        <v>1</v>
      </c>
    </row>
    <row r="280" spans="1:15">
      <c r="A280" s="21" t="s">
        <v>8</v>
      </c>
      <c r="B280" s="152">
        <v>45432.417615740742</v>
      </c>
      <c r="C280" s="9">
        <v>45432.417615740742</v>
      </c>
      <c r="D280" s="21">
        <v>2024052001</v>
      </c>
      <c r="E280" s="21" t="s">
        <v>16</v>
      </c>
      <c r="F280" s="21">
        <v>6584.0810000000001</v>
      </c>
      <c r="G280" s="21">
        <v>9.8242759999999993</v>
      </c>
      <c r="H280" s="21">
        <v>248.27</v>
      </c>
      <c r="I280" s="21">
        <v>248.82480000000001</v>
      </c>
      <c r="J280" s="21" t="s">
        <v>9</v>
      </c>
      <c r="K280" s="21">
        <v>38.000279999999997</v>
      </c>
      <c r="L280" s="21">
        <v>0.36955640000000001</v>
      </c>
      <c r="M280" s="21">
        <v>61</v>
      </c>
      <c r="N280" s="21" t="s">
        <v>10</v>
      </c>
      <c r="O280" s="21">
        <v>1</v>
      </c>
    </row>
    <row r="281" spans="1:15">
      <c r="A281" s="21" t="s">
        <v>8</v>
      </c>
      <c r="B281" s="152">
        <v>45432.419942129629</v>
      </c>
      <c r="C281" s="9">
        <v>45432.419942129629</v>
      </c>
      <c r="D281" s="21">
        <v>2024052001</v>
      </c>
      <c r="E281" s="21" t="s">
        <v>16</v>
      </c>
      <c r="F281" s="21">
        <v>6203.6409999999996</v>
      </c>
      <c r="G281" s="21">
        <v>9.454561</v>
      </c>
      <c r="H281" s="21">
        <v>244.2</v>
      </c>
      <c r="I281" s="21">
        <v>246.9957</v>
      </c>
      <c r="J281" s="21" t="s">
        <v>9</v>
      </c>
      <c r="K281" s="21">
        <v>38.000109999999999</v>
      </c>
      <c r="L281" s="21">
        <v>0.37452750000000001</v>
      </c>
      <c r="M281" s="21">
        <v>60</v>
      </c>
      <c r="N281" s="21" t="s">
        <v>10</v>
      </c>
      <c r="O281" s="21">
        <v>1</v>
      </c>
    </row>
    <row r="282" spans="1:15">
      <c r="A282" s="21" t="s">
        <v>8</v>
      </c>
      <c r="B282" s="152">
        <v>45432.4221875</v>
      </c>
      <c r="C282" s="9">
        <v>45432.4221875</v>
      </c>
      <c r="D282" s="21">
        <v>2024052001</v>
      </c>
      <c r="E282" s="21" t="s">
        <v>16</v>
      </c>
      <c r="F282" s="21">
        <v>5779.0169999999998</v>
      </c>
      <c r="G282" s="21">
        <v>8.9891380000000005</v>
      </c>
      <c r="H282" s="21">
        <v>301.18</v>
      </c>
      <c r="I282" s="21">
        <v>301.84129999999999</v>
      </c>
      <c r="J282" s="21" t="s">
        <v>9</v>
      </c>
      <c r="K282" s="21">
        <v>38.000109999999999</v>
      </c>
      <c r="L282" s="21">
        <v>0.46735539999999998</v>
      </c>
      <c r="M282" s="21">
        <v>74</v>
      </c>
      <c r="N282" s="21" t="s">
        <v>10</v>
      </c>
      <c r="O282" s="21">
        <v>1</v>
      </c>
    </row>
    <row r="283" spans="1:15">
      <c r="A283" s="21" t="s">
        <v>8</v>
      </c>
      <c r="B283" s="152">
        <v>45432.429560185185</v>
      </c>
      <c r="C283" s="8">
        <v>45432.429560185185</v>
      </c>
      <c r="D283" s="21">
        <v>2024052001</v>
      </c>
      <c r="E283" s="21" t="s">
        <v>16</v>
      </c>
      <c r="F283" s="21">
        <v>5087.6360000000004</v>
      </c>
      <c r="G283" s="21">
        <v>8.4625749999999993</v>
      </c>
      <c r="H283" s="21">
        <v>317.45999999999998</v>
      </c>
      <c r="I283" s="21">
        <v>320.0213</v>
      </c>
      <c r="J283" s="21" t="s">
        <v>9</v>
      </c>
      <c r="K283" s="21">
        <v>38.000050000000002</v>
      </c>
      <c r="L283" s="21">
        <v>0.5307096</v>
      </c>
      <c r="M283" s="21">
        <v>78</v>
      </c>
      <c r="N283" s="21" t="s">
        <v>10</v>
      </c>
      <c r="O283" s="21">
        <v>1</v>
      </c>
    </row>
    <row r="284" spans="1:15">
      <c r="A284" s="21" t="s">
        <v>8</v>
      </c>
      <c r="B284" s="152">
        <v>45432.431793981479</v>
      </c>
      <c r="C284" s="8">
        <v>45432.431793981479</v>
      </c>
      <c r="D284" s="21">
        <v>2024052001</v>
      </c>
      <c r="E284" s="21" t="s">
        <v>16</v>
      </c>
      <c r="F284" s="21">
        <v>4833.3019999999997</v>
      </c>
      <c r="G284" s="21">
        <v>8.2045370000000002</v>
      </c>
      <c r="H284" s="21">
        <v>154.66</v>
      </c>
      <c r="I284" s="21">
        <v>152.58349999999999</v>
      </c>
      <c r="J284" s="21" t="s">
        <v>9</v>
      </c>
      <c r="K284" s="21">
        <v>38.001170000000002</v>
      </c>
      <c r="L284" s="21">
        <v>0.25755600000000001</v>
      </c>
      <c r="M284" s="21">
        <v>38</v>
      </c>
      <c r="N284" s="21" t="s">
        <v>10</v>
      </c>
      <c r="O284" s="21">
        <v>1</v>
      </c>
    </row>
    <row r="285" spans="1:15">
      <c r="A285" s="21" t="s">
        <v>8</v>
      </c>
      <c r="B285" s="152">
        <v>45432.433865740742</v>
      </c>
      <c r="C285" s="8">
        <v>45432.433865740742</v>
      </c>
      <c r="D285" s="21">
        <v>2024052001</v>
      </c>
      <c r="E285" s="21" t="s">
        <v>16</v>
      </c>
      <c r="F285" s="21">
        <v>4498.6850000000004</v>
      </c>
      <c r="G285" s="21">
        <v>7.7817860000000003</v>
      </c>
      <c r="H285" s="21">
        <v>248.27</v>
      </c>
      <c r="I285" s="21">
        <v>247.28319999999999</v>
      </c>
      <c r="J285" s="21" t="s">
        <v>9</v>
      </c>
      <c r="K285" s="21">
        <v>38.000970000000002</v>
      </c>
      <c r="L285" s="21">
        <v>0.42582110000000001</v>
      </c>
      <c r="M285" s="21">
        <v>61</v>
      </c>
      <c r="N285" s="21" t="s">
        <v>10</v>
      </c>
      <c r="O285" s="21">
        <v>1</v>
      </c>
    </row>
    <row r="286" spans="1:15">
      <c r="A286" s="21" t="s">
        <v>8</v>
      </c>
      <c r="B286" s="152">
        <v>45432.436180555553</v>
      </c>
      <c r="C286" s="8">
        <v>45432.436180555553</v>
      </c>
      <c r="D286" s="21">
        <v>2024052001</v>
      </c>
      <c r="E286" s="21" t="s">
        <v>16</v>
      </c>
      <c r="F286" s="21">
        <v>4107.7809999999999</v>
      </c>
      <c r="G286" s="21">
        <v>7.257555</v>
      </c>
      <c r="H286" s="21">
        <v>297.11</v>
      </c>
      <c r="I286" s="21">
        <v>296.50139999999999</v>
      </c>
      <c r="J286" s="21" t="s">
        <v>9</v>
      </c>
      <c r="K286" s="21">
        <v>38.000010000000003</v>
      </c>
      <c r="L286" s="21">
        <v>0.52213290000000001</v>
      </c>
      <c r="M286" s="21">
        <v>73</v>
      </c>
      <c r="N286" s="21" t="s">
        <v>10</v>
      </c>
      <c r="O286" s="21">
        <v>1</v>
      </c>
    </row>
    <row r="287" spans="1:15">
      <c r="A287" s="21" t="s">
        <v>8</v>
      </c>
      <c r="B287" s="152">
        <v>45432.457488425927</v>
      </c>
      <c r="C287" s="6">
        <v>45432.457488425927</v>
      </c>
      <c r="D287" s="21">
        <v>2024052001</v>
      </c>
      <c r="E287" s="21" t="s">
        <v>16</v>
      </c>
      <c r="F287" s="21">
        <v>3127.2040000000002</v>
      </c>
      <c r="G287" s="21">
        <v>6.7066619999999997</v>
      </c>
      <c r="H287" s="21">
        <v>264.55</v>
      </c>
      <c r="I287" s="21">
        <v>260.38780000000003</v>
      </c>
      <c r="J287" s="21" t="s">
        <v>9</v>
      </c>
      <c r="K287" s="21">
        <v>38.000329999999998</v>
      </c>
      <c r="L287" s="21">
        <v>0.55665200000000004</v>
      </c>
      <c r="M287" s="21">
        <v>65</v>
      </c>
      <c r="N287" s="21" t="s">
        <v>10</v>
      </c>
      <c r="O287" s="21">
        <v>1</v>
      </c>
    </row>
    <row r="288" spans="1:15">
      <c r="A288" s="21" t="s">
        <v>8</v>
      </c>
      <c r="B288" s="152">
        <v>45432.459594907406</v>
      </c>
      <c r="C288" s="6">
        <v>45432.459594907406</v>
      </c>
      <c r="D288" s="21">
        <v>2024052001</v>
      </c>
      <c r="E288" s="21" t="s">
        <v>16</v>
      </c>
      <c r="F288" s="21">
        <v>2833.335</v>
      </c>
      <c r="G288" s="21">
        <v>6.1933150000000001</v>
      </c>
      <c r="H288" s="21">
        <v>236.06</v>
      </c>
      <c r="I288" s="21">
        <v>233.54820000000001</v>
      </c>
      <c r="J288" s="21" t="s">
        <v>9</v>
      </c>
      <c r="K288" s="21">
        <v>38.000019999999999</v>
      </c>
      <c r="L288" s="21">
        <v>0.50890539999999995</v>
      </c>
      <c r="M288" s="21">
        <v>58</v>
      </c>
      <c r="N288" s="21" t="s">
        <v>10</v>
      </c>
      <c r="O288" s="21">
        <v>1</v>
      </c>
    </row>
    <row r="289" spans="1:15">
      <c r="A289" s="21" t="s">
        <v>8</v>
      </c>
      <c r="B289" s="152">
        <v>45432.461712962962</v>
      </c>
      <c r="C289" s="6">
        <v>45432.461712962962</v>
      </c>
      <c r="D289" s="21">
        <v>2024052001</v>
      </c>
      <c r="E289" s="21" t="s">
        <v>16</v>
      </c>
      <c r="F289" s="21">
        <v>2526.9499999999998</v>
      </c>
      <c r="G289" s="21">
        <v>5.6310370000000001</v>
      </c>
      <c r="H289" s="21">
        <v>256.41000000000003</v>
      </c>
      <c r="I289" s="21">
        <v>253.6378</v>
      </c>
      <c r="J289" s="21" t="s">
        <v>9</v>
      </c>
      <c r="K289" s="21">
        <v>38.001109999999997</v>
      </c>
      <c r="L289" s="21">
        <v>0.56351879999999999</v>
      </c>
      <c r="M289" s="21">
        <v>63</v>
      </c>
      <c r="N289" s="21" t="s">
        <v>10</v>
      </c>
      <c r="O289" s="21">
        <v>1</v>
      </c>
    </row>
    <row r="290" spans="1:15">
      <c r="A290" s="21" t="s">
        <v>8</v>
      </c>
      <c r="B290" s="152">
        <v>45432.464050925926</v>
      </c>
      <c r="C290" s="6">
        <v>45432.464050925926</v>
      </c>
      <c r="D290" s="21">
        <v>2024052001</v>
      </c>
      <c r="E290" s="21" t="s">
        <v>16</v>
      </c>
      <c r="F290" s="21">
        <v>2174.4949999999999</v>
      </c>
      <c r="G290" s="21">
        <v>4.9497710000000001</v>
      </c>
      <c r="H290" s="21">
        <v>301.18</v>
      </c>
      <c r="I290" s="21">
        <v>301.19549999999998</v>
      </c>
      <c r="J290" s="21" t="s">
        <v>9</v>
      </c>
      <c r="K290" s="21">
        <v>38.000120000000003</v>
      </c>
      <c r="L290" s="21">
        <v>0.68369069999999998</v>
      </c>
      <c r="M290" s="21">
        <v>74</v>
      </c>
      <c r="N290" s="21" t="s">
        <v>10</v>
      </c>
      <c r="O290" s="21">
        <v>1</v>
      </c>
    </row>
    <row r="291" spans="1:15">
      <c r="A291" s="21" t="s">
        <v>8</v>
      </c>
      <c r="B291" s="152">
        <v>45432.466215277775</v>
      </c>
      <c r="C291" s="6">
        <v>45432.466215277775</v>
      </c>
      <c r="D291" s="21">
        <v>2024052001</v>
      </c>
      <c r="E291" s="21" t="s">
        <v>16</v>
      </c>
      <c r="F291" s="21">
        <v>1811.7539999999999</v>
      </c>
      <c r="G291" s="21">
        <v>4.2060570000000004</v>
      </c>
      <c r="H291" s="21">
        <v>321.52999999999997</v>
      </c>
      <c r="I291" s="21">
        <v>322.36110000000002</v>
      </c>
      <c r="J291" s="21" t="s">
        <v>9</v>
      </c>
      <c r="K291" s="21">
        <v>38.00029</v>
      </c>
      <c r="L291" s="21">
        <v>0.7462934</v>
      </c>
      <c r="M291" s="21">
        <v>79</v>
      </c>
      <c r="N291" s="21" t="s">
        <v>10</v>
      </c>
      <c r="O291" s="21">
        <v>1</v>
      </c>
    </row>
    <row r="292" spans="1:15">
      <c r="A292" s="21" t="s">
        <v>8</v>
      </c>
      <c r="B292" s="152">
        <v>45432.46875</v>
      </c>
      <c r="C292" s="6">
        <v>45432.46875</v>
      </c>
      <c r="D292" s="21">
        <v>2024052001</v>
      </c>
      <c r="E292" s="21" t="s">
        <v>16</v>
      </c>
      <c r="F292" s="21">
        <v>1540.51</v>
      </c>
      <c r="G292" s="21">
        <v>3.6601460000000001</v>
      </c>
      <c r="H292" s="21">
        <v>231.99</v>
      </c>
      <c r="I292" s="21">
        <v>231.8306</v>
      </c>
      <c r="J292" s="21" t="s">
        <v>9</v>
      </c>
      <c r="K292" s="21">
        <v>42.90307</v>
      </c>
      <c r="L292" s="21">
        <v>0.54904810000000004</v>
      </c>
      <c r="M292" s="21">
        <v>57</v>
      </c>
      <c r="N292" s="21" t="s">
        <v>10</v>
      </c>
      <c r="O292" s="21">
        <v>1</v>
      </c>
    </row>
    <row r="293" spans="1:15">
      <c r="A293" s="21" t="s">
        <v>8</v>
      </c>
      <c r="B293" s="152">
        <v>45432.47079861111</v>
      </c>
      <c r="C293" s="6">
        <v>45432.47079861111</v>
      </c>
      <c r="D293" s="21">
        <v>2024052001</v>
      </c>
      <c r="E293" s="21" t="s">
        <v>16</v>
      </c>
      <c r="F293" s="21">
        <v>1166.037</v>
      </c>
      <c r="G293" s="21">
        <v>2.82253</v>
      </c>
      <c r="H293" s="21">
        <v>350.02</v>
      </c>
      <c r="I293" s="21">
        <v>349.93490000000003</v>
      </c>
      <c r="J293" s="21" t="s">
        <v>9</v>
      </c>
      <c r="K293" s="21">
        <v>38.00121</v>
      </c>
      <c r="L293" s="21">
        <v>0.84474559999999999</v>
      </c>
      <c r="M293" s="21">
        <v>86</v>
      </c>
      <c r="N293" s="21" t="s">
        <v>10</v>
      </c>
      <c r="O293" s="21">
        <v>1</v>
      </c>
    </row>
    <row r="294" spans="1:15">
      <c r="A294" s="21" t="s">
        <v>8</v>
      </c>
      <c r="B294" s="152">
        <v>45432.473055555558</v>
      </c>
      <c r="C294" s="6">
        <v>45432.473055555558</v>
      </c>
      <c r="D294" s="21">
        <v>2024052001</v>
      </c>
      <c r="E294" s="21" t="s">
        <v>16</v>
      </c>
      <c r="F294" s="21">
        <v>856.30840000000001</v>
      </c>
      <c r="G294" s="21">
        <v>2.115561</v>
      </c>
      <c r="H294" s="21">
        <v>284.89999999999998</v>
      </c>
      <c r="I294" s="21">
        <v>286.69630000000001</v>
      </c>
      <c r="J294" s="21" t="s">
        <v>9</v>
      </c>
      <c r="K294" s="21">
        <v>41.924469999999999</v>
      </c>
      <c r="L294" s="21">
        <v>0.70630809999999999</v>
      </c>
      <c r="M294" s="21">
        <v>70</v>
      </c>
      <c r="N294" s="21" t="s">
        <v>10</v>
      </c>
      <c r="O294" s="21">
        <v>1</v>
      </c>
    </row>
    <row r="295" spans="1:15">
      <c r="A295" s="21" t="s">
        <v>8</v>
      </c>
      <c r="B295" s="152">
        <v>45432.475648148145</v>
      </c>
      <c r="C295" s="6">
        <v>45432.475648148145</v>
      </c>
      <c r="D295" s="21">
        <v>2024052001</v>
      </c>
      <c r="E295" s="21" t="s">
        <v>16</v>
      </c>
      <c r="F295" s="21">
        <v>620.875</v>
      </c>
      <c r="G295" s="21">
        <v>1.5705089999999999</v>
      </c>
      <c r="H295" s="21">
        <v>215.71</v>
      </c>
      <c r="I295" s="21">
        <v>216.8886</v>
      </c>
      <c r="J295" s="21" t="s">
        <v>9</v>
      </c>
      <c r="K295" s="21">
        <v>38.001339999999999</v>
      </c>
      <c r="L295" s="21">
        <v>0.54695709999999997</v>
      </c>
      <c r="M295" s="21">
        <v>53</v>
      </c>
      <c r="N295" s="21" t="s">
        <v>10</v>
      </c>
      <c r="O295" s="21">
        <v>1</v>
      </c>
    </row>
    <row r="296" spans="1:15">
      <c r="A296" s="21" t="s">
        <v>8</v>
      </c>
      <c r="B296" s="152">
        <v>45433.378344907411</v>
      </c>
      <c r="C296" s="9">
        <v>45433.378344907411</v>
      </c>
      <c r="D296" s="21">
        <v>2024052101</v>
      </c>
      <c r="E296" s="21" t="s">
        <v>16</v>
      </c>
      <c r="F296" s="21">
        <v>13394.16</v>
      </c>
      <c r="G296" s="21">
        <v>17.0976</v>
      </c>
      <c r="H296" s="21">
        <v>276.75990000000002</v>
      </c>
      <c r="I296" s="21">
        <v>271.36169999999998</v>
      </c>
      <c r="J296" s="21" t="s">
        <v>9</v>
      </c>
      <c r="K296" s="21">
        <v>38.001190000000001</v>
      </c>
      <c r="L296" s="21">
        <v>0.34469319999999998</v>
      </c>
      <c r="M296" s="21">
        <v>68</v>
      </c>
      <c r="N296" s="21" t="s">
        <v>10</v>
      </c>
      <c r="O296" s="21">
        <v>1</v>
      </c>
    </row>
    <row r="297" spans="1:15">
      <c r="A297" s="21" t="s">
        <v>8</v>
      </c>
      <c r="B297" s="152">
        <v>45433.380520833336</v>
      </c>
      <c r="C297" s="9">
        <v>45433.380520833336</v>
      </c>
      <c r="D297" s="21">
        <v>2024052101</v>
      </c>
      <c r="E297" s="21" t="s">
        <v>16</v>
      </c>
      <c r="F297" s="21">
        <v>12900.23</v>
      </c>
      <c r="G297" s="21">
        <v>16.796240000000001</v>
      </c>
      <c r="H297" s="21">
        <v>227.92</v>
      </c>
      <c r="I297" s="21">
        <v>229.0232</v>
      </c>
      <c r="J297" s="21" t="s">
        <v>9</v>
      </c>
      <c r="K297" s="21">
        <v>38.000450000000001</v>
      </c>
      <c r="L297" s="21">
        <v>0.29655629999999999</v>
      </c>
      <c r="M297" s="21">
        <v>56</v>
      </c>
      <c r="N297" s="21" t="s">
        <v>10</v>
      </c>
      <c r="O297" s="21">
        <v>1</v>
      </c>
    </row>
    <row r="298" spans="1:15">
      <c r="A298" s="21" t="s">
        <v>8</v>
      </c>
      <c r="B298" s="152">
        <v>45433.382719907408</v>
      </c>
      <c r="C298" s="9">
        <v>45433.382719907408</v>
      </c>
      <c r="D298" s="21">
        <v>2024052101</v>
      </c>
      <c r="E298" s="21" t="s">
        <v>16</v>
      </c>
      <c r="F298" s="21">
        <v>12380.15</v>
      </c>
      <c r="G298" s="21">
        <v>16.44473</v>
      </c>
      <c r="H298" s="21">
        <v>264.55</v>
      </c>
      <c r="I298" s="21">
        <v>264.4742</v>
      </c>
      <c r="J298" s="21" t="s">
        <v>9</v>
      </c>
      <c r="K298" s="21">
        <v>38.001269999999998</v>
      </c>
      <c r="L298" s="21">
        <v>0.34964460000000003</v>
      </c>
      <c r="M298" s="21">
        <v>65</v>
      </c>
      <c r="N298" s="21" t="s">
        <v>10</v>
      </c>
      <c r="O298" s="21">
        <v>1</v>
      </c>
    </row>
    <row r="299" spans="1:15">
      <c r="A299" s="21" t="s">
        <v>8</v>
      </c>
      <c r="B299" s="152">
        <v>45433.385023148148</v>
      </c>
      <c r="C299" s="9">
        <v>45433.385023148148</v>
      </c>
      <c r="D299" s="21">
        <v>2024052101</v>
      </c>
      <c r="E299" s="21" t="s">
        <v>16</v>
      </c>
      <c r="F299" s="21">
        <v>11762.66</v>
      </c>
      <c r="G299" s="21">
        <v>15.95696</v>
      </c>
      <c r="H299" s="21">
        <v>370.37</v>
      </c>
      <c r="I299" s="21">
        <v>372.32819999999998</v>
      </c>
      <c r="J299" s="21" t="s">
        <v>9</v>
      </c>
      <c r="K299" s="21">
        <v>38.001480000000001</v>
      </c>
      <c r="L299" s="21">
        <v>0.50259569999999998</v>
      </c>
      <c r="M299" s="21">
        <v>91</v>
      </c>
      <c r="N299" s="21" t="s">
        <v>10</v>
      </c>
      <c r="O299" s="21">
        <v>1</v>
      </c>
    </row>
    <row r="300" spans="1:15">
      <c r="A300" s="21" t="s">
        <v>8</v>
      </c>
      <c r="B300" s="152">
        <v>45433.387546296297</v>
      </c>
      <c r="C300" s="9">
        <v>45433.387546296297</v>
      </c>
      <c r="D300" s="21">
        <v>2024052101</v>
      </c>
      <c r="E300" s="21" t="s">
        <v>16</v>
      </c>
      <c r="F300" s="21">
        <v>11255.11</v>
      </c>
      <c r="G300" s="21">
        <v>15.62288</v>
      </c>
      <c r="H300" s="21">
        <v>244.2</v>
      </c>
      <c r="I300" s="21">
        <v>242.5823</v>
      </c>
      <c r="J300" s="21" t="s">
        <v>9</v>
      </c>
      <c r="K300" s="21">
        <v>38.00009</v>
      </c>
      <c r="L300" s="21">
        <v>0.33490530000000002</v>
      </c>
      <c r="M300" s="21">
        <v>60</v>
      </c>
      <c r="N300" s="21" t="s">
        <v>10</v>
      </c>
      <c r="O300" s="21">
        <v>1</v>
      </c>
    </row>
    <row r="301" spans="1:15">
      <c r="A301" s="21" t="s">
        <v>8</v>
      </c>
      <c r="B301" s="152">
        <v>45433.389548611114</v>
      </c>
      <c r="C301" s="9">
        <v>45433.389548611114</v>
      </c>
      <c r="D301" s="21">
        <v>2024052101</v>
      </c>
      <c r="E301" s="21" t="s">
        <v>16</v>
      </c>
      <c r="F301" s="21">
        <v>10751.68</v>
      </c>
      <c r="G301" s="21">
        <v>15.198359999999999</v>
      </c>
      <c r="H301" s="21">
        <v>301.18</v>
      </c>
      <c r="I301" s="21">
        <v>298.72840000000002</v>
      </c>
      <c r="J301" s="21" t="s">
        <v>9</v>
      </c>
      <c r="K301" s="21">
        <v>38.000050000000002</v>
      </c>
      <c r="L301" s="21">
        <v>0.4200681</v>
      </c>
      <c r="M301" s="21">
        <v>74</v>
      </c>
      <c r="N301" s="21" t="s">
        <v>10</v>
      </c>
      <c r="O301" s="21">
        <v>1</v>
      </c>
    </row>
    <row r="302" spans="1:15">
      <c r="A302" s="21" t="s">
        <v>8</v>
      </c>
      <c r="B302" s="152">
        <v>45433.392731481479</v>
      </c>
      <c r="C302" s="9">
        <v>45433.392731481479</v>
      </c>
      <c r="D302" s="21">
        <v>2024052101</v>
      </c>
      <c r="E302" s="21" t="s">
        <v>16</v>
      </c>
      <c r="F302" s="21">
        <v>10179.27</v>
      </c>
      <c r="G302" s="21">
        <v>14.8103</v>
      </c>
      <c r="H302" s="21">
        <v>272.69</v>
      </c>
      <c r="I302" s="21">
        <v>274.29180000000002</v>
      </c>
      <c r="J302" s="21" t="s">
        <v>9</v>
      </c>
      <c r="K302" s="21">
        <v>38.000219999999999</v>
      </c>
      <c r="L302" s="21">
        <v>0.39702670000000001</v>
      </c>
      <c r="M302" s="21">
        <v>67</v>
      </c>
      <c r="N302" s="21" t="s">
        <v>10</v>
      </c>
      <c r="O302" s="21">
        <v>1</v>
      </c>
    </row>
    <row r="303" spans="1:15">
      <c r="A303" s="21" t="s">
        <v>8</v>
      </c>
      <c r="B303" s="152">
        <v>45433.395358796297</v>
      </c>
      <c r="C303" s="9">
        <v>45433.395358796297</v>
      </c>
      <c r="D303" s="21">
        <v>2024052101</v>
      </c>
      <c r="E303" s="21" t="s">
        <v>16</v>
      </c>
      <c r="F303" s="21">
        <v>9625.9410000000007</v>
      </c>
      <c r="G303" s="21">
        <v>14.34394</v>
      </c>
      <c r="H303" s="21">
        <v>317.45999999999998</v>
      </c>
      <c r="I303" s="21">
        <v>315.92169999999999</v>
      </c>
      <c r="J303" s="21" t="s">
        <v>9</v>
      </c>
      <c r="K303" s="21">
        <v>38.000239999999998</v>
      </c>
      <c r="L303" s="21">
        <v>0.46849790000000002</v>
      </c>
      <c r="M303" s="21">
        <v>78</v>
      </c>
      <c r="N303" s="21" t="s">
        <v>10</v>
      </c>
      <c r="O303" s="21">
        <v>1</v>
      </c>
    </row>
    <row r="304" spans="1:15">
      <c r="A304" s="21" t="s">
        <v>8</v>
      </c>
      <c r="B304" s="152">
        <v>45433.411134259259</v>
      </c>
      <c r="C304" s="8">
        <v>45433.411134259259</v>
      </c>
      <c r="D304" s="21">
        <v>2024052101</v>
      </c>
      <c r="E304" s="21" t="s">
        <v>16</v>
      </c>
      <c r="F304" s="21">
        <v>8119.8130000000001</v>
      </c>
      <c r="G304" s="21">
        <v>13.9679</v>
      </c>
      <c r="H304" s="21">
        <v>219.78</v>
      </c>
      <c r="I304" s="21">
        <v>218.3972</v>
      </c>
      <c r="J304" s="21" t="s">
        <v>9</v>
      </c>
      <c r="K304" s="21">
        <v>38.001269999999998</v>
      </c>
      <c r="L304" s="21">
        <v>0.37387110000000001</v>
      </c>
      <c r="M304" s="21">
        <v>54</v>
      </c>
      <c r="N304" s="21" t="s">
        <v>10</v>
      </c>
      <c r="O304" s="21">
        <v>1</v>
      </c>
    </row>
    <row r="305" spans="1:15">
      <c r="A305" s="21" t="s">
        <v>8</v>
      </c>
      <c r="B305" s="152">
        <v>45433.413321759261</v>
      </c>
      <c r="C305" s="8">
        <v>45433.413321759261</v>
      </c>
      <c r="D305" s="21">
        <v>2024052101</v>
      </c>
      <c r="E305" s="21" t="s">
        <v>16</v>
      </c>
      <c r="F305" s="21">
        <v>7674.5649999999996</v>
      </c>
      <c r="G305" s="21">
        <v>13.46585</v>
      </c>
      <c r="H305" s="21">
        <v>297.11</v>
      </c>
      <c r="I305" s="21">
        <v>293.27420000000001</v>
      </c>
      <c r="J305" s="21" t="s">
        <v>9</v>
      </c>
      <c r="K305" s="21">
        <v>43.020339999999997</v>
      </c>
      <c r="L305" s="21">
        <v>0.51218660000000005</v>
      </c>
      <c r="M305" s="21">
        <v>73</v>
      </c>
      <c r="N305" s="21" t="s">
        <v>10</v>
      </c>
      <c r="O305" s="21">
        <v>1</v>
      </c>
    </row>
    <row r="306" spans="1:15">
      <c r="A306" s="21" t="s">
        <v>8</v>
      </c>
      <c r="B306" s="152">
        <v>45433.415196759262</v>
      </c>
      <c r="C306" s="8">
        <v>45433.415196759262</v>
      </c>
      <c r="D306" s="21">
        <v>2024052101</v>
      </c>
      <c r="E306" s="21" t="s">
        <v>16</v>
      </c>
      <c r="F306" s="21">
        <v>7320.2089999999998</v>
      </c>
      <c r="G306" s="21">
        <v>13.06639</v>
      </c>
      <c r="H306" s="21">
        <v>223.85</v>
      </c>
      <c r="I306" s="21">
        <v>225.8133</v>
      </c>
      <c r="J306" s="21" t="s">
        <v>9</v>
      </c>
      <c r="K306" s="21">
        <v>38.000140000000002</v>
      </c>
      <c r="L306" s="21">
        <v>0.4011748</v>
      </c>
      <c r="M306" s="21">
        <v>55</v>
      </c>
      <c r="N306" s="21" t="s">
        <v>10</v>
      </c>
      <c r="O306" s="21">
        <v>1</v>
      </c>
    </row>
    <row r="307" spans="1:15">
      <c r="A307" s="21" t="s">
        <v>8</v>
      </c>
      <c r="B307" s="152">
        <v>45433.41715277778</v>
      </c>
      <c r="C307" s="8">
        <v>45433.41715277778</v>
      </c>
      <c r="D307" s="21">
        <v>2024052101</v>
      </c>
      <c r="E307" s="21" t="s">
        <v>16</v>
      </c>
      <c r="F307" s="21">
        <v>6888.1660000000002</v>
      </c>
      <c r="G307" s="21">
        <v>12.51458</v>
      </c>
      <c r="H307" s="21">
        <v>305.25</v>
      </c>
      <c r="I307" s="21">
        <v>309.3528</v>
      </c>
      <c r="J307" s="21" t="s">
        <v>9</v>
      </c>
      <c r="K307" s="21">
        <v>38.001330000000003</v>
      </c>
      <c r="L307" s="21">
        <v>0.56027689999999997</v>
      </c>
      <c r="M307" s="21">
        <v>75</v>
      </c>
      <c r="N307" s="21" t="s">
        <v>10</v>
      </c>
      <c r="O307" s="21">
        <v>1</v>
      </c>
    </row>
    <row r="308" spans="1:15">
      <c r="A308" s="21" t="s">
        <v>8</v>
      </c>
      <c r="B308" s="152">
        <v>45433.440798611111</v>
      </c>
      <c r="C308" s="6">
        <v>45433.440798611111</v>
      </c>
      <c r="D308" s="21">
        <v>2024052101</v>
      </c>
      <c r="E308" s="21" t="s">
        <v>16</v>
      </c>
      <c r="F308" s="21">
        <v>5298.1440000000002</v>
      </c>
      <c r="G308" s="21">
        <v>11.935449999999999</v>
      </c>
      <c r="H308" s="21">
        <v>260.48</v>
      </c>
      <c r="I308" s="21">
        <v>260.697</v>
      </c>
      <c r="J308" s="21" t="s">
        <v>9</v>
      </c>
      <c r="K308" s="21">
        <v>38.000100000000003</v>
      </c>
      <c r="L308" s="21">
        <v>0.58553279999999996</v>
      </c>
      <c r="M308" s="21">
        <v>64</v>
      </c>
      <c r="N308" s="21" t="s">
        <v>10</v>
      </c>
      <c r="O308" s="21">
        <v>1</v>
      </c>
    </row>
    <row r="309" spans="1:15">
      <c r="A309" s="21" t="s">
        <v>8</v>
      </c>
      <c r="B309" s="152">
        <v>45433.44290509259</v>
      </c>
      <c r="C309" s="6">
        <v>45433.44290509259</v>
      </c>
      <c r="D309" s="21">
        <v>2024052101</v>
      </c>
      <c r="E309" s="21" t="s">
        <v>16</v>
      </c>
      <c r="F309" s="21">
        <v>4967.817</v>
      </c>
      <c r="G309" s="21">
        <v>11.407780000000001</v>
      </c>
      <c r="H309" s="21">
        <v>231.99</v>
      </c>
      <c r="I309" s="21">
        <v>231.67760000000001</v>
      </c>
      <c r="J309" s="21" t="s">
        <v>9</v>
      </c>
      <c r="K309" s="21">
        <v>38.001359999999998</v>
      </c>
      <c r="L309" s="21">
        <v>0.53023739999999997</v>
      </c>
      <c r="M309" s="21">
        <v>57</v>
      </c>
      <c r="N309" s="21" t="s">
        <v>10</v>
      </c>
      <c r="O309" s="21">
        <v>1</v>
      </c>
    </row>
    <row r="310" spans="1:15">
      <c r="A310" s="21" t="s">
        <v>8</v>
      </c>
      <c r="B310" s="152">
        <v>45433.445138888892</v>
      </c>
      <c r="C310" s="6">
        <v>45433.445138888892</v>
      </c>
      <c r="D310" s="21">
        <v>2024052101</v>
      </c>
      <c r="E310" s="21" t="s">
        <v>16</v>
      </c>
      <c r="F310" s="21">
        <v>4614.1719999999996</v>
      </c>
      <c r="G310" s="21">
        <v>10.81317</v>
      </c>
      <c r="H310" s="21">
        <v>256.41000000000003</v>
      </c>
      <c r="I310" s="21">
        <v>256.02319999999997</v>
      </c>
      <c r="J310" s="21" t="s">
        <v>9</v>
      </c>
      <c r="K310" s="21">
        <v>38.00132</v>
      </c>
      <c r="L310" s="21">
        <v>0.59815879999999999</v>
      </c>
      <c r="M310" s="21">
        <v>63</v>
      </c>
      <c r="N310" s="21" t="s">
        <v>10</v>
      </c>
      <c r="O310" s="21">
        <v>1</v>
      </c>
    </row>
    <row r="311" spans="1:15">
      <c r="A311" s="21" t="s">
        <v>8</v>
      </c>
      <c r="B311" s="152">
        <v>45433.447071759256</v>
      </c>
      <c r="C311" s="6">
        <v>45433.447071759256</v>
      </c>
      <c r="D311" s="21">
        <v>2024052101</v>
      </c>
      <c r="E311" s="21" t="s">
        <v>16</v>
      </c>
      <c r="F311" s="21">
        <v>4311.51</v>
      </c>
      <c r="G311" s="21">
        <v>10.28417</v>
      </c>
      <c r="H311" s="21">
        <v>223.85</v>
      </c>
      <c r="I311" s="21">
        <v>222.56309999999999</v>
      </c>
      <c r="J311" s="21" t="s">
        <v>9</v>
      </c>
      <c r="K311" s="21">
        <v>38.001150000000003</v>
      </c>
      <c r="L311" s="21">
        <v>0.52915199999999996</v>
      </c>
      <c r="M311" s="21">
        <v>55</v>
      </c>
      <c r="N311" s="21" t="s">
        <v>10</v>
      </c>
      <c r="O311" s="21">
        <v>1</v>
      </c>
    </row>
    <row r="312" spans="1:15">
      <c r="A312" s="21" t="s">
        <v>8</v>
      </c>
      <c r="B312" s="152">
        <v>45433.449143518519</v>
      </c>
      <c r="C312" s="6">
        <v>45433.449143518519</v>
      </c>
      <c r="D312" s="21">
        <v>2024052101</v>
      </c>
      <c r="E312" s="21" t="s">
        <v>16</v>
      </c>
      <c r="F312" s="21">
        <v>4020.9290000000001</v>
      </c>
      <c r="G312" s="21">
        <v>9.7734939999999995</v>
      </c>
      <c r="H312" s="21">
        <v>207.57</v>
      </c>
      <c r="I312" s="21">
        <v>210.131</v>
      </c>
      <c r="J312" s="21" t="s">
        <v>9</v>
      </c>
      <c r="K312" s="21">
        <v>38.00112</v>
      </c>
      <c r="L312" s="21">
        <v>0.5089534</v>
      </c>
      <c r="M312" s="21">
        <v>51</v>
      </c>
      <c r="N312" s="21" t="s">
        <v>10</v>
      </c>
      <c r="O312" s="21">
        <v>1</v>
      </c>
    </row>
    <row r="313" spans="1:15">
      <c r="A313" s="21" t="s">
        <v>8</v>
      </c>
      <c r="B313" s="152">
        <v>45433.461192129631</v>
      </c>
      <c r="C313" s="9">
        <v>45433.461192129631</v>
      </c>
      <c r="D313" s="21">
        <v>2024052101</v>
      </c>
      <c r="E313" s="21" t="s">
        <v>16</v>
      </c>
      <c r="F313" s="21">
        <v>3285.0340000000001</v>
      </c>
      <c r="G313" s="21">
        <v>8.9086149999999993</v>
      </c>
      <c r="H313" s="21">
        <v>325.60000000000002</v>
      </c>
      <c r="I313" s="21">
        <v>324.73039999999997</v>
      </c>
      <c r="J313" s="21" t="s">
        <v>9</v>
      </c>
      <c r="K313" s="21">
        <v>42.843060000000001</v>
      </c>
      <c r="L313" s="21">
        <v>0.87821629999999995</v>
      </c>
      <c r="M313" s="21">
        <v>80</v>
      </c>
      <c r="N313" s="21" t="s">
        <v>10</v>
      </c>
      <c r="O313" s="21">
        <v>1</v>
      </c>
    </row>
    <row r="314" spans="1:15">
      <c r="A314" s="21" t="s">
        <v>8</v>
      </c>
      <c r="B314" s="152">
        <v>45433.463043981479</v>
      </c>
      <c r="C314" s="9">
        <v>45433.463043981479</v>
      </c>
      <c r="D314" s="21">
        <v>2024052101</v>
      </c>
      <c r="E314" s="21" t="s">
        <v>16</v>
      </c>
      <c r="F314" s="21">
        <v>2940.5219999999999</v>
      </c>
      <c r="G314" s="21">
        <v>8.1106449999999999</v>
      </c>
      <c r="H314" s="21">
        <v>288.97000000000003</v>
      </c>
      <c r="I314" s="21">
        <v>291.33909999999997</v>
      </c>
      <c r="J314" s="21" t="s">
        <v>9</v>
      </c>
      <c r="K314" s="21">
        <v>38.000039999999998</v>
      </c>
      <c r="L314" s="21">
        <v>0.80131759999999996</v>
      </c>
      <c r="M314" s="21">
        <v>71</v>
      </c>
      <c r="N314" s="21" t="s">
        <v>10</v>
      </c>
      <c r="O314" s="21">
        <v>1</v>
      </c>
    </row>
    <row r="315" spans="1:15">
      <c r="A315" s="21" t="s">
        <v>8</v>
      </c>
      <c r="B315" s="152">
        <v>45433.464826388888</v>
      </c>
      <c r="C315" s="9">
        <v>45433.464826388888</v>
      </c>
      <c r="D315" s="21">
        <v>2024052101</v>
      </c>
      <c r="E315" s="21" t="s">
        <v>16</v>
      </c>
      <c r="F315" s="21">
        <v>2644.9969999999998</v>
      </c>
      <c r="G315" s="21">
        <v>7.4147550000000004</v>
      </c>
      <c r="H315" s="21">
        <v>248.27</v>
      </c>
      <c r="I315" s="21">
        <v>250.11240000000001</v>
      </c>
      <c r="J315" s="21" t="s">
        <v>9</v>
      </c>
      <c r="K315" s="21">
        <v>38.001220000000004</v>
      </c>
      <c r="L315" s="21">
        <v>0.69907450000000004</v>
      </c>
      <c r="M315" s="21">
        <v>61</v>
      </c>
      <c r="N315" s="21" t="s">
        <v>10</v>
      </c>
      <c r="O315" s="21">
        <v>1</v>
      </c>
    </row>
    <row r="316" spans="1:15">
      <c r="A316" s="21" t="s">
        <v>8</v>
      </c>
      <c r="B316" s="152">
        <v>45433.466585648152</v>
      </c>
      <c r="C316" s="9">
        <v>45433.466585648152</v>
      </c>
      <c r="D316" s="21">
        <v>2024052101</v>
      </c>
      <c r="E316" s="21" t="s">
        <v>16</v>
      </c>
      <c r="F316" s="21">
        <v>2331.9340000000002</v>
      </c>
      <c r="G316" s="21">
        <v>6.641883</v>
      </c>
      <c r="H316" s="21">
        <v>272.69</v>
      </c>
      <c r="I316" s="21">
        <v>273.7869</v>
      </c>
      <c r="J316" s="21" t="s">
        <v>9</v>
      </c>
      <c r="K316" s="21">
        <v>38.000509999999998</v>
      </c>
      <c r="L316" s="21">
        <v>0.77755649999999998</v>
      </c>
      <c r="M316" s="21">
        <v>67</v>
      </c>
      <c r="N316" s="21" t="s">
        <v>10</v>
      </c>
      <c r="O316" s="21">
        <v>1</v>
      </c>
    </row>
    <row r="317" spans="1:15">
      <c r="A317" s="21" t="s">
        <v>8</v>
      </c>
      <c r="B317" s="152">
        <v>45433.469594907408</v>
      </c>
      <c r="C317" s="9">
        <v>45433.469594907408</v>
      </c>
      <c r="D317" s="21">
        <v>2024052101</v>
      </c>
      <c r="E317" s="21" t="s">
        <v>16</v>
      </c>
      <c r="F317" s="21">
        <v>2007.3430000000001</v>
      </c>
      <c r="G317" s="21">
        <v>5.8766400000000001</v>
      </c>
      <c r="H317" s="21">
        <v>264.55</v>
      </c>
      <c r="I317" s="21">
        <v>264.303</v>
      </c>
      <c r="J317" s="21" t="s">
        <v>9</v>
      </c>
      <c r="K317" s="21">
        <v>38.001080000000002</v>
      </c>
      <c r="L317" s="21">
        <v>0.77168289999999995</v>
      </c>
      <c r="M317" s="21">
        <v>65</v>
      </c>
      <c r="N317" s="21" t="s">
        <v>10</v>
      </c>
      <c r="O317" s="21">
        <v>1</v>
      </c>
    </row>
    <row r="318" spans="1:15">
      <c r="A318" s="21" t="s">
        <v>8</v>
      </c>
      <c r="B318" s="152">
        <v>45433.471828703703</v>
      </c>
      <c r="C318" s="9">
        <v>45433.471828703703</v>
      </c>
      <c r="D318" s="21">
        <v>2024052101</v>
      </c>
      <c r="E318" s="21" t="s">
        <v>16</v>
      </c>
      <c r="F318" s="21">
        <v>1678.809</v>
      </c>
      <c r="G318" s="21">
        <v>5.0151820000000003</v>
      </c>
      <c r="H318" s="21">
        <v>288.97000000000003</v>
      </c>
      <c r="I318" s="21">
        <v>289.24689999999998</v>
      </c>
      <c r="J318" s="21" t="s">
        <v>9</v>
      </c>
      <c r="K318" s="21">
        <v>38.001269999999998</v>
      </c>
      <c r="L318" s="21">
        <v>0.86172139999999997</v>
      </c>
      <c r="M318" s="21">
        <v>71</v>
      </c>
      <c r="N318" s="21" t="s">
        <v>10</v>
      </c>
      <c r="O318" s="21">
        <v>1</v>
      </c>
    </row>
    <row r="319" spans="1:15">
      <c r="A319" s="21" t="s">
        <v>8</v>
      </c>
      <c r="B319" s="152">
        <v>45433.491562499999</v>
      </c>
      <c r="C319" s="8">
        <v>45433.491562499999</v>
      </c>
      <c r="D319" s="21">
        <v>2024052101</v>
      </c>
      <c r="E319" s="21" t="s">
        <v>16</v>
      </c>
      <c r="F319" s="21">
        <v>1185.5119999999999</v>
      </c>
      <c r="G319" s="21">
        <v>4.2378030000000004</v>
      </c>
      <c r="H319" s="21">
        <v>215.71</v>
      </c>
      <c r="I319" s="21">
        <v>218.28829999999999</v>
      </c>
      <c r="J319" s="21" t="s">
        <v>9</v>
      </c>
      <c r="K319" s="21">
        <v>38.000979999999998</v>
      </c>
      <c r="L319" s="21">
        <v>0.77826240000000002</v>
      </c>
      <c r="M319" s="21">
        <v>53</v>
      </c>
      <c r="N319" s="21" t="s">
        <v>10</v>
      </c>
      <c r="O319" s="21">
        <v>1</v>
      </c>
    </row>
    <row r="320" spans="1:15">
      <c r="A320" s="21" t="s">
        <v>8</v>
      </c>
      <c r="B320" s="152">
        <v>45433.493645833332</v>
      </c>
      <c r="C320" s="8">
        <v>45433.493645833332</v>
      </c>
      <c r="D320" s="21">
        <v>2024052101</v>
      </c>
      <c r="E320" s="21" t="s">
        <v>16</v>
      </c>
      <c r="F320" s="21">
        <v>935.15260000000001</v>
      </c>
      <c r="G320" s="21">
        <v>3.407159</v>
      </c>
      <c r="H320" s="21">
        <v>231.99</v>
      </c>
      <c r="I320" s="21">
        <v>231.84399999999999</v>
      </c>
      <c r="J320" s="21" t="s">
        <v>9</v>
      </c>
      <c r="K320" s="21">
        <v>38.001159999999999</v>
      </c>
      <c r="L320" s="21">
        <v>0.84229310000000002</v>
      </c>
      <c r="M320" s="21">
        <v>57</v>
      </c>
      <c r="N320" s="21" t="s">
        <v>10</v>
      </c>
      <c r="O320" s="21">
        <v>1</v>
      </c>
    </row>
    <row r="321" spans="1:15">
      <c r="A321" s="21" t="s">
        <v>8</v>
      </c>
      <c r="B321" s="152">
        <v>45433.495659722219</v>
      </c>
      <c r="C321" s="8">
        <v>45433.495659722219</v>
      </c>
      <c r="D321" s="21">
        <v>2024052101</v>
      </c>
      <c r="E321" s="21" t="s">
        <v>16</v>
      </c>
      <c r="F321" s="21">
        <v>684.19650000000001</v>
      </c>
      <c r="G321" s="21">
        <v>2.5386329999999999</v>
      </c>
      <c r="H321" s="21">
        <v>236.06</v>
      </c>
      <c r="I321" s="21">
        <v>235.7585</v>
      </c>
      <c r="J321" s="21" t="s">
        <v>9</v>
      </c>
      <c r="K321" s="21">
        <v>38.000030000000002</v>
      </c>
      <c r="L321" s="21">
        <v>0.87241440000000003</v>
      </c>
      <c r="M321" s="21">
        <v>58</v>
      </c>
      <c r="N321" s="21" t="s">
        <v>10</v>
      </c>
      <c r="O321" s="21">
        <v>1</v>
      </c>
    </row>
    <row r="322" spans="1:15">
      <c r="A322" s="21" t="s">
        <v>8</v>
      </c>
      <c r="B322" s="152">
        <v>45433.497511574074</v>
      </c>
      <c r="C322" s="8">
        <v>45433.497511574074</v>
      </c>
      <c r="D322" s="21">
        <v>2024052101</v>
      </c>
      <c r="E322" s="21" t="s">
        <v>16</v>
      </c>
      <c r="F322" s="21">
        <v>468.50389999999999</v>
      </c>
      <c r="G322" s="21">
        <v>1.7680439999999999</v>
      </c>
      <c r="H322" s="21">
        <v>203.5</v>
      </c>
      <c r="I322" s="21">
        <v>204.8937</v>
      </c>
      <c r="J322" s="21" t="s">
        <v>9</v>
      </c>
      <c r="K322" s="21">
        <v>38.000320000000002</v>
      </c>
      <c r="L322" s="21">
        <v>0.77096880000000001</v>
      </c>
      <c r="M322" s="21">
        <v>50</v>
      </c>
      <c r="N322" s="21" t="s">
        <v>10</v>
      </c>
      <c r="O322" s="21">
        <v>1</v>
      </c>
    </row>
    <row r="323" spans="1:15">
      <c r="A323" s="21" t="s">
        <v>8</v>
      </c>
      <c r="B323" s="152">
        <v>45434.35796296296</v>
      </c>
      <c r="C323" s="6">
        <v>45434.35796296296</v>
      </c>
      <c r="D323" s="21">
        <v>2024052401</v>
      </c>
      <c r="E323" s="21" t="s">
        <v>16</v>
      </c>
      <c r="F323" s="21">
        <v>18942.25</v>
      </c>
      <c r="G323" s="21">
        <v>17.036529999999999</v>
      </c>
      <c r="H323" s="21">
        <v>472.12</v>
      </c>
      <c r="I323" s="21">
        <v>454.82569999999998</v>
      </c>
      <c r="J323" s="21" t="s">
        <v>9</v>
      </c>
      <c r="K323" s="21">
        <v>38.001220000000004</v>
      </c>
      <c r="L323" s="21">
        <v>0.40699980000000002</v>
      </c>
      <c r="M323" s="21">
        <v>116</v>
      </c>
      <c r="N323" s="21" t="s">
        <v>10</v>
      </c>
      <c r="O323" s="21">
        <v>1</v>
      </c>
    </row>
    <row r="324" spans="1:15">
      <c r="A324" s="21" t="s">
        <v>8</v>
      </c>
      <c r="B324" s="152">
        <v>45434.360868055555</v>
      </c>
      <c r="C324" s="6">
        <v>45434.360868055555</v>
      </c>
      <c r="D324" s="21">
        <v>2024052401</v>
      </c>
      <c r="E324" s="21" t="s">
        <v>16</v>
      </c>
      <c r="F324" s="21">
        <v>18157.96</v>
      </c>
      <c r="G324" s="21">
        <v>16.768409999999999</v>
      </c>
      <c r="H324" s="21">
        <v>293.03989999999999</v>
      </c>
      <c r="I324" s="21">
        <v>290.399</v>
      </c>
      <c r="J324" s="21" t="s">
        <v>9</v>
      </c>
      <c r="K324" s="21">
        <v>51.106450000000002</v>
      </c>
      <c r="L324" s="21">
        <v>0.26665879999999997</v>
      </c>
      <c r="M324" s="21">
        <v>72</v>
      </c>
      <c r="N324" s="21" t="s">
        <v>10</v>
      </c>
      <c r="O324" s="21">
        <v>1</v>
      </c>
    </row>
    <row r="325" spans="1:15">
      <c r="A325" s="21" t="s">
        <v>8</v>
      </c>
      <c r="B325" s="152">
        <v>45434.362812500003</v>
      </c>
      <c r="C325" s="6">
        <v>45434.362812500003</v>
      </c>
      <c r="D325" s="21">
        <v>2024052401</v>
      </c>
      <c r="E325" s="21" t="s">
        <v>16</v>
      </c>
      <c r="F325" s="21">
        <v>17559.21</v>
      </c>
      <c r="G325" s="21">
        <v>16.504809999999999</v>
      </c>
      <c r="H325" s="21">
        <v>284.89999999999998</v>
      </c>
      <c r="I325" s="21">
        <v>285.70949999999999</v>
      </c>
      <c r="J325" s="21" t="s">
        <v>9</v>
      </c>
      <c r="K325" s="21">
        <v>38.00009</v>
      </c>
      <c r="L325" s="21">
        <v>0.26709159999999998</v>
      </c>
      <c r="M325" s="21">
        <v>70</v>
      </c>
      <c r="N325" s="21" t="s">
        <v>10</v>
      </c>
      <c r="O325" s="21">
        <v>1</v>
      </c>
    </row>
    <row r="326" spans="1:15">
      <c r="A326" s="21" t="s">
        <v>8</v>
      </c>
      <c r="B326" s="152">
        <v>45434.364942129629</v>
      </c>
      <c r="C326" s="6">
        <v>45434.364942129629</v>
      </c>
      <c r="D326" s="21">
        <v>2024052401</v>
      </c>
      <c r="E326" s="21" t="s">
        <v>16</v>
      </c>
      <c r="F326" s="21">
        <v>16934.990000000002</v>
      </c>
      <c r="G326" s="21">
        <v>16.227699999999999</v>
      </c>
      <c r="H326" s="21">
        <v>293.03989999999999</v>
      </c>
      <c r="I326" s="21">
        <v>285.48820000000001</v>
      </c>
      <c r="J326" s="21" t="s">
        <v>9</v>
      </c>
      <c r="K326" s="21">
        <v>38.00132</v>
      </c>
      <c r="L326" s="21">
        <v>0.27210400000000001</v>
      </c>
      <c r="M326" s="21">
        <v>72</v>
      </c>
      <c r="N326" s="21" t="s">
        <v>10</v>
      </c>
      <c r="O326" s="21">
        <v>1</v>
      </c>
    </row>
    <row r="327" spans="1:15">
      <c r="A327" s="21" t="s">
        <v>8</v>
      </c>
      <c r="B327" s="152">
        <v>45434.3669212963</v>
      </c>
      <c r="C327" s="6">
        <v>45434.3669212963</v>
      </c>
      <c r="D327" s="21">
        <v>2024052401</v>
      </c>
      <c r="E327" s="21" t="s">
        <v>16</v>
      </c>
      <c r="F327" s="21">
        <v>16361.9</v>
      </c>
      <c r="G327" s="21">
        <v>15.963340000000001</v>
      </c>
      <c r="H327" s="21">
        <v>272.69</v>
      </c>
      <c r="I327" s="21">
        <v>280.65300000000002</v>
      </c>
      <c r="J327" s="21" t="s">
        <v>9</v>
      </c>
      <c r="K327" s="21">
        <v>38.001379999999997</v>
      </c>
      <c r="L327" s="21">
        <v>0.27236830000000001</v>
      </c>
      <c r="M327" s="21">
        <v>67</v>
      </c>
      <c r="N327" s="21" t="s">
        <v>10</v>
      </c>
      <c r="O327" s="21">
        <v>1</v>
      </c>
    </row>
    <row r="328" spans="1:15">
      <c r="A328" s="21" t="s">
        <v>8</v>
      </c>
      <c r="B328" s="152">
        <v>45434.368923611109</v>
      </c>
      <c r="C328" s="6">
        <v>45434.368923611109</v>
      </c>
      <c r="D328" s="21">
        <v>2024052401</v>
      </c>
      <c r="E328" s="21" t="s">
        <v>16</v>
      </c>
      <c r="F328" s="21">
        <v>15739.24</v>
      </c>
      <c r="G328" s="21">
        <v>15.63805</v>
      </c>
      <c r="H328" s="21">
        <v>329.67</v>
      </c>
      <c r="I328" s="21">
        <v>328.3537</v>
      </c>
      <c r="J328" s="21" t="s">
        <v>9</v>
      </c>
      <c r="K328" s="21">
        <v>38.000039999999998</v>
      </c>
      <c r="L328" s="21">
        <v>0.32448929999999998</v>
      </c>
      <c r="M328" s="21">
        <v>81</v>
      </c>
      <c r="N328" s="21" t="s">
        <v>10</v>
      </c>
      <c r="O328" s="21">
        <v>1</v>
      </c>
    </row>
    <row r="329" spans="1:15">
      <c r="A329" s="21" t="s">
        <v>8</v>
      </c>
      <c r="B329" s="152">
        <v>45434.371157407404</v>
      </c>
      <c r="C329" s="6">
        <v>45434.371157407404</v>
      </c>
      <c r="D329" s="21">
        <v>2024052401</v>
      </c>
      <c r="E329" s="21" t="s">
        <v>16</v>
      </c>
      <c r="F329" s="21">
        <v>15143.05</v>
      </c>
      <c r="G329" s="21">
        <v>15.354509999999999</v>
      </c>
      <c r="H329" s="21">
        <v>288.97000000000003</v>
      </c>
      <c r="I329" s="21">
        <v>284.04480000000001</v>
      </c>
      <c r="J329" s="21" t="s">
        <v>9</v>
      </c>
      <c r="K329" s="21">
        <v>38.000120000000003</v>
      </c>
      <c r="L329" s="21">
        <v>0.28635260000000001</v>
      </c>
      <c r="M329" s="21">
        <v>71</v>
      </c>
      <c r="N329" s="21" t="s">
        <v>10</v>
      </c>
      <c r="O329" s="21">
        <v>1</v>
      </c>
    </row>
    <row r="330" spans="1:15">
      <c r="A330" s="21" t="s">
        <v>8</v>
      </c>
      <c r="B330" s="152">
        <v>45434.373124999998</v>
      </c>
      <c r="C330" s="6">
        <v>45434.373124999998</v>
      </c>
      <c r="D330" s="21">
        <v>2024052401</v>
      </c>
      <c r="E330" s="21" t="s">
        <v>16</v>
      </c>
      <c r="F330" s="21">
        <v>14568.12</v>
      </c>
      <c r="G330" s="21">
        <v>15.039859999999999</v>
      </c>
      <c r="H330" s="21">
        <v>305.25</v>
      </c>
      <c r="I330" s="21">
        <v>302.964</v>
      </c>
      <c r="J330" s="21" t="s">
        <v>9</v>
      </c>
      <c r="K330" s="21">
        <v>38.000129999999999</v>
      </c>
      <c r="L330" s="21">
        <v>0.31096960000000001</v>
      </c>
      <c r="M330" s="21">
        <v>75</v>
      </c>
      <c r="N330" s="21" t="s">
        <v>10</v>
      </c>
      <c r="O330" s="21">
        <v>1</v>
      </c>
    </row>
    <row r="331" spans="1:15">
      <c r="A331" s="21" t="s">
        <v>8</v>
      </c>
      <c r="B331" s="152">
        <v>45434.374976851854</v>
      </c>
      <c r="C331" s="6">
        <v>45434.374976851854</v>
      </c>
      <c r="D331" s="21">
        <v>2024052401</v>
      </c>
      <c r="E331" s="21" t="s">
        <v>16</v>
      </c>
      <c r="F331" s="21">
        <v>14036.99</v>
      </c>
      <c r="G331" s="21">
        <v>14.736140000000001</v>
      </c>
      <c r="H331" s="21">
        <v>297.11</v>
      </c>
      <c r="I331" s="21">
        <v>289.40699999999998</v>
      </c>
      <c r="J331" s="21" t="s">
        <v>9</v>
      </c>
      <c r="K331" s="21">
        <v>38.000079999999997</v>
      </c>
      <c r="L331" s="21">
        <v>0.30216300000000001</v>
      </c>
      <c r="M331" s="21">
        <v>73</v>
      </c>
      <c r="N331" s="21" t="s">
        <v>10</v>
      </c>
      <c r="O331" s="21">
        <v>1</v>
      </c>
    </row>
    <row r="332" spans="1:15">
      <c r="A332" s="21" t="s">
        <v>8</v>
      </c>
      <c r="B332" s="152">
        <v>45434.388738425929</v>
      </c>
      <c r="C332" s="8">
        <v>45434.388738425929</v>
      </c>
      <c r="D332" s="21">
        <v>2024052401</v>
      </c>
      <c r="E332" s="21" t="s">
        <v>16</v>
      </c>
      <c r="F332" s="21">
        <v>12182.81</v>
      </c>
      <c r="G332" s="21">
        <v>14.49492</v>
      </c>
      <c r="H332" s="21">
        <v>203.5</v>
      </c>
      <c r="I332" s="21">
        <v>199.47669999999999</v>
      </c>
      <c r="J332" s="21" t="s">
        <v>9</v>
      </c>
      <c r="K332" s="21">
        <v>38.001260000000002</v>
      </c>
      <c r="L332" s="21">
        <v>0.23598050000000001</v>
      </c>
      <c r="M332" s="21">
        <v>50</v>
      </c>
      <c r="N332" s="21" t="s">
        <v>10</v>
      </c>
      <c r="O332" s="21">
        <v>1</v>
      </c>
    </row>
    <row r="333" spans="1:15">
      <c r="A333" s="21" t="s">
        <v>8</v>
      </c>
      <c r="B333" s="152">
        <v>45434.392777777779</v>
      </c>
      <c r="C333" s="8">
        <v>45434.392777777779</v>
      </c>
      <c r="D333" s="21">
        <v>2024052401</v>
      </c>
      <c r="E333" s="21" t="s">
        <v>16</v>
      </c>
      <c r="F333" s="21">
        <v>11492.37</v>
      </c>
      <c r="G333" s="21">
        <v>14.18515</v>
      </c>
      <c r="H333" s="21">
        <v>256.41000000000003</v>
      </c>
      <c r="I333" s="21">
        <v>254.61699999999999</v>
      </c>
      <c r="J333" s="21" t="s">
        <v>9</v>
      </c>
      <c r="K333" s="21">
        <v>38.001339999999999</v>
      </c>
      <c r="L333" s="21">
        <v>0.31261800000000001</v>
      </c>
      <c r="M333" s="21">
        <v>63</v>
      </c>
      <c r="N333" s="21" t="s">
        <v>10</v>
      </c>
      <c r="O333" s="21">
        <v>1</v>
      </c>
    </row>
    <row r="334" spans="1:15">
      <c r="A334" s="21" t="s">
        <v>8</v>
      </c>
      <c r="B334" s="152">
        <v>45434.396354166667</v>
      </c>
      <c r="C334" s="8">
        <v>45434.396354166667</v>
      </c>
      <c r="D334" s="21">
        <v>2024052401</v>
      </c>
      <c r="E334" s="21" t="s">
        <v>16</v>
      </c>
      <c r="F334" s="21">
        <v>10842.19</v>
      </c>
      <c r="G334" s="21">
        <v>13.825100000000001</v>
      </c>
      <c r="H334" s="21">
        <v>284.89999999999998</v>
      </c>
      <c r="I334" s="21">
        <v>278.9538</v>
      </c>
      <c r="J334" s="21" t="s">
        <v>9</v>
      </c>
      <c r="K334" s="21">
        <v>38.000450000000001</v>
      </c>
      <c r="L334" s="21">
        <v>0.35393330000000001</v>
      </c>
      <c r="M334" s="21">
        <v>70</v>
      </c>
      <c r="N334" s="21" t="s">
        <v>10</v>
      </c>
      <c r="O334" s="21">
        <v>1</v>
      </c>
    </row>
    <row r="335" spans="1:15">
      <c r="A335" s="21" t="s">
        <v>8</v>
      </c>
      <c r="B335" s="152">
        <v>45434.411585648151</v>
      </c>
      <c r="C335" s="9">
        <v>45434.411585648151</v>
      </c>
      <c r="D335" s="21">
        <v>2024052401</v>
      </c>
      <c r="E335" s="21" t="s">
        <v>16</v>
      </c>
      <c r="F335" s="21">
        <v>9149.4549999999999</v>
      </c>
      <c r="G335" s="21">
        <v>13.4002</v>
      </c>
      <c r="H335" s="21">
        <v>297.11</v>
      </c>
      <c r="I335" s="21">
        <v>293.14510000000001</v>
      </c>
      <c r="J335" s="21" t="s">
        <v>9</v>
      </c>
      <c r="K335" s="21">
        <v>38.000239999999998</v>
      </c>
      <c r="L335" s="21">
        <v>0.4272936</v>
      </c>
      <c r="M335" s="21">
        <v>73</v>
      </c>
      <c r="N335" s="21" t="s">
        <v>10</v>
      </c>
      <c r="O335" s="21">
        <v>1</v>
      </c>
    </row>
    <row r="336" spans="1:15">
      <c r="A336" s="21" t="s">
        <v>8</v>
      </c>
      <c r="B336" s="152">
        <v>45434.413495370369</v>
      </c>
      <c r="C336" s="9">
        <v>45434.413495370369</v>
      </c>
      <c r="D336" s="21">
        <v>2024052401</v>
      </c>
      <c r="E336" s="21" t="s">
        <v>16</v>
      </c>
      <c r="F336" s="21">
        <v>8727.723</v>
      </c>
      <c r="G336" s="21">
        <v>13.00651</v>
      </c>
      <c r="H336" s="21">
        <v>264.55</v>
      </c>
      <c r="I336" s="21">
        <v>261.92070000000001</v>
      </c>
      <c r="J336" s="21" t="s">
        <v>9</v>
      </c>
      <c r="K336" s="21">
        <v>38.001130000000003</v>
      </c>
      <c r="L336" s="21">
        <v>0.38855790000000001</v>
      </c>
      <c r="M336" s="21">
        <v>65</v>
      </c>
      <c r="N336" s="21" t="s">
        <v>10</v>
      </c>
      <c r="O336" s="21">
        <v>1</v>
      </c>
    </row>
    <row r="337" spans="1:15">
      <c r="A337" s="21" t="s">
        <v>8</v>
      </c>
      <c r="B337" s="152">
        <v>45434.415810185186</v>
      </c>
      <c r="C337" s="9">
        <v>45434.415810185186</v>
      </c>
      <c r="D337" s="21">
        <v>2024052401</v>
      </c>
      <c r="E337" s="21" t="s">
        <v>16</v>
      </c>
      <c r="F337" s="21">
        <v>8268.9770000000008</v>
      </c>
      <c r="G337" s="21">
        <v>12.58506</v>
      </c>
      <c r="H337" s="21">
        <v>284.89999999999998</v>
      </c>
      <c r="I337" s="21">
        <v>281.06639999999999</v>
      </c>
      <c r="J337" s="21" t="s">
        <v>9</v>
      </c>
      <c r="K337" s="21">
        <v>38.001330000000003</v>
      </c>
      <c r="L337" s="21">
        <v>0.42576979999999998</v>
      </c>
      <c r="M337" s="21">
        <v>70</v>
      </c>
      <c r="N337" s="21" t="s">
        <v>10</v>
      </c>
      <c r="O337" s="21">
        <v>1</v>
      </c>
    </row>
    <row r="338" spans="1:15">
      <c r="A338" s="21" t="s">
        <v>8</v>
      </c>
      <c r="B338" s="152">
        <v>45434.417986111112</v>
      </c>
      <c r="C338" s="9">
        <v>45434.417986111112</v>
      </c>
      <c r="D338" s="21">
        <v>2024052401</v>
      </c>
      <c r="E338" s="21" t="s">
        <v>16</v>
      </c>
      <c r="F338" s="21">
        <v>7493.1639999999998</v>
      </c>
      <c r="G338" s="21">
        <v>12.20682</v>
      </c>
      <c r="H338" s="21">
        <v>244.2</v>
      </c>
      <c r="I338" s="21">
        <v>115.16419999999999</v>
      </c>
      <c r="J338" s="21" t="s">
        <v>12</v>
      </c>
      <c r="K338" s="21">
        <v>7.1621930000000003</v>
      </c>
      <c r="L338" s="21">
        <v>0</v>
      </c>
      <c r="M338" s="21">
        <v>60</v>
      </c>
      <c r="N338" s="21" t="s">
        <v>11</v>
      </c>
      <c r="O338" s="21">
        <v>1</v>
      </c>
    </row>
    <row r="339" spans="1:15">
      <c r="A339" s="21" t="s">
        <v>8</v>
      </c>
      <c r="B339" s="152">
        <v>45434.428240740737</v>
      </c>
      <c r="C339" s="8">
        <v>45434.428240740737</v>
      </c>
      <c r="D339" s="21">
        <v>2024052401</v>
      </c>
      <c r="E339" s="21" t="s">
        <v>16</v>
      </c>
      <c r="F339" s="21">
        <v>6864.259</v>
      </c>
      <c r="G339" s="21">
        <v>11.698869999999999</v>
      </c>
      <c r="H339" s="21">
        <v>305.25</v>
      </c>
      <c r="I339" s="21">
        <v>304.96339999999998</v>
      </c>
      <c r="J339" s="21" t="s">
        <v>9</v>
      </c>
      <c r="K339" s="21">
        <v>38.000399999999999</v>
      </c>
      <c r="L339" s="21">
        <v>0.51797499999999996</v>
      </c>
      <c r="M339" s="21">
        <v>75</v>
      </c>
      <c r="N339" s="21" t="s">
        <v>10</v>
      </c>
      <c r="O339" s="21">
        <v>1</v>
      </c>
    </row>
    <row r="340" spans="1:15">
      <c r="A340" s="21" t="s">
        <v>8</v>
      </c>
      <c r="B340" s="152">
        <v>45434.431064814817</v>
      </c>
      <c r="C340" s="8">
        <v>45434.431064814817</v>
      </c>
      <c r="D340" s="21">
        <v>2024052401</v>
      </c>
      <c r="E340" s="21" t="s">
        <v>16</v>
      </c>
      <c r="F340" s="21">
        <v>6210.451</v>
      </c>
      <c r="G340" s="21">
        <v>10.859970000000001</v>
      </c>
      <c r="H340" s="21">
        <v>488.4</v>
      </c>
      <c r="I340" s="21">
        <v>484.84550000000002</v>
      </c>
      <c r="J340" s="21" t="s">
        <v>9</v>
      </c>
      <c r="K340" s="21">
        <v>38.000059999999998</v>
      </c>
      <c r="L340" s="21">
        <v>0.84537739999999995</v>
      </c>
      <c r="M340" s="21">
        <v>120</v>
      </c>
      <c r="N340" s="21" t="s">
        <v>10</v>
      </c>
      <c r="O340" s="21">
        <v>1</v>
      </c>
    </row>
    <row r="341" spans="1:15">
      <c r="A341" s="21" t="s">
        <v>8</v>
      </c>
      <c r="B341" s="152">
        <v>45434.433587962965</v>
      </c>
      <c r="C341" s="8">
        <v>45434.433587962965</v>
      </c>
      <c r="D341" s="21">
        <v>2024052401</v>
      </c>
      <c r="E341" s="21" t="s">
        <v>16</v>
      </c>
      <c r="F341" s="21">
        <v>5823.7129999999997</v>
      </c>
      <c r="G341" s="21">
        <v>10.420109999999999</v>
      </c>
      <c r="H341" s="21">
        <v>244.2</v>
      </c>
      <c r="I341" s="21">
        <v>242.2533</v>
      </c>
      <c r="J341" s="21" t="s">
        <v>9</v>
      </c>
      <c r="K341" s="21">
        <v>38.001280000000001</v>
      </c>
      <c r="L341" s="21">
        <v>0.43129060000000002</v>
      </c>
      <c r="M341" s="21">
        <v>60</v>
      </c>
      <c r="N341" s="21" t="s">
        <v>10</v>
      </c>
      <c r="O341" s="21">
        <v>1</v>
      </c>
    </row>
    <row r="342" spans="1:15">
      <c r="A342" s="21" t="s">
        <v>8</v>
      </c>
      <c r="B342" s="152">
        <v>45434.435960648145</v>
      </c>
      <c r="C342" s="8">
        <v>45434.435960648145</v>
      </c>
      <c r="D342" s="21">
        <v>2024052401</v>
      </c>
      <c r="E342" s="21" t="s">
        <v>16</v>
      </c>
      <c r="F342" s="21">
        <v>5375.5889999999999</v>
      </c>
      <c r="G342" s="21">
        <v>9.8270859999999995</v>
      </c>
      <c r="H342" s="21">
        <v>329.67</v>
      </c>
      <c r="I342" s="21">
        <v>329.411</v>
      </c>
      <c r="J342" s="21" t="s">
        <v>9</v>
      </c>
      <c r="K342" s="21">
        <v>38.001350000000002</v>
      </c>
      <c r="L342" s="21">
        <v>0.60029880000000002</v>
      </c>
      <c r="M342" s="21">
        <v>81</v>
      </c>
      <c r="N342" s="21" t="s">
        <v>10</v>
      </c>
      <c r="O342" s="21">
        <v>1</v>
      </c>
    </row>
    <row r="343" spans="1:15">
      <c r="A343" s="21" t="s">
        <v>8</v>
      </c>
      <c r="B343" s="152">
        <v>45434.438437500001</v>
      </c>
      <c r="C343" s="8">
        <v>45434.438437500001</v>
      </c>
      <c r="D343" s="21">
        <v>2024052401</v>
      </c>
      <c r="E343" s="21" t="s">
        <v>16</v>
      </c>
      <c r="F343" s="21">
        <v>4977.6850000000004</v>
      </c>
      <c r="G343" s="21">
        <v>9.3070009999999996</v>
      </c>
      <c r="H343" s="21">
        <v>284.89999999999998</v>
      </c>
      <c r="I343" s="21">
        <v>280.41059999999999</v>
      </c>
      <c r="J343" s="21" t="s">
        <v>9</v>
      </c>
      <c r="K343" s="21">
        <v>47.17127</v>
      </c>
      <c r="L343" s="21">
        <v>0.52254800000000001</v>
      </c>
      <c r="M343" s="21">
        <v>70</v>
      </c>
      <c r="N343" s="21" t="s">
        <v>10</v>
      </c>
      <c r="O343" s="21">
        <v>1</v>
      </c>
    </row>
    <row r="344" spans="1:15">
      <c r="A344" s="21" t="s">
        <v>8</v>
      </c>
      <c r="B344" s="152">
        <v>45434.440636574072</v>
      </c>
      <c r="C344" s="8">
        <v>45434.440636574072</v>
      </c>
      <c r="D344" s="21">
        <v>2024052401</v>
      </c>
      <c r="E344" s="21" t="s">
        <v>16</v>
      </c>
      <c r="F344" s="21">
        <v>4633.3919999999998</v>
      </c>
      <c r="G344" s="21">
        <v>8.8382839999999998</v>
      </c>
      <c r="H344" s="21">
        <v>244.2</v>
      </c>
      <c r="I344" s="21">
        <v>243.31049999999999</v>
      </c>
      <c r="J344" s="21" t="s">
        <v>9</v>
      </c>
      <c r="K344" s="21">
        <v>38.001269999999998</v>
      </c>
      <c r="L344" s="21">
        <v>0.4618332</v>
      </c>
      <c r="M344" s="21">
        <v>60</v>
      </c>
      <c r="N344" s="21" t="s">
        <v>10</v>
      </c>
      <c r="O344" s="21">
        <v>1</v>
      </c>
    </row>
    <row r="345" spans="1:15">
      <c r="A345" s="21" t="s">
        <v>8</v>
      </c>
      <c r="B345" s="152">
        <v>45434.442430555559</v>
      </c>
      <c r="C345" s="8">
        <v>45434.442430555559</v>
      </c>
      <c r="D345" s="21">
        <v>2024052401</v>
      </c>
      <c r="E345" s="21" t="s">
        <v>16</v>
      </c>
      <c r="F345" s="21">
        <v>4244.3890000000001</v>
      </c>
      <c r="G345" s="21">
        <v>8.2294420000000006</v>
      </c>
      <c r="H345" s="21">
        <v>321.52999999999997</v>
      </c>
      <c r="I345" s="21">
        <v>319.39620000000002</v>
      </c>
      <c r="J345" s="21" t="s">
        <v>9</v>
      </c>
      <c r="K345" s="21">
        <v>38.000019999999999</v>
      </c>
      <c r="L345" s="21">
        <v>0.61731029999999998</v>
      </c>
      <c r="M345" s="21">
        <v>79</v>
      </c>
      <c r="N345" s="21" t="s">
        <v>10</v>
      </c>
      <c r="O345" s="21">
        <v>1</v>
      </c>
    </row>
    <row r="346" spans="1:15">
      <c r="A346" s="21" t="s">
        <v>8</v>
      </c>
      <c r="B346" s="152">
        <v>45434.445347222223</v>
      </c>
      <c r="C346" s="8">
        <v>45434.445347222223</v>
      </c>
      <c r="D346" s="21">
        <v>2024052401</v>
      </c>
      <c r="E346" s="21" t="s">
        <v>16</v>
      </c>
      <c r="F346" s="21">
        <v>3909.9319999999998</v>
      </c>
      <c r="G346" s="21">
        <v>7.7847619999999997</v>
      </c>
      <c r="H346" s="21">
        <v>223.85</v>
      </c>
      <c r="I346" s="21">
        <v>222.26609999999999</v>
      </c>
      <c r="J346" s="21" t="s">
        <v>9</v>
      </c>
      <c r="K346" s="21">
        <v>38.0002</v>
      </c>
      <c r="L346" s="21">
        <v>0.44042160000000002</v>
      </c>
      <c r="M346" s="21">
        <v>55</v>
      </c>
      <c r="N346" s="21" t="s">
        <v>10</v>
      </c>
      <c r="O346" s="21">
        <v>1</v>
      </c>
    </row>
    <row r="347" spans="1:15">
      <c r="A347" s="21" t="s">
        <v>8</v>
      </c>
      <c r="B347" s="152">
        <v>45434.453194444446</v>
      </c>
      <c r="C347" s="6">
        <v>45434.453194444446</v>
      </c>
      <c r="D347" s="21">
        <v>2024052401</v>
      </c>
      <c r="E347" s="21" t="s">
        <v>16</v>
      </c>
      <c r="F347" s="21">
        <v>3330.9290000000001</v>
      </c>
      <c r="G347" s="21">
        <v>7.122598</v>
      </c>
      <c r="H347" s="21">
        <v>313.39</v>
      </c>
      <c r="I347" s="21">
        <v>314.02199999999999</v>
      </c>
      <c r="J347" s="21" t="s">
        <v>9</v>
      </c>
      <c r="K347" s="21">
        <v>38.000039999999998</v>
      </c>
      <c r="L347" s="21">
        <v>0.66944559999999997</v>
      </c>
      <c r="M347" s="21">
        <v>77</v>
      </c>
      <c r="N347" s="21" t="s">
        <v>10</v>
      </c>
      <c r="O347" s="21">
        <v>1</v>
      </c>
    </row>
    <row r="348" spans="1:15">
      <c r="A348" s="21" t="s">
        <v>8</v>
      </c>
      <c r="B348" s="152">
        <v>45434.455833333333</v>
      </c>
      <c r="C348" s="6">
        <v>45434.455833333333</v>
      </c>
      <c r="D348" s="21">
        <v>2024052401</v>
      </c>
      <c r="E348" s="21" t="s">
        <v>16</v>
      </c>
      <c r="F348" s="21">
        <v>3045.2649999999999</v>
      </c>
      <c r="G348" s="21">
        <v>6.6699400000000004</v>
      </c>
      <c r="H348" s="21">
        <v>207.57</v>
      </c>
      <c r="I348" s="21">
        <v>202.5548</v>
      </c>
      <c r="J348" s="21" t="s">
        <v>9</v>
      </c>
      <c r="K348" s="21">
        <v>42.43289</v>
      </c>
      <c r="L348" s="21">
        <v>0.44173259999999998</v>
      </c>
      <c r="M348" s="21">
        <v>51</v>
      </c>
      <c r="N348" s="21" t="s">
        <v>10</v>
      </c>
      <c r="O348" s="21">
        <v>1</v>
      </c>
    </row>
    <row r="349" spans="1:15">
      <c r="A349" s="21" t="s">
        <v>8</v>
      </c>
      <c r="B349" s="152">
        <v>45434.457662037035</v>
      </c>
      <c r="C349" s="6">
        <v>45434.457662037035</v>
      </c>
      <c r="D349" s="21">
        <v>2024052401</v>
      </c>
      <c r="E349" s="21" t="s">
        <v>16</v>
      </c>
      <c r="F349" s="21">
        <v>2655.2179999999998</v>
      </c>
      <c r="G349" s="21">
        <v>5.9131710000000002</v>
      </c>
      <c r="H349" s="21">
        <v>345.95</v>
      </c>
      <c r="I349" s="21">
        <v>346.27030000000002</v>
      </c>
      <c r="J349" s="21" t="s">
        <v>9</v>
      </c>
      <c r="K349" s="21">
        <v>38.000100000000003</v>
      </c>
      <c r="L349" s="21">
        <v>0.76887119999999998</v>
      </c>
      <c r="M349" s="21">
        <v>85</v>
      </c>
      <c r="N349" s="21" t="s">
        <v>10</v>
      </c>
      <c r="O349" s="21">
        <v>1</v>
      </c>
    </row>
    <row r="350" spans="1:15">
      <c r="A350" s="21" t="s">
        <v>8</v>
      </c>
      <c r="B350" s="152">
        <v>45435.369039351855</v>
      </c>
      <c r="C350" s="9">
        <v>45435.369039351855</v>
      </c>
      <c r="D350" s="21">
        <v>2024052301</v>
      </c>
      <c r="E350" s="21" t="s">
        <v>16</v>
      </c>
      <c r="F350" s="21">
        <v>13717.83</v>
      </c>
      <c r="G350" s="21">
        <v>17.059380000000001</v>
      </c>
      <c r="H350" s="21">
        <v>321.52999999999997</v>
      </c>
      <c r="I350" s="21">
        <v>313.49180000000001</v>
      </c>
      <c r="J350" s="21" t="s">
        <v>9</v>
      </c>
      <c r="K350" s="21">
        <v>38.001170000000002</v>
      </c>
      <c r="L350" s="21">
        <v>0.38788410000000001</v>
      </c>
      <c r="M350" s="21">
        <v>79</v>
      </c>
      <c r="N350" s="21" t="s">
        <v>10</v>
      </c>
      <c r="O350" s="21">
        <v>1</v>
      </c>
    </row>
    <row r="351" spans="1:15">
      <c r="A351" s="21" t="s">
        <v>8</v>
      </c>
      <c r="B351" s="152">
        <v>45435.372083333335</v>
      </c>
      <c r="C351" s="9">
        <v>45435.372083333335</v>
      </c>
      <c r="D351" s="21">
        <v>2024052301</v>
      </c>
      <c r="E351" s="21" t="s">
        <v>16</v>
      </c>
      <c r="F351" s="21">
        <v>13061.04</v>
      </c>
      <c r="G351" s="21">
        <v>16.69858</v>
      </c>
      <c r="H351" s="21">
        <v>284.89999999999998</v>
      </c>
      <c r="I351" s="21">
        <v>282.29199999999997</v>
      </c>
      <c r="J351" s="21" t="s">
        <v>9</v>
      </c>
      <c r="K351" s="21">
        <v>38.000169999999997</v>
      </c>
      <c r="L351" s="21">
        <v>0.35915760000000002</v>
      </c>
      <c r="M351" s="21">
        <v>70</v>
      </c>
      <c r="N351" s="21" t="s">
        <v>10</v>
      </c>
      <c r="O351" s="21">
        <v>1</v>
      </c>
    </row>
    <row r="352" spans="1:15">
      <c r="A352" s="21" t="s">
        <v>8</v>
      </c>
      <c r="B352" s="152">
        <v>45435.374328703707</v>
      </c>
      <c r="C352" s="9">
        <v>45435.374328703707</v>
      </c>
      <c r="D352" s="21">
        <v>2024052301</v>
      </c>
      <c r="E352" s="21" t="s">
        <v>16</v>
      </c>
      <c r="F352" s="21">
        <v>12591.49</v>
      </c>
      <c r="G352" s="21">
        <v>16.432130000000001</v>
      </c>
      <c r="H352" s="21">
        <v>207.57</v>
      </c>
      <c r="I352" s="21">
        <v>206.11519999999999</v>
      </c>
      <c r="J352" s="21" t="s">
        <v>9</v>
      </c>
      <c r="K352" s="21">
        <v>38.001269999999998</v>
      </c>
      <c r="L352" s="21">
        <v>0.26746340000000002</v>
      </c>
      <c r="M352" s="21">
        <v>51</v>
      </c>
      <c r="N352" s="21" t="s">
        <v>10</v>
      </c>
      <c r="O352" s="21">
        <v>1</v>
      </c>
    </row>
    <row r="353" spans="1:15">
      <c r="A353" s="21" t="s">
        <v>8</v>
      </c>
      <c r="B353" s="152">
        <v>45435.376238425924</v>
      </c>
      <c r="C353" s="9">
        <v>45435.376238425924</v>
      </c>
      <c r="D353" s="21">
        <v>2024052301</v>
      </c>
      <c r="E353" s="21" t="s">
        <v>16</v>
      </c>
      <c r="F353" s="21">
        <v>12199.12</v>
      </c>
      <c r="G353" s="21">
        <v>16.19903</v>
      </c>
      <c r="H353" s="21">
        <v>179.08</v>
      </c>
      <c r="I353" s="21">
        <v>176.32470000000001</v>
      </c>
      <c r="J353" s="21" t="s">
        <v>9</v>
      </c>
      <c r="K353" s="21">
        <v>38.001220000000004</v>
      </c>
      <c r="L353" s="21">
        <v>0.23274549999999999</v>
      </c>
      <c r="M353" s="21">
        <v>44</v>
      </c>
      <c r="N353" s="21" t="s">
        <v>10</v>
      </c>
      <c r="O353" s="21">
        <v>1</v>
      </c>
    </row>
    <row r="354" spans="1:15">
      <c r="A354" s="21" t="s">
        <v>8</v>
      </c>
      <c r="B354" s="152">
        <v>45435.37809027778</v>
      </c>
      <c r="C354" s="9">
        <v>45435.37809027778</v>
      </c>
      <c r="D354" s="21">
        <v>2024052301</v>
      </c>
      <c r="E354" s="21" t="s">
        <v>16</v>
      </c>
      <c r="F354" s="21">
        <v>11711.95</v>
      </c>
      <c r="G354" s="21">
        <v>15.81461</v>
      </c>
      <c r="H354" s="21">
        <v>288.97000000000003</v>
      </c>
      <c r="I354" s="21">
        <v>279.02839999999998</v>
      </c>
      <c r="J354" s="21" t="s">
        <v>9</v>
      </c>
      <c r="K354" s="21">
        <v>38.001040000000003</v>
      </c>
      <c r="L354" s="21">
        <v>0.37504599999999999</v>
      </c>
      <c r="M354" s="21">
        <v>71</v>
      </c>
      <c r="N354" s="21" t="s">
        <v>10</v>
      </c>
      <c r="O354" s="21">
        <v>1</v>
      </c>
    </row>
    <row r="355" spans="1:15">
      <c r="A355" s="21" t="s">
        <v>8</v>
      </c>
      <c r="B355" s="152">
        <v>45435.380046296297</v>
      </c>
      <c r="C355" s="9">
        <v>45435.380046296297</v>
      </c>
      <c r="D355" s="21">
        <v>2024052301</v>
      </c>
      <c r="E355" s="21" t="s">
        <v>16</v>
      </c>
      <c r="F355" s="21">
        <v>11326.78</v>
      </c>
      <c r="G355" s="21">
        <v>15.570690000000001</v>
      </c>
      <c r="H355" s="21">
        <v>183.15</v>
      </c>
      <c r="I355" s="21">
        <v>180.65860000000001</v>
      </c>
      <c r="J355" s="21" t="s">
        <v>9</v>
      </c>
      <c r="K355" s="21">
        <v>38.001280000000001</v>
      </c>
      <c r="L355" s="21">
        <v>0.24689230000000001</v>
      </c>
      <c r="M355" s="21">
        <v>45</v>
      </c>
      <c r="N355" s="21" t="s">
        <v>10</v>
      </c>
      <c r="O355" s="21">
        <v>1</v>
      </c>
    </row>
    <row r="356" spans="1:15">
      <c r="A356" s="21" t="s">
        <v>8</v>
      </c>
      <c r="B356" s="152">
        <v>45435.381944444445</v>
      </c>
      <c r="C356" s="9">
        <v>45435.381944444445</v>
      </c>
      <c r="D356" s="21">
        <v>2024052301</v>
      </c>
      <c r="E356" s="21" t="s">
        <v>16</v>
      </c>
      <c r="F356" s="21">
        <v>10825.44</v>
      </c>
      <c r="G356" s="21">
        <v>15.14066</v>
      </c>
      <c r="H356" s="21">
        <v>309.32</v>
      </c>
      <c r="I356" s="21">
        <v>306.09070000000003</v>
      </c>
      <c r="J356" s="21" t="s">
        <v>9</v>
      </c>
      <c r="K356" s="21">
        <v>38.001220000000004</v>
      </c>
      <c r="L356" s="21">
        <v>0.42604710000000001</v>
      </c>
      <c r="M356" s="21">
        <v>76</v>
      </c>
      <c r="N356" s="21" t="s">
        <v>10</v>
      </c>
      <c r="O356" s="21">
        <v>1</v>
      </c>
    </row>
    <row r="357" spans="1:15">
      <c r="A357" s="21" t="s">
        <v>8</v>
      </c>
      <c r="B357" s="152">
        <v>45435.38386574074</v>
      </c>
      <c r="C357" s="9">
        <v>45435.38386574074</v>
      </c>
      <c r="D357" s="21">
        <v>2024052301</v>
      </c>
      <c r="E357" s="21" t="s">
        <v>16</v>
      </c>
      <c r="F357" s="21">
        <v>10377.86</v>
      </c>
      <c r="G357" s="21">
        <v>14.768980000000001</v>
      </c>
      <c r="H357" s="21">
        <v>264.55</v>
      </c>
      <c r="I357" s="21">
        <v>259.3175</v>
      </c>
      <c r="J357" s="21" t="s">
        <v>9</v>
      </c>
      <c r="K357" s="21">
        <v>38.001139999999999</v>
      </c>
      <c r="L357" s="21">
        <v>0.36712739999999999</v>
      </c>
      <c r="M357" s="21">
        <v>65</v>
      </c>
      <c r="N357" s="21" t="s">
        <v>10</v>
      </c>
      <c r="O357" s="21">
        <v>1</v>
      </c>
    </row>
    <row r="358" spans="1:15">
      <c r="A358" s="21" t="s">
        <v>8</v>
      </c>
      <c r="B358" s="152">
        <v>45435.386678240742</v>
      </c>
      <c r="C358" s="9">
        <v>45435.386678240742</v>
      </c>
      <c r="D358" s="21">
        <v>2024052301</v>
      </c>
      <c r="E358" s="21" t="s">
        <v>16</v>
      </c>
      <c r="F358" s="21">
        <v>9892.9050000000007</v>
      </c>
      <c r="G358" s="21">
        <v>14.44514</v>
      </c>
      <c r="H358" s="21">
        <v>227.92</v>
      </c>
      <c r="I358" s="21">
        <v>221.9528</v>
      </c>
      <c r="J358" s="21" t="s">
        <v>9</v>
      </c>
      <c r="K358" s="21">
        <v>38.001220000000004</v>
      </c>
      <c r="L358" s="21">
        <v>0.32240439999999998</v>
      </c>
      <c r="M358" s="21">
        <v>56</v>
      </c>
      <c r="N358" s="21" t="s">
        <v>10</v>
      </c>
      <c r="O358" s="21">
        <v>1</v>
      </c>
    </row>
    <row r="359" spans="1:15">
      <c r="A359" s="21" t="s">
        <v>8</v>
      </c>
      <c r="B359" s="152">
        <v>45435.397256944445</v>
      </c>
      <c r="C359" s="8">
        <v>45435.397256944445</v>
      </c>
      <c r="D359" s="21">
        <v>2024052301</v>
      </c>
      <c r="E359" s="21" t="s">
        <v>16</v>
      </c>
      <c r="F359" s="21">
        <v>8573.0580000000009</v>
      </c>
      <c r="G359" s="21">
        <v>13.780799999999999</v>
      </c>
      <c r="H359" s="21">
        <v>427.34989999999999</v>
      </c>
      <c r="I359" s="21">
        <v>422.8252</v>
      </c>
      <c r="J359" s="21" t="s">
        <v>9</v>
      </c>
      <c r="K359" s="21">
        <v>38.000529999999998</v>
      </c>
      <c r="L359" s="21">
        <v>0.67766749999999998</v>
      </c>
      <c r="M359" s="21">
        <v>105</v>
      </c>
      <c r="N359" s="21" t="s">
        <v>10</v>
      </c>
      <c r="O359" s="21">
        <v>1</v>
      </c>
    </row>
    <row r="360" spans="1:15">
      <c r="A360" s="21" t="s">
        <v>8</v>
      </c>
      <c r="B360" s="152">
        <v>45435.399398148147</v>
      </c>
      <c r="C360" s="8">
        <v>45435.399398148147</v>
      </c>
      <c r="D360" s="21">
        <v>2024052301</v>
      </c>
      <c r="E360" s="21" t="s">
        <v>16</v>
      </c>
      <c r="F360" s="21">
        <v>8030.6459999999997</v>
      </c>
      <c r="G360" s="21">
        <v>13.164149999999999</v>
      </c>
      <c r="H360" s="21">
        <v>374.43990000000002</v>
      </c>
      <c r="I360" s="21">
        <v>375.99</v>
      </c>
      <c r="J360" s="21" t="s">
        <v>9</v>
      </c>
      <c r="K360" s="21">
        <v>38.000010000000003</v>
      </c>
      <c r="L360" s="21">
        <v>0.61432169999999997</v>
      </c>
      <c r="M360" s="21">
        <v>92</v>
      </c>
      <c r="N360" s="21" t="s">
        <v>10</v>
      </c>
      <c r="O360" s="21">
        <v>1</v>
      </c>
    </row>
    <row r="361" spans="1:15">
      <c r="A361" s="21" t="s">
        <v>8</v>
      </c>
      <c r="B361" s="152">
        <v>45435.402256944442</v>
      </c>
      <c r="C361" s="8">
        <v>45435.402256944442</v>
      </c>
      <c r="D361" s="21">
        <v>2024052301</v>
      </c>
      <c r="E361" s="21" t="s">
        <v>16</v>
      </c>
      <c r="F361" s="21">
        <v>7542.3310000000001</v>
      </c>
      <c r="G361" s="21">
        <v>12.688040000000001</v>
      </c>
      <c r="H361" s="21">
        <v>284.89999999999998</v>
      </c>
      <c r="I361" s="21">
        <v>283.14589999999998</v>
      </c>
      <c r="J361" s="21" t="s">
        <v>9</v>
      </c>
      <c r="K361" s="21">
        <v>38.000120000000003</v>
      </c>
      <c r="L361" s="21">
        <v>0.47398580000000001</v>
      </c>
      <c r="M361" s="21">
        <v>70</v>
      </c>
      <c r="N361" s="21" t="s">
        <v>10</v>
      </c>
      <c r="O361" s="21">
        <v>1</v>
      </c>
    </row>
    <row r="362" spans="1:15">
      <c r="A362" s="21" t="s">
        <v>8</v>
      </c>
      <c r="B362" s="152">
        <v>45435.404560185183</v>
      </c>
      <c r="C362" s="8">
        <v>45435.404560185183</v>
      </c>
      <c r="D362" s="21">
        <v>2024052301</v>
      </c>
      <c r="E362" s="21" t="s">
        <v>16</v>
      </c>
      <c r="F362" s="21">
        <v>7110.39</v>
      </c>
      <c r="G362" s="21">
        <v>12.21463</v>
      </c>
      <c r="H362" s="21">
        <v>276.75990000000002</v>
      </c>
      <c r="I362" s="21">
        <v>275.96809999999999</v>
      </c>
      <c r="J362" s="21" t="s">
        <v>9</v>
      </c>
      <c r="K362" s="21">
        <v>38.000100000000003</v>
      </c>
      <c r="L362" s="21">
        <v>0.47183639999999999</v>
      </c>
      <c r="M362" s="21">
        <v>68</v>
      </c>
      <c r="N362" s="21" t="s">
        <v>10</v>
      </c>
      <c r="O362" s="21">
        <v>1</v>
      </c>
    </row>
    <row r="363" spans="1:15">
      <c r="A363" s="21" t="s">
        <v>8</v>
      </c>
      <c r="B363" s="152">
        <v>45435.407187500001</v>
      </c>
      <c r="C363" s="8">
        <v>45435.407187500001</v>
      </c>
      <c r="D363" s="21">
        <v>2024052301</v>
      </c>
      <c r="E363" s="21" t="s">
        <v>16</v>
      </c>
      <c r="F363" s="21">
        <v>6690.1080000000002</v>
      </c>
      <c r="G363" s="21">
        <v>11.77059</v>
      </c>
      <c r="H363" s="21">
        <v>256.41000000000003</v>
      </c>
      <c r="I363" s="21">
        <v>254.54</v>
      </c>
      <c r="J363" s="21" t="s">
        <v>9</v>
      </c>
      <c r="K363" s="21">
        <v>38.001249999999999</v>
      </c>
      <c r="L363" s="21">
        <v>0.44569779999999998</v>
      </c>
      <c r="M363" s="21">
        <v>63</v>
      </c>
      <c r="N363" s="21" t="s">
        <v>10</v>
      </c>
      <c r="O363" s="21">
        <v>1</v>
      </c>
    </row>
    <row r="364" spans="1:15">
      <c r="A364" s="21" t="s">
        <v>8</v>
      </c>
      <c r="B364" s="152">
        <v>45435.427372685182</v>
      </c>
      <c r="C364" s="6">
        <v>45435.427372685182</v>
      </c>
      <c r="D364" s="21">
        <v>2024052301</v>
      </c>
      <c r="E364" s="21" t="s">
        <v>16</v>
      </c>
      <c r="F364" s="21">
        <v>5275.5439999999999</v>
      </c>
      <c r="G364" s="21">
        <v>11.15231</v>
      </c>
      <c r="H364" s="21">
        <v>293.03989999999999</v>
      </c>
      <c r="I364" s="21">
        <v>294.7183</v>
      </c>
      <c r="J364" s="21" t="s">
        <v>9</v>
      </c>
      <c r="K364" s="21">
        <v>38.001269999999998</v>
      </c>
      <c r="L364" s="21">
        <v>0.6211989</v>
      </c>
      <c r="M364" s="21">
        <v>72</v>
      </c>
      <c r="N364" s="21" t="s">
        <v>10</v>
      </c>
      <c r="O364" s="21">
        <v>1</v>
      </c>
    </row>
    <row r="365" spans="1:15">
      <c r="A365" s="21" t="s">
        <v>8</v>
      </c>
      <c r="B365" s="152">
        <v>45435.429328703707</v>
      </c>
      <c r="C365" s="6">
        <v>45435.429328703707</v>
      </c>
      <c r="D365" s="21">
        <v>2024052301</v>
      </c>
      <c r="E365" s="21" t="s">
        <v>16</v>
      </c>
      <c r="F365" s="21">
        <v>4948.1530000000002</v>
      </c>
      <c r="G365" s="21">
        <v>10.647970000000001</v>
      </c>
      <c r="H365" s="21">
        <v>236.06</v>
      </c>
      <c r="I365" s="21">
        <v>237.3117</v>
      </c>
      <c r="J365" s="21" t="s">
        <v>9</v>
      </c>
      <c r="K365" s="21">
        <v>38.000050000000002</v>
      </c>
      <c r="L365" s="21">
        <v>0.50899510000000003</v>
      </c>
      <c r="M365" s="21">
        <v>58</v>
      </c>
      <c r="N365" s="21" t="s">
        <v>10</v>
      </c>
      <c r="O365" s="21">
        <v>1</v>
      </c>
    </row>
    <row r="366" spans="1:15">
      <c r="A366" s="21" t="s">
        <v>8</v>
      </c>
      <c r="B366" s="152">
        <v>45435.432256944441</v>
      </c>
      <c r="C366" s="6">
        <v>45435.432256944441</v>
      </c>
      <c r="D366" s="21">
        <v>2024052301</v>
      </c>
      <c r="E366" s="21" t="s">
        <v>16</v>
      </c>
      <c r="F366" s="21">
        <v>4532.8999999999996</v>
      </c>
      <c r="G366" s="21">
        <v>10.01873</v>
      </c>
      <c r="H366" s="21">
        <v>284.89999999999998</v>
      </c>
      <c r="I366" s="21">
        <v>286.05380000000002</v>
      </c>
      <c r="J366" s="21" t="s">
        <v>9</v>
      </c>
      <c r="K366" s="21">
        <v>38.00009</v>
      </c>
      <c r="L366" s="21">
        <v>0.6303204</v>
      </c>
      <c r="M366" s="21">
        <v>70</v>
      </c>
      <c r="N366" s="21" t="s">
        <v>10</v>
      </c>
      <c r="O366" s="21">
        <v>1</v>
      </c>
    </row>
    <row r="367" spans="1:15">
      <c r="A367" s="21" t="s">
        <v>8</v>
      </c>
      <c r="B367" s="152">
        <v>45435.434571759259</v>
      </c>
      <c r="C367" s="6">
        <v>45435.434571759259</v>
      </c>
      <c r="D367" s="21">
        <v>2024052301</v>
      </c>
      <c r="E367" s="21" t="s">
        <v>16</v>
      </c>
      <c r="F367" s="21">
        <v>4089.1889999999999</v>
      </c>
      <c r="G367" s="21">
        <v>9.229355</v>
      </c>
      <c r="H367" s="21">
        <v>358.15989999999999</v>
      </c>
      <c r="I367" s="21">
        <v>356.2894</v>
      </c>
      <c r="J367" s="21" t="s">
        <v>9</v>
      </c>
      <c r="K367" s="21">
        <v>38.001080000000002</v>
      </c>
      <c r="L367" s="21">
        <v>0.80192719999999995</v>
      </c>
      <c r="M367" s="21">
        <v>88</v>
      </c>
      <c r="N367" s="21" t="s">
        <v>10</v>
      </c>
      <c r="O367" s="21">
        <v>1</v>
      </c>
    </row>
    <row r="368" spans="1:15">
      <c r="A368" s="21" t="s">
        <v>8</v>
      </c>
      <c r="B368" s="152">
        <v>45435.436574074076</v>
      </c>
      <c r="C368" s="6">
        <v>45435.436574074076</v>
      </c>
      <c r="D368" s="21">
        <v>2024052301</v>
      </c>
      <c r="E368" s="21" t="s">
        <v>16</v>
      </c>
      <c r="F368" s="21">
        <v>3763.9949999999999</v>
      </c>
      <c r="G368" s="21">
        <v>8.6515210000000007</v>
      </c>
      <c r="H368" s="21">
        <v>248.27</v>
      </c>
      <c r="I368" s="21">
        <v>251.3152</v>
      </c>
      <c r="J368" s="21" t="s">
        <v>9</v>
      </c>
      <c r="K368" s="21">
        <v>38.000050000000002</v>
      </c>
      <c r="L368" s="21">
        <v>0.57588340000000005</v>
      </c>
      <c r="M368" s="21">
        <v>61</v>
      </c>
      <c r="N368" s="21" t="s">
        <v>10</v>
      </c>
      <c r="O368" s="21">
        <v>1</v>
      </c>
    </row>
    <row r="369" spans="1:15">
      <c r="A369" s="21" t="s">
        <v>8</v>
      </c>
      <c r="B369" s="152">
        <v>45435.438773148147</v>
      </c>
      <c r="C369" s="6">
        <v>45435.438773148147</v>
      </c>
      <c r="D369" s="21">
        <v>2024052301</v>
      </c>
      <c r="E369" s="21" t="s">
        <v>16</v>
      </c>
      <c r="F369" s="21">
        <v>3447.5369999999998</v>
      </c>
      <c r="G369" s="21">
        <v>8.0850829999999991</v>
      </c>
      <c r="H369" s="21">
        <v>248.27</v>
      </c>
      <c r="I369" s="21">
        <v>242.66820000000001</v>
      </c>
      <c r="J369" s="21" t="s">
        <v>9</v>
      </c>
      <c r="K369" s="21">
        <v>38.000050000000002</v>
      </c>
      <c r="L369" s="21">
        <v>0.56740670000000004</v>
      </c>
      <c r="M369" s="21">
        <v>61</v>
      </c>
      <c r="N369" s="21" t="s">
        <v>10</v>
      </c>
      <c r="O369" s="21">
        <v>1</v>
      </c>
    </row>
    <row r="370" spans="1:15">
      <c r="A370" s="21" t="s">
        <v>8</v>
      </c>
      <c r="B370" s="152">
        <v>45435.440891203703</v>
      </c>
      <c r="C370" s="6">
        <v>45435.440891203703</v>
      </c>
      <c r="D370" s="21">
        <v>2024052301</v>
      </c>
      <c r="E370" s="21" t="s">
        <v>16</v>
      </c>
      <c r="F370" s="21">
        <v>3105.069</v>
      </c>
      <c r="G370" s="21">
        <v>7.4227959999999999</v>
      </c>
      <c r="H370" s="21">
        <v>276.75990000000002</v>
      </c>
      <c r="I370" s="21">
        <v>276.20549999999997</v>
      </c>
      <c r="J370" s="21" t="s">
        <v>9</v>
      </c>
      <c r="K370" s="21">
        <v>38.000309999999999</v>
      </c>
      <c r="L370" s="21">
        <v>0.65828410000000004</v>
      </c>
      <c r="M370" s="21">
        <v>68</v>
      </c>
      <c r="N370" s="21" t="s">
        <v>10</v>
      </c>
      <c r="O370" s="21">
        <v>1</v>
      </c>
    </row>
    <row r="371" spans="1:15">
      <c r="A371" s="21" t="s">
        <v>8</v>
      </c>
      <c r="B371" s="152">
        <v>45435.442986111113</v>
      </c>
      <c r="C371" s="6">
        <v>45435.442986111113</v>
      </c>
      <c r="D371" s="21">
        <v>2024052301</v>
      </c>
      <c r="E371" s="21" t="s">
        <v>16</v>
      </c>
      <c r="F371" s="21">
        <v>2760.165</v>
      </c>
      <c r="G371" s="21">
        <v>6.7252169999999998</v>
      </c>
      <c r="H371" s="21">
        <v>288.97000000000003</v>
      </c>
      <c r="I371" s="21">
        <v>288.82780000000002</v>
      </c>
      <c r="J371" s="21" t="s">
        <v>9</v>
      </c>
      <c r="K371" s="21">
        <v>38.000329999999998</v>
      </c>
      <c r="L371" s="21">
        <v>0.7017021</v>
      </c>
      <c r="M371" s="21">
        <v>71</v>
      </c>
      <c r="N371" s="21" t="s">
        <v>10</v>
      </c>
      <c r="O371" s="21">
        <v>1</v>
      </c>
    </row>
    <row r="372" spans="1:15">
      <c r="A372" s="21" t="s">
        <v>8</v>
      </c>
      <c r="B372" s="152">
        <v>45435.459189814814</v>
      </c>
      <c r="C372" s="9">
        <v>45435.459189814814</v>
      </c>
      <c r="D372" s="21">
        <v>2024052301</v>
      </c>
      <c r="E372" s="21" t="s">
        <v>16</v>
      </c>
      <c r="F372" s="21">
        <v>2184.6309999999999</v>
      </c>
      <c r="G372" s="21">
        <v>6.1687969999999996</v>
      </c>
      <c r="H372" s="21">
        <v>195.36</v>
      </c>
      <c r="I372" s="21">
        <v>196.27369999999999</v>
      </c>
      <c r="J372" s="21" t="s">
        <v>9</v>
      </c>
      <c r="K372" s="21">
        <v>38.000109999999999</v>
      </c>
      <c r="L372" s="21">
        <v>0.5523323</v>
      </c>
      <c r="M372" s="21">
        <v>48</v>
      </c>
      <c r="N372" s="21" t="s">
        <v>10</v>
      </c>
      <c r="O372" s="21">
        <v>1</v>
      </c>
    </row>
    <row r="373" spans="1:15">
      <c r="A373" s="21" t="s">
        <v>8</v>
      </c>
      <c r="B373" s="152">
        <v>45435.461550925924</v>
      </c>
      <c r="C373" s="9">
        <v>45435.461550925924</v>
      </c>
      <c r="D373" s="21">
        <v>2024052301</v>
      </c>
      <c r="E373" s="21" t="s">
        <v>16</v>
      </c>
      <c r="F373" s="21">
        <v>1774.9770000000001</v>
      </c>
      <c r="G373" s="21">
        <v>5.1203079999999996</v>
      </c>
      <c r="H373" s="21">
        <v>370.37</v>
      </c>
      <c r="I373" s="21">
        <v>369.47250000000003</v>
      </c>
      <c r="J373" s="21" t="s">
        <v>9</v>
      </c>
      <c r="K373" s="21">
        <v>38.000419999999998</v>
      </c>
      <c r="L373" s="21">
        <v>1.0630550000000001</v>
      </c>
      <c r="M373" s="21">
        <v>91</v>
      </c>
      <c r="N373" s="21" t="s">
        <v>10</v>
      </c>
      <c r="O373" s="21">
        <v>1</v>
      </c>
    </row>
    <row r="374" spans="1:15">
      <c r="A374" s="21" t="s">
        <v>8</v>
      </c>
      <c r="B374" s="152">
        <v>45435.463819444441</v>
      </c>
      <c r="C374" s="9">
        <v>45435.463819444441</v>
      </c>
      <c r="D374" s="21">
        <v>2024052301</v>
      </c>
      <c r="E374" s="21" t="s">
        <v>16</v>
      </c>
      <c r="F374" s="21">
        <v>1479.912</v>
      </c>
      <c r="G374" s="21">
        <v>4.3581279999999998</v>
      </c>
      <c r="H374" s="21">
        <v>264.55</v>
      </c>
      <c r="I374" s="21">
        <v>262.24639999999999</v>
      </c>
      <c r="J374" s="21" t="s">
        <v>9</v>
      </c>
      <c r="K374" s="21">
        <v>38.000019999999999</v>
      </c>
      <c r="L374" s="21">
        <v>0.77007440000000005</v>
      </c>
      <c r="M374" s="21">
        <v>65</v>
      </c>
      <c r="N374" s="21" t="s">
        <v>10</v>
      </c>
      <c r="O374" s="21">
        <v>1</v>
      </c>
    </row>
    <row r="375" spans="1:15">
      <c r="A375" s="21" t="s">
        <v>8</v>
      </c>
      <c r="B375" s="152">
        <v>45435.465983796297</v>
      </c>
      <c r="C375" s="9">
        <v>45435.465983796297</v>
      </c>
      <c r="D375" s="21">
        <v>2024052301</v>
      </c>
      <c r="E375" s="21" t="s">
        <v>16</v>
      </c>
      <c r="F375" s="21">
        <v>1157.213</v>
      </c>
      <c r="G375" s="21">
        <v>3.47594</v>
      </c>
      <c r="H375" s="21">
        <v>297.11</v>
      </c>
      <c r="I375" s="21">
        <v>294.30439999999999</v>
      </c>
      <c r="J375" s="21" t="s">
        <v>9</v>
      </c>
      <c r="K375" s="21">
        <v>38.000439999999998</v>
      </c>
      <c r="L375" s="21">
        <v>0.88149560000000005</v>
      </c>
      <c r="M375" s="21">
        <v>73</v>
      </c>
      <c r="N375" s="21" t="s">
        <v>10</v>
      </c>
      <c r="O375" s="21">
        <v>1</v>
      </c>
    </row>
    <row r="376" spans="1:15">
      <c r="A376" s="21" t="s">
        <v>8</v>
      </c>
      <c r="B376" s="152">
        <v>45435.468692129631</v>
      </c>
      <c r="C376" s="9">
        <v>45435.468692129631</v>
      </c>
      <c r="D376" s="21">
        <v>2024052301</v>
      </c>
      <c r="E376" s="21" t="s">
        <v>16</v>
      </c>
      <c r="F376" s="21">
        <v>823.85059999999999</v>
      </c>
      <c r="G376" s="21">
        <v>2.5360619999999998</v>
      </c>
      <c r="H376" s="21">
        <v>309.32</v>
      </c>
      <c r="I376" s="21">
        <v>305.15260000000001</v>
      </c>
      <c r="J376" s="21" t="s">
        <v>9</v>
      </c>
      <c r="K376" s="21">
        <v>38.00009</v>
      </c>
      <c r="L376" s="21">
        <v>0.93703780000000003</v>
      </c>
      <c r="M376" s="21">
        <v>76</v>
      </c>
      <c r="N376" s="21" t="s">
        <v>10</v>
      </c>
      <c r="O376" s="21">
        <v>1</v>
      </c>
    </row>
    <row r="377" spans="1:15">
      <c r="A377" s="21" t="s">
        <v>8</v>
      </c>
      <c r="B377" s="152">
        <v>45435.471400462964</v>
      </c>
      <c r="C377" s="9">
        <v>45435.471400462964</v>
      </c>
      <c r="D377" s="21">
        <v>2024052301</v>
      </c>
      <c r="E377" s="21" t="s">
        <v>16</v>
      </c>
      <c r="F377" s="21">
        <v>590.90290000000005</v>
      </c>
      <c r="G377" s="21">
        <v>1.8643419999999999</v>
      </c>
      <c r="H377" s="21">
        <v>211.64</v>
      </c>
      <c r="I377" s="21">
        <v>212.72989999999999</v>
      </c>
      <c r="J377" s="21" t="s">
        <v>9</v>
      </c>
      <c r="K377" s="21">
        <v>38.000140000000002</v>
      </c>
      <c r="L377" s="21">
        <v>0.66921010000000003</v>
      </c>
      <c r="M377" s="21">
        <v>52</v>
      </c>
      <c r="N377" s="21" t="s">
        <v>10</v>
      </c>
      <c r="O377" s="21">
        <v>1</v>
      </c>
    </row>
    <row r="378" spans="1:15">
      <c r="A378" s="21" t="s">
        <v>8</v>
      </c>
      <c r="B378" s="152">
        <v>45435.482268518521</v>
      </c>
      <c r="C378" s="9">
        <v>45435.482268518521</v>
      </c>
      <c r="D378" s="21">
        <v>2024052301</v>
      </c>
      <c r="E378" s="21" t="s">
        <v>16</v>
      </c>
      <c r="F378" s="21">
        <v>311.32240000000002</v>
      </c>
      <c r="G378" s="21">
        <v>1.0842989999999999</v>
      </c>
      <c r="H378" s="21">
        <v>223.85</v>
      </c>
      <c r="I378" s="21">
        <v>226.30779999999999</v>
      </c>
      <c r="J378" s="21" t="s">
        <v>9</v>
      </c>
      <c r="K378" s="21">
        <v>38.000830000000001</v>
      </c>
      <c r="L378" s="21">
        <v>0.7860916</v>
      </c>
      <c r="M378" s="21">
        <v>55</v>
      </c>
      <c r="N378" s="21" t="s">
        <v>10</v>
      </c>
      <c r="O378" s="21">
        <v>1</v>
      </c>
    </row>
    <row r="379" spans="1:15">
      <c r="A379" s="21" t="s">
        <v>8</v>
      </c>
      <c r="B379" s="152">
        <v>45436.359560185185</v>
      </c>
      <c r="C379" s="8">
        <v>45436.359560185185</v>
      </c>
      <c r="D379" s="21" t="s">
        <v>14</v>
      </c>
      <c r="E379" s="21" t="s">
        <v>16</v>
      </c>
      <c r="F379" s="21">
        <v>14196.39</v>
      </c>
      <c r="G379" s="21">
        <v>17.112939999999998</v>
      </c>
      <c r="H379" s="21">
        <v>301.18</v>
      </c>
      <c r="I379" s="21">
        <v>295.56580000000002</v>
      </c>
      <c r="J379" s="21" t="s">
        <v>9</v>
      </c>
      <c r="K379" s="21">
        <v>38.00009</v>
      </c>
      <c r="L379" s="21">
        <v>0.35441650000000002</v>
      </c>
      <c r="M379" s="21">
        <v>74</v>
      </c>
      <c r="N379" s="21" t="s">
        <v>10</v>
      </c>
      <c r="O379" s="21">
        <v>1</v>
      </c>
    </row>
    <row r="380" spans="1:15">
      <c r="A380" s="21" t="s">
        <v>8</v>
      </c>
      <c r="B380" s="152">
        <v>45436.362013888887</v>
      </c>
      <c r="C380" s="8">
        <v>45436.362013888887</v>
      </c>
      <c r="D380" s="21" t="s">
        <v>14</v>
      </c>
      <c r="E380" s="21" t="s">
        <v>16</v>
      </c>
      <c r="F380" s="21">
        <v>13573</v>
      </c>
      <c r="G380" s="21">
        <v>16.730730000000001</v>
      </c>
      <c r="H380" s="21">
        <v>313.39</v>
      </c>
      <c r="I380" s="21">
        <v>314.351</v>
      </c>
      <c r="J380" s="21" t="s">
        <v>9</v>
      </c>
      <c r="K380" s="21">
        <v>38.000309999999999</v>
      </c>
      <c r="L380" s="21">
        <v>0.38562679999999999</v>
      </c>
      <c r="M380" s="21">
        <v>77</v>
      </c>
      <c r="N380" s="21" t="s">
        <v>10</v>
      </c>
      <c r="O380" s="21">
        <v>1</v>
      </c>
    </row>
    <row r="381" spans="1:15">
      <c r="A381" s="21" t="s">
        <v>8</v>
      </c>
      <c r="B381" s="152">
        <v>45436.364606481482</v>
      </c>
      <c r="C381" s="8">
        <v>45436.364606481482</v>
      </c>
      <c r="D381" s="21" t="s">
        <v>14</v>
      </c>
      <c r="E381" s="21" t="s">
        <v>16</v>
      </c>
      <c r="F381" s="21">
        <v>13001.55</v>
      </c>
      <c r="G381" s="21">
        <v>16.408729999999998</v>
      </c>
      <c r="H381" s="21">
        <v>256.41000000000003</v>
      </c>
      <c r="I381" s="21">
        <v>257.04539999999997</v>
      </c>
      <c r="J381" s="21" t="s">
        <v>9</v>
      </c>
      <c r="K381" s="21">
        <v>38.001309999999997</v>
      </c>
      <c r="L381" s="21">
        <v>0.32276589999999999</v>
      </c>
      <c r="M381" s="21">
        <v>63</v>
      </c>
      <c r="N381" s="21" t="s">
        <v>10</v>
      </c>
      <c r="O381" s="21">
        <v>1</v>
      </c>
    </row>
    <row r="382" spans="1:15">
      <c r="A382" s="21" t="s">
        <v>8</v>
      </c>
      <c r="B382" s="152">
        <v>45436.366851851853</v>
      </c>
      <c r="C382" s="8">
        <v>45436.366851851853</v>
      </c>
      <c r="D382" s="21" t="s">
        <v>14</v>
      </c>
      <c r="E382" s="21" t="s">
        <v>16</v>
      </c>
      <c r="F382" s="21">
        <v>12415.04</v>
      </c>
      <c r="G382" s="21">
        <v>15.9918</v>
      </c>
      <c r="H382" s="21">
        <v>329.67</v>
      </c>
      <c r="I382" s="21">
        <v>327.4015</v>
      </c>
      <c r="J382" s="21" t="s">
        <v>9</v>
      </c>
      <c r="K382" s="21">
        <v>38.000019999999999</v>
      </c>
      <c r="L382" s="21">
        <v>0.41962929999999998</v>
      </c>
      <c r="M382" s="21">
        <v>81</v>
      </c>
      <c r="N382" s="21" t="s">
        <v>10</v>
      </c>
      <c r="O382" s="21">
        <v>1</v>
      </c>
    </row>
    <row r="383" spans="1:15">
      <c r="A383" s="21" t="s">
        <v>8</v>
      </c>
      <c r="B383" s="152">
        <v>45436.369270833333</v>
      </c>
      <c r="C383" s="8">
        <v>45436.369270833333</v>
      </c>
      <c r="D383" s="21" t="s">
        <v>14</v>
      </c>
      <c r="E383" s="21" t="s">
        <v>16</v>
      </c>
      <c r="F383" s="21">
        <v>11927.76</v>
      </c>
      <c r="G383" s="21">
        <v>15.705909999999999</v>
      </c>
      <c r="H383" s="21">
        <v>219.78</v>
      </c>
      <c r="I383" s="21">
        <v>218.57509999999999</v>
      </c>
      <c r="J383" s="21" t="s">
        <v>9</v>
      </c>
      <c r="K383" s="21">
        <v>38.0002</v>
      </c>
      <c r="L383" s="21">
        <v>0.28632269999999999</v>
      </c>
      <c r="M383" s="21">
        <v>54</v>
      </c>
      <c r="N383" s="21" t="s">
        <v>10</v>
      </c>
      <c r="O383" s="21">
        <v>1</v>
      </c>
    </row>
    <row r="384" spans="1:15">
      <c r="A384" s="21" t="s">
        <v>8</v>
      </c>
      <c r="B384" s="152">
        <v>45436.37190972222</v>
      </c>
      <c r="C384" s="8">
        <v>45436.37190972222</v>
      </c>
      <c r="D384" s="21" t="s">
        <v>14</v>
      </c>
      <c r="E384" s="21" t="s">
        <v>16</v>
      </c>
      <c r="F384" s="21">
        <v>11440.46</v>
      </c>
      <c r="G384" s="21">
        <v>15.430210000000001</v>
      </c>
      <c r="H384" s="21">
        <v>207.57</v>
      </c>
      <c r="I384" s="21">
        <v>208.39179999999999</v>
      </c>
      <c r="J384" s="21" t="s">
        <v>9</v>
      </c>
      <c r="K384" s="21">
        <v>38.000239999999998</v>
      </c>
      <c r="L384" s="21">
        <v>0.2794914</v>
      </c>
      <c r="M384" s="21">
        <v>51</v>
      </c>
      <c r="N384" s="21" t="s">
        <v>10</v>
      </c>
      <c r="O384" s="21">
        <v>1</v>
      </c>
    </row>
    <row r="385" spans="1:15">
      <c r="A385" s="21" t="s">
        <v>8</v>
      </c>
      <c r="B385" s="152">
        <v>45436.375081018516</v>
      </c>
      <c r="C385" s="8">
        <v>45436.375081018516</v>
      </c>
      <c r="D385" s="21" t="s">
        <v>14</v>
      </c>
      <c r="E385" s="21" t="s">
        <v>16</v>
      </c>
      <c r="F385" s="21">
        <v>10826.79</v>
      </c>
      <c r="G385" s="21">
        <v>15.02984</v>
      </c>
      <c r="H385" s="21">
        <v>288.97000000000003</v>
      </c>
      <c r="I385" s="21">
        <v>289.15050000000002</v>
      </c>
      <c r="J385" s="21" t="s">
        <v>9</v>
      </c>
      <c r="K385" s="21">
        <v>38.001159999999999</v>
      </c>
      <c r="L385" s="21">
        <v>0.39943190000000001</v>
      </c>
      <c r="M385" s="21">
        <v>71</v>
      </c>
      <c r="N385" s="21" t="s">
        <v>10</v>
      </c>
      <c r="O385" s="21">
        <v>1</v>
      </c>
    </row>
    <row r="386" spans="1:15">
      <c r="A386" s="21" t="s">
        <v>8</v>
      </c>
      <c r="B386" s="152">
        <v>45436.382291666669</v>
      </c>
      <c r="C386" s="8">
        <v>45436.382291666669</v>
      </c>
      <c r="D386" s="21" t="s">
        <v>14</v>
      </c>
      <c r="E386" s="21" t="s">
        <v>16</v>
      </c>
      <c r="F386" s="21">
        <v>9883.3490000000002</v>
      </c>
      <c r="G386" s="21">
        <v>14.650130000000001</v>
      </c>
      <c r="H386" s="21">
        <v>264.55</v>
      </c>
      <c r="I386" s="21">
        <v>261.30959999999999</v>
      </c>
      <c r="J386" s="21" t="s">
        <v>9</v>
      </c>
      <c r="K386" s="21">
        <v>38.000480000000003</v>
      </c>
      <c r="L386" s="21">
        <v>0.3854899</v>
      </c>
      <c r="M386" s="21">
        <v>65</v>
      </c>
      <c r="N386" s="21" t="s">
        <v>10</v>
      </c>
      <c r="O386" s="21">
        <v>1</v>
      </c>
    </row>
    <row r="387" spans="1:15">
      <c r="A387" s="21" t="s">
        <v>8</v>
      </c>
      <c r="B387" s="152">
        <v>45436.384722222225</v>
      </c>
      <c r="C387" s="8">
        <v>45436.384722222225</v>
      </c>
      <c r="D387" s="21" t="s">
        <v>14</v>
      </c>
      <c r="E387" s="21" t="s">
        <v>16</v>
      </c>
      <c r="F387" s="21">
        <v>9386.2890000000007</v>
      </c>
      <c r="G387" s="21">
        <v>14.22583</v>
      </c>
      <c r="H387" s="21">
        <v>284.89999999999998</v>
      </c>
      <c r="I387" s="21">
        <v>281.16449999999998</v>
      </c>
      <c r="J387" s="21" t="s">
        <v>9</v>
      </c>
      <c r="K387" s="21">
        <v>38.000399999999999</v>
      </c>
      <c r="L387" s="21">
        <v>0.42402830000000002</v>
      </c>
      <c r="M387" s="21">
        <v>70</v>
      </c>
      <c r="N387" s="21" t="s">
        <v>10</v>
      </c>
      <c r="O387" s="21">
        <v>1</v>
      </c>
    </row>
    <row r="388" spans="1:15">
      <c r="A388" s="21" t="s">
        <v>8</v>
      </c>
      <c r="B388" s="152">
        <v>45436.398831018516</v>
      </c>
      <c r="C388" s="6">
        <v>45436.398831018516</v>
      </c>
      <c r="D388" s="21" t="s">
        <v>14</v>
      </c>
      <c r="E388" s="21" t="s">
        <v>16</v>
      </c>
      <c r="F388" s="21">
        <v>7981.6350000000002</v>
      </c>
      <c r="G388" s="21">
        <v>13.75183</v>
      </c>
      <c r="H388" s="21">
        <v>276.75990000000002</v>
      </c>
      <c r="I388" s="21">
        <v>275.00540000000001</v>
      </c>
      <c r="J388" s="21" t="s">
        <v>9</v>
      </c>
      <c r="K388" s="21">
        <v>38.000109999999999</v>
      </c>
      <c r="L388" s="21">
        <v>0.4716166</v>
      </c>
      <c r="M388" s="21">
        <v>68</v>
      </c>
      <c r="N388" s="21" t="s">
        <v>10</v>
      </c>
      <c r="O388" s="21">
        <v>1</v>
      </c>
    </row>
    <row r="389" spans="1:15">
      <c r="A389" s="21" t="s">
        <v>8</v>
      </c>
      <c r="B389" s="152">
        <v>45436.400763888887</v>
      </c>
      <c r="C389" s="6">
        <v>45436.400763888887</v>
      </c>
      <c r="D389" s="21" t="s">
        <v>14</v>
      </c>
      <c r="E389" s="21" t="s">
        <v>16</v>
      </c>
      <c r="F389" s="21">
        <v>7547.1940000000004</v>
      </c>
      <c r="G389" s="21">
        <v>13.235329999999999</v>
      </c>
      <c r="H389" s="21">
        <v>301.18</v>
      </c>
      <c r="I389" s="21">
        <v>304.44139999999999</v>
      </c>
      <c r="J389" s="21" t="s">
        <v>9</v>
      </c>
      <c r="K389" s="21">
        <v>38.00009</v>
      </c>
      <c r="L389" s="21">
        <v>0.53213180000000004</v>
      </c>
      <c r="M389" s="21">
        <v>74</v>
      </c>
      <c r="N389" s="21" t="s">
        <v>10</v>
      </c>
      <c r="O389" s="21">
        <v>1</v>
      </c>
    </row>
    <row r="390" spans="1:15">
      <c r="A390" s="21" t="s">
        <v>8</v>
      </c>
      <c r="B390" s="152">
        <v>45436.402812499997</v>
      </c>
      <c r="C390" s="6">
        <v>45436.402812499997</v>
      </c>
      <c r="D390" s="21" t="s">
        <v>14</v>
      </c>
      <c r="E390" s="21" t="s">
        <v>16</v>
      </c>
      <c r="F390" s="21">
        <v>7090.3860000000004</v>
      </c>
      <c r="G390" s="21">
        <v>12.66676</v>
      </c>
      <c r="H390" s="21">
        <v>321.52999999999997</v>
      </c>
      <c r="I390" s="21">
        <v>320.12150000000003</v>
      </c>
      <c r="J390" s="21" t="s">
        <v>9</v>
      </c>
      <c r="K390" s="21">
        <v>38.001269999999998</v>
      </c>
      <c r="L390" s="21">
        <v>0.57008959999999997</v>
      </c>
      <c r="M390" s="21">
        <v>79</v>
      </c>
      <c r="N390" s="21" t="s">
        <v>10</v>
      </c>
      <c r="O390" s="21">
        <v>1</v>
      </c>
    </row>
    <row r="391" spans="1:15">
      <c r="A391" s="21" t="s">
        <v>8</v>
      </c>
      <c r="B391" s="152">
        <v>45436.40520833333</v>
      </c>
      <c r="C391" s="6">
        <v>45436.40520833333</v>
      </c>
      <c r="D391" s="21" t="s">
        <v>14</v>
      </c>
      <c r="E391" s="21" t="s">
        <v>16</v>
      </c>
      <c r="F391" s="21">
        <v>6723.2439999999997</v>
      </c>
      <c r="G391" s="21">
        <v>12.27547</v>
      </c>
      <c r="H391" s="21">
        <v>211.64</v>
      </c>
      <c r="I391" s="21">
        <v>213.84299999999999</v>
      </c>
      <c r="J391" s="21" t="s">
        <v>9</v>
      </c>
      <c r="K391" s="21">
        <v>38.000149999999998</v>
      </c>
      <c r="L391" s="21">
        <v>0.38850950000000001</v>
      </c>
      <c r="M391" s="21">
        <v>52</v>
      </c>
      <c r="N391" s="21" t="s">
        <v>10</v>
      </c>
      <c r="O391" s="21">
        <v>1</v>
      </c>
    </row>
    <row r="392" spans="1:15">
      <c r="A392" s="21" t="s">
        <v>8</v>
      </c>
      <c r="B392" s="152">
        <v>45436.407268518517</v>
      </c>
      <c r="C392" s="6">
        <v>45436.407268518517</v>
      </c>
      <c r="D392" s="21" t="s">
        <v>14</v>
      </c>
      <c r="E392" s="21" t="s">
        <v>16</v>
      </c>
      <c r="F392" s="21">
        <v>6362.8739999999998</v>
      </c>
      <c r="G392" s="21">
        <v>11.83724</v>
      </c>
      <c r="H392" s="21">
        <v>240.13</v>
      </c>
      <c r="I392" s="21">
        <v>236.7467</v>
      </c>
      <c r="J392" s="21" t="s">
        <v>9</v>
      </c>
      <c r="K392" s="21">
        <v>38.000109999999999</v>
      </c>
      <c r="L392" s="21">
        <v>0.43838680000000002</v>
      </c>
      <c r="M392" s="21">
        <v>59</v>
      </c>
      <c r="N392" s="21" t="s">
        <v>10</v>
      </c>
      <c r="O392" s="21">
        <v>1</v>
      </c>
    </row>
    <row r="393" spans="1:15">
      <c r="A393" s="21" t="s">
        <v>8</v>
      </c>
      <c r="B393" s="152">
        <v>45436.427523148152</v>
      </c>
      <c r="C393" s="9">
        <v>45436.427523148152</v>
      </c>
      <c r="D393" s="21" t="s">
        <v>14</v>
      </c>
      <c r="E393" s="21" t="s">
        <v>16</v>
      </c>
      <c r="F393" s="21">
        <v>5069.8819999999996</v>
      </c>
      <c r="G393" s="21">
        <v>11.3409</v>
      </c>
      <c r="H393" s="21">
        <v>223.85</v>
      </c>
      <c r="I393" s="21">
        <v>220.5087</v>
      </c>
      <c r="J393" s="21" t="s">
        <v>9</v>
      </c>
      <c r="K393" s="21">
        <v>38.000500000000002</v>
      </c>
      <c r="L393" s="21">
        <v>0.49086649999999998</v>
      </c>
      <c r="M393" s="21">
        <v>55</v>
      </c>
      <c r="N393" s="21" t="s">
        <v>10</v>
      </c>
      <c r="O393" s="21">
        <v>1</v>
      </c>
    </row>
    <row r="394" spans="1:15">
      <c r="A394" s="21" t="s">
        <v>8</v>
      </c>
      <c r="B394" s="152">
        <v>45436.430104166669</v>
      </c>
      <c r="C394" s="9">
        <v>45436.430104166669</v>
      </c>
      <c r="D394" s="21" t="s">
        <v>14</v>
      </c>
      <c r="E394" s="21" t="s">
        <v>16</v>
      </c>
      <c r="F394" s="21">
        <v>4725.6030000000001</v>
      </c>
      <c r="G394" s="21">
        <v>10.82072</v>
      </c>
      <c r="H394" s="21">
        <v>236.06</v>
      </c>
      <c r="I394" s="21">
        <v>235.7955</v>
      </c>
      <c r="J394" s="21" t="s">
        <v>9</v>
      </c>
      <c r="K394" s="21">
        <v>38.000019999999999</v>
      </c>
      <c r="L394" s="21">
        <v>0.53812420000000005</v>
      </c>
      <c r="M394" s="21">
        <v>58</v>
      </c>
      <c r="N394" s="21" t="s">
        <v>10</v>
      </c>
      <c r="O394" s="21">
        <v>1</v>
      </c>
    </row>
    <row r="395" spans="1:15">
      <c r="A395" s="21" t="s">
        <v>8</v>
      </c>
      <c r="B395" s="152">
        <v>45436.432442129626</v>
      </c>
      <c r="C395" s="9">
        <v>45436.432442129626</v>
      </c>
      <c r="D395" s="21" t="s">
        <v>14</v>
      </c>
      <c r="E395" s="21" t="s">
        <v>16</v>
      </c>
      <c r="F395" s="21">
        <v>4294.058</v>
      </c>
      <c r="G395" s="21">
        <v>10.04495</v>
      </c>
      <c r="H395" s="21">
        <v>333.74</v>
      </c>
      <c r="I395" s="21">
        <v>330.17779999999999</v>
      </c>
      <c r="J395" s="21" t="s">
        <v>9</v>
      </c>
      <c r="K395" s="21">
        <v>38.001339999999999</v>
      </c>
      <c r="L395" s="21">
        <v>0.77011419999999997</v>
      </c>
      <c r="M395" s="21">
        <v>82</v>
      </c>
      <c r="N395" s="21" t="s">
        <v>10</v>
      </c>
      <c r="O395" s="21">
        <v>1</v>
      </c>
    </row>
    <row r="396" spans="1:15">
      <c r="A396" s="21" t="s">
        <v>8</v>
      </c>
      <c r="B396" s="152">
        <v>45436.434675925928</v>
      </c>
      <c r="C396" s="9">
        <v>45436.434675925928</v>
      </c>
      <c r="D396" s="21" t="s">
        <v>14</v>
      </c>
      <c r="E396" s="21" t="s">
        <v>16</v>
      </c>
      <c r="F396" s="21">
        <v>3988.81</v>
      </c>
      <c r="G396" s="21">
        <v>9.521407</v>
      </c>
      <c r="H396" s="21">
        <v>219.78</v>
      </c>
      <c r="I396" s="21">
        <v>220.0778</v>
      </c>
      <c r="J396" s="21" t="s">
        <v>9</v>
      </c>
      <c r="K396" s="21">
        <v>38.00029</v>
      </c>
      <c r="L396" s="21">
        <v>0.52355810000000003</v>
      </c>
      <c r="M396" s="21">
        <v>54</v>
      </c>
      <c r="N396" s="21" t="s">
        <v>10</v>
      </c>
      <c r="O396" s="21">
        <v>1</v>
      </c>
    </row>
    <row r="397" spans="1:15">
      <c r="A397" s="21" t="s">
        <v>8</v>
      </c>
      <c r="B397" s="152">
        <v>45436.437326388892</v>
      </c>
      <c r="C397" s="9">
        <v>45436.437326388892</v>
      </c>
      <c r="D397" s="21" t="s">
        <v>14</v>
      </c>
      <c r="E397" s="21" t="s">
        <v>16</v>
      </c>
      <c r="F397" s="21">
        <v>3651.5239999999999</v>
      </c>
      <c r="G397" s="21">
        <v>8.9289699999999996</v>
      </c>
      <c r="H397" s="21">
        <v>244.2</v>
      </c>
      <c r="I397" s="21">
        <v>242.8467</v>
      </c>
      <c r="J397" s="21" t="s">
        <v>9</v>
      </c>
      <c r="K397" s="21">
        <v>38</v>
      </c>
      <c r="L397" s="21">
        <v>0.59188430000000003</v>
      </c>
      <c r="M397" s="21">
        <v>60</v>
      </c>
      <c r="N397" s="21" t="s">
        <v>10</v>
      </c>
      <c r="O397" s="21">
        <v>1</v>
      </c>
    </row>
    <row r="398" spans="1:15">
      <c r="A398" s="21" t="s">
        <v>8</v>
      </c>
      <c r="B398" s="152">
        <v>45436.439618055556</v>
      </c>
      <c r="C398" s="9">
        <v>45436.439618055556</v>
      </c>
      <c r="D398" s="21" t="s">
        <v>14</v>
      </c>
      <c r="E398" s="21" t="s">
        <v>16</v>
      </c>
      <c r="F398" s="21">
        <v>3214.9409999999998</v>
      </c>
      <c r="G398" s="21">
        <v>8.0269849999999998</v>
      </c>
      <c r="H398" s="21">
        <v>366.3</v>
      </c>
      <c r="I398" s="21">
        <v>365.06270000000001</v>
      </c>
      <c r="J398" s="21" t="s">
        <v>9</v>
      </c>
      <c r="K398" s="21">
        <v>38.000390000000003</v>
      </c>
      <c r="L398" s="21">
        <v>0.90892150000000005</v>
      </c>
      <c r="M398" s="21">
        <v>90</v>
      </c>
      <c r="N398" s="21" t="s">
        <v>10</v>
      </c>
      <c r="O398" s="21">
        <v>1</v>
      </c>
    </row>
    <row r="399" spans="1:15">
      <c r="A399" s="21" t="s">
        <v>8</v>
      </c>
      <c r="B399" s="152">
        <v>45436.442557870374</v>
      </c>
      <c r="C399" s="9">
        <v>45436.442557870374</v>
      </c>
      <c r="D399" s="21" t="s">
        <v>14</v>
      </c>
      <c r="E399" s="21" t="s">
        <v>16</v>
      </c>
      <c r="F399" s="21">
        <v>2917.3919999999998</v>
      </c>
      <c r="G399" s="21">
        <v>7.4814639999999999</v>
      </c>
      <c r="H399" s="21">
        <v>215.71</v>
      </c>
      <c r="I399" s="21">
        <v>213.24619999999999</v>
      </c>
      <c r="J399" s="21" t="s">
        <v>9</v>
      </c>
      <c r="K399" s="21">
        <v>38.001359999999998</v>
      </c>
      <c r="L399" s="21">
        <v>0.54510460000000005</v>
      </c>
      <c r="M399" s="21">
        <v>53</v>
      </c>
      <c r="N399" s="21" t="s">
        <v>10</v>
      </c>
      <c r="O399" s="21">
        <v>1</v>
      </c>
    </row>
    <row r="400" spans="1:15">
      <c r="A400" s="21" t="s">
        <v>8</v>
      </c>
      <c r="B400" s="152">
        <v>45436.458240740743</v>
      </c>
      <c r="C400" s="8">
        <v>45436.458240740743</v>
      </c>
      <c r="D400" s="21" t="s">
        <v>14</v>
      </c>
      <c r="E400" s="21" t="s">
        <v>16</v>
      </c>
      <c r="F400" s="21">
        <v>2247.029</v>
      </c>
      <c r="G400" s="21">
        <v>6.6465230000000002</v>
      </c>
      <c r="H400" s="21">
        <v>284.89999999999998</v>
      </c>
      <c r="I400" s="21">
        <v>284.32900000000001</v>
      </c>
      <c r="J400" s="21" t="s">
        <v>9</v>
      </c>
      <c r="K400" s="21">
        <v>38</v>
      </c>
      <c r="L400" s="21">
        <v>0.8385975</v>
      </c>
      <c r="M400" s="21">
        <v>70</v>
      </c>
      <c r="N400" s="21" t="s">
        <v>10</v>
      </c>
      <c r="O400" s="21">
        <v>1</v>
      </c>
    </row>
    <row r="401" spans="1:15">
      <c r="A401" s="21" t="s">
        <v>8</v>
      </c>
      <c r="B401" s="152">
        <v>45436.460347222222</v>
      </c>
      <c r="C401" s="8">
        <v>45436.460347222222</v>
      </c>
      <c r="D401" s="21" t="s">
        <v>14</v>
      </c>
      <c r="E401" s="21" t="s">
        <v>16</v>
      </c>
      <c r="F401" s="21">
        <v>1888.6010000000001</v>
      </c>
      <c r="G401" s="21">
        <v>5.6937829999999998</v>
      </c>
      <c r="H401" s="21">
        <v>317.45999999999998</v>
      </c>
      <c r="I401" s="21">
        <v>315.32589999999999</v>
      </c>
      <c r="J401" s="21" t="s">
        <v>9</v>
      </c>
      <c r="K401" s="21">
        <v>38.001289999999997</v>
      </c>
      <c r="L401" s="21">
        <v>0.94830349999999997</v>
      </c>
      <c r="M401" s="21">
        <v>78</v>
      </c>
      <c r="N401" s="21" t="s">
        <v>10</v>
      </c>
      <c r="O401" s="21">
        <v>1</v>
      </c>
    </row>
    <row r="402" spans="1:15">
      <c r="A402" s="21" t="s">
        <v>8</v>
      </c>
      <c r="B402" s="152">
        <v>45436.462847222225</v>
      </c>
      <c r="C402" s="8">
        <v>45436.462847222225</v>
      </c>
      <c r="D402" s="21" t="s">
        <v>14</v>
      </c>
      <c r="E402" s="21" t="s">
        <v>16</v>
      </c>
      <c r="F402" s="21">
        <v>1586.203</v>
      </c>
      <c r="G402" s="21">
        <v>4.8926069999999999</v>
      </c>
      <c r="H402" s="21">
        <v>260.48</v>
      </c>
      <c r="I402" s="21">
        <v>261.6429</v>
      </c>
      <c r="J402" s="21" t="s">
        <v>9</v>
      </c>
      <c r="K402" s="21">
        <v>43.119759999999999</v>
      </c>
      <c r="L402" s="21">
        <v>0.80457440000000002</v>
      </c>
      <c r="M402" s="21">
        <v>64</v>
      </c>
      <c r="N402" s="21" t="s">
        <v>10</v>
      </c>
      <c r="O402" s="21">
        <v>1</v>
      </c>
    </row>
    <row r="403" spans="1:15">
      <c r="A403" s="21" t="s">
        <v>8</v>
      </c>
      <c r="B403" s="152">
        <v>45436.466261574074</v>
      </c>
      <c r="C403" s="8">
        <v>45436.466261574074</v>
      </c>
      <c r="D403" s="21" t="s">
        <v>14</v>
      </c>
      <c r="E403" s="21" t="s">
        <v>16</v>
      </c>
      <c r="F403" s="21">
        <v>1288.0060000000001</v>
      </c>
      <c r="G403" s="21">
        <v>4.0977040000000002</v>
      </c>
      <c r="H403" s="21">
        <v>252.34</v>
      </c>
      <c r="I403" s="21">
        <v>253.3964</v>
      </c>
      <c r="J403" s="21" t="s">
        <v>9</v>
      </c>
      <c r="K403" s="21">
        <v>38.000070000000001</v>
      </c>
      <c r="L403" s="21">
        <v>0.80379750000000005</v>
      </c>
      <c r="M403" s="21">
        <v>62</v>
      </c>
      <c r="N403" s="21" t="s">
        <v>10</v>
      </c>
      <c r="O403" s="21">
        <v>1</v>
      </c>
    </row>
    <row r="404" spans="1:15">
      <c r="A404" s="21" t="s">
        <v>8</v>
      </c>
      <c r="B404" s="152">
        <v>45436.468402777777</v>
      </c>
      <c r="C404" s="8">
        <v>45436.468402777777</v>
      </c>
      <c r="D404" s="21" t="s">
        <v>14</v>
      </c>
      <c r="E404" s="21" t="s">
        <v>16</v>
      </c>
      <c r="F404" s="21">
        <v>1041.001</v>
      </c>
      <c r="G404" s="21">
        <v>3.3770039999999999</v>
      </c>
      <c r="H404" s="21">
        <v>223.85</v>
      </c>
      <c r="I404" s="21">
        <v>224.25110000000001</v>
      </c>
      <c r="J404" s="21" t="s">
        <v>9</v>
      </c>
      <c r="K404" s="21">
        <v>38.001139999999999</v>
      </c>
      <c r="L404" s="21">
        <v>0.72530209999999995</v>
      </c>
      <c r="M404" s="21">
        <v>55</v>
      </c>
      <c r="N404" s="21" t="s">
        <v>10</v>
      </c>
      <c r="O404" s="21">
        <v>1</v>
      </c>
    </row>
    <row r="405" spans="1:15">
      <c r="A405" s="21" t="s">
        <v>8</v>
      </c>
      <c r="B405" s="152">
        <v>45436.470810185187</v>
      </c>
      <c r="C405" s="8">
        <v>45436.470810185187</v>
      </c>
      <c r="D405" s="21" t="s">
        <v>14</v>
      </c>
      <c r="E405" s="21" t="s">
        <v>16</v>
      </c>
      <c r="F405" s="21">
        <v>785.19730000000004</v>
      </c>
      <c r="G405" s="21">
        <v>2.603567</v>
      </c>
      <c r="H405" s="21">
        <v>236.06</v>
      </c>
      <c r="I405" s="21">
        <v>234.86109999999999</v>
      </c>
      <c r="J405" s="21" t="s">
        <v>9</v>
      </c>
      <c r="K405" s="21">
        <v>38.000010000000003</v>
      </c>
      <c r="L405" s="21">
        <v>0.77655450000000004</v>
      </c>
      <c r="M405" s="21">
        <v>58</v>
      </c>
      <c r="N405" s="21" t="s">
        <v>10</v>
      </c>
      <c r="O405" s="21">
        <v>1</v>
      </c>
    </row>
    <row r="406" spans="1:15">
      <c r="A406" s="21" t="s">
        <v>8</v>
      </c>
      <c r="B406" s="152">
        <v>45436.473344907405</v>
      </c>
      <c r="C406" s="8">
        <v>45436.473344907405</v>
      </c>
      <c r="D406" s="21" t="s">
        <v>14</v>
      </c>
      <c r="E406" s="21" t="s">
        <v>16</v>
      </c>
      <c r="F406" s="21">
        <v>531.89670000000001</v>
      </c>
      <c r="G406" s="21">
        <v>1.804802</v>
      </c>
      <c r="H406" s="21">
        <v>236.06</v>
      </c>
      <c r="I406" s="21">
        <v>235.31700000000001</v>
      </c>
      <c r="J406" s="21" t="s">
        <v>9</v>
      </c>
      <c r="K406" s="21">
        <v>38.00029</v>
      </c>
      <c r="L406" s="21">
        <v>0.79613659999999997</v>
      </c>
      <c r="M406" s="21">
        <v>58</v>
      </c>
      <c r="N406" s="21" t="s">
        <v>10</v>
      </c>
      <c r="O406" s="21">
        <v>1</v>
      </c>
    </row>
    <row r="407" spans="1:15">
      <c r="A407" s="21" t="s">
        <v>8</v>
      </c>
      <c r="B407" s="152">
        <v>45436.47556712963</v>
      </c>
      <c r="C407" s="8">
        <v>45436.47556712963</v>
      </c>
      <c r="D407" s="21" t="s">
        <v>14</v>
      </c>
      <c r="E407" s="21" t="s">
        <v>16</v>
      </c>
      <c r="F407" s="21">
        <v>258.14210000000003</v>
      </c>
      <c r="G407" s="21">
        <v>0.89379690000000001</v>
      </c>
      <c r="H407" s="21">
        <v>264.55</v>
      </c>
      <c r="I407" s="21">
        <v>263.47309999999999</v>
      </c>
      <c r="J407" s="21" t="s">
        <v>9</v>
      </c>
      <c r="K407" s="21">
        <v>38.000120000000003</v>
      </c>
      <c r="L407" s="21">
        <v>0.90972529999999996</v>
      </c>
      <c r="M407" s="21">
        <v>65</v>
      </c>
      <c r="N407" s="21" t="s">
        <v>10</v>
      </c>
      <c r="O407" s="21">
        <v>1</v>
      </c>
    </row>
  </sheetData>
  <mergeCells count="4">
    <mergeCell ref="Q1:W1"/>
    <mergeCell ref="U2:V2"/>
    <mergeCell ref="Q10:V10"/>
    <mergeCell ref="Q30:V30"/>
  </mergeCells>
  <phoneticPr fontId="1" type="noConversion"/>
  <conditionalFormatting sqref="A42:B42">
    <cfRule type="containsText" dxfId="66" priority="1" operator="containsText" text="Prime">
      <formula>NOT(ISERROR(SEARCH("Prime",A42)))</formula>
    </cfRule>
  </conditionalFormatting>
  <conditionalFormatting sqref="A1:O41 A43:O407">
    <cfRule type="containsText" dxfId="65" priority="4" operator="containsText" text="Prime">
      <formula>NOT(ISERROR(SEARCH("Prime",A1)))</formula>
    </cfRule>
  </conditionalFormatting>
  <conditionalFormatting sqref="C42:O42">
    <cfRule type="containsText" dxfId="64" priority="3" operator="containsText" text="Prime">
      <formula>NOT(ISERROR(SEARCH("Prime",C42)))</formula>
    </cfRule>
  </conditionalFormatting>
  <conditionalFormatting sqref="N42">
    <cfRule type="containsText" dxfId="63" priority="2" operator="containsText" text="Y">
      <formula>NOT(ISERROR(SEARCH("Y",N42)))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78BD7-6184-204B-B680-9789A29E9C24}">
  <sheetPr codeName="Sheet8"/>
  <dimension ref="A1:AB67"/>
  <sheetViews>
    <sheetView topLeftCell="C1" zoomScale="102" zoomScaleNormal="82" workbookViewId="0">
      <selection activeCell="O48" sqref="O48"/>
    </sheetView>
  </sheetViews>
  <sheetFormatPr baseColWidth="10" defaultColWidth="8.83203125" defaultRowHeight="14"/>
  <cols>
    <col min="3" max="3" width="20.33203125" bestFit="1" customWidth="1"/>
    <col min="4" max="4" width="12.1640625" bestFit="1" customWidth="1"/>
    <col min="5" max="5" width="12" bestFit="1" customWidth="1"/>
    <col min="6" max="6" width="12.5" customWidth="1"/>
    <col min="7" max="7" width="9.1640625" bestFit="1" customWidth="1"/>
    <col min="8" max="10" width="10" bestFit="1" customWidth="1"/>
    <col min="11" max="12" width="13" bestFit="1" customWidth="1"/>
    <col min="13" max="14" width="9" bestFit="1" customWidth="1"/>
    <col min="16" max="16" width="9" bestFit="1" customWidth="1"/>
    <col min="18" max="20" width="12.1640625" bestFit="1" customWidth="1"/>
    <col min="21" max="21" width="9" bestFit="1" customWidth="1"/>
    <col min="23" max="23" width="12" style="1" bestFit="1" customWidth="1"/>
    <col min="24" max="24" width="9" bestFit="1" customWidth="1"/>
    <col min="25" max="25" width="9.1640625" bestFit="1" customWidth="1"/>
    <col min="26" max="26" width="9" bestFit="1" customWidth="1"/>
    <col min="27" max="27" width="13.5" style="177" bestFit="1" customWidth="1"/>
    <col min="28" max="28" width="13" style="177" bestFit="1" customWidth="1"/>
  </cols>
  <sheetData>
    <row r="1" spans="1:28">
      <c r="B1" s="4" t="s">
        <v>15</v>
      </c>
      <c r="C1" s="5">
        <v>45420.354247685187</v>
      </c>
      <c r="D1" s="6">
        <v>45420.354247685187</v>
      </c>
      <c r="E1" s="4">
        <v>2024050801</v>
      </c>
      <c r="F1" s="4" t="s">
        <v>16</v>
      </c>
      <c r="G1" s="7">
        <v>17120.939999999999</v>
      </c>
      <c r="H1" s="7">
        <v>17.451260000000001</v>
      </c>
    </row>
    <row r="2" spans="1:28">
      <c r="A2">
        <v>1</v>
      </c>
      <c r="B2" t="s">
        <v>8</v>
      </c>
      <c r="C2" s="2">
        <v>45420.363020833334</v>
      </c>
      <c r="D2" s="6">
        <v>45420.363020833334</v>
      </c>
      <c r="E2">
        <v>2024050801</v>
      </c>
      <c r="F2" t="s">
        <v>16</v>
      </c>
      <c r="G2">
        <v>15548.73</v>
      </c>
      <c r="H2">
        <v>17.168800000000001</v>
      </c>
      <c r="I2">
        <v>260.48</v>
      </c>
      <c r="J2">
        <v>258.71870000000001</v>
      </c>
      <c r="K2" t="s">
        <v>9</v>
      </c>
      <c r="L2">
        <v>38.001190000000001</v>
      </c>
      <c r="M2">
        <v>0.28405599999999998</v>
      </c>
      <c r="N2">
        <v>64</v>
      </c>
      <c r="O2" t="s">
        <v>10</v>
      </c>
      <c r="P2">
        <v>1</v>
      </c>
      <c r="R2" s="8">
        <f>D2-D1</f>
        <v>8.7731481471564621E-3</v>
      </c>
      <c r="U2">
        <f>G1-G2</f>
        <v>1572.2099999999991</v>
      </c>
      <c r="W2" s="1">
        <v>8.7731481471564621E-3</v>
      </c>
      <c r="X2" s="177">
        <f>R2*1440</f>
        <v>12.633333331905305</v>
      </c>
      <c r="Y2" s="237">
        <f>W2*1440</f>
        <v>12.633333331905305</v>
      </c>
      <c r="Z2">
        <f>LN(2)/110</f>
        <v>6.3013380050904117E-3</v>
      </c>
      <c r="AA2" s="177">
        <f>J2*EXP(Z2*Y2)</f>
        <v>280.15647168627402</v>
      </c>
      <c r="AB2" s="177">
        <f>J2*EXP(Y2*Z2)</f>
        <v>280.15647168627402</v>
      </c>
    </row>
    <row r="3" spans="1:28">
      <c r="A3">
        <v>2</v>
      </c>
      <c r="B3" t="s">
        <v>8</v>
      </c>
      <c r="C3" s="2">
        <v>45420.368067129632</v>
      </c>
      <c r="D3" s="6">
        <v>45420.368067129632</v>
      </c>
      <c r="E3">
        <v>2024050801</v>
      </c>
      <c r="F3" t="s">
        <v>16</v>
      </c>
      <c r="G3">
        <v>14534.97</v>
      </c>
      <c r="H3">
        <v>16.80321</v>
      </c>
      <c r="I3">
        <v>317.45999999999998</v>
      </c>
      <c r="J3">
        <v>318.1044</v>
      </c>
      <c r="K3" t="s">
        <v>9</v>
      </c>
      <c r="L3">
        <v>38.00018</v>
      </c>
      <c r="M3">
        <v>0.36586429999999998</v>
      </c>
      <c r="N3">
        <v>78</v>
      </c>
      <c r="O3" t="s">
        <v>10</v>
      </c>
      <c r="P3">
        <v>0.5</v>
      </c>
      <c r="R3" s="6">
        <f>D3-D2</f>
        <v>5.0462962972233072E-3</v>
      </c>
      <c r="S3" s="1">
        <f>AVERAGE(R3:R9)</f>
        <v>5.2199074073411922E-3</v>
      </c>
      <c r="T3" s="1">
        <f>AVERAGE(R3:R27)</f>
        <v>5.7375000001047734E-3</v>
      </c>
      <c r="U3" s="1"/>
      <c r="V3" s="1"/>
      <c r="W3" s="1">
        <v>5.0462962972233072E-3</v>
      </c>
      <c r="X3" s="237">
        <f t="shared" ref="X3:X27" si="0">W3*1440</f>
        <v>7.2666666680015624</v>
      </c>
      <c r="Y3" s="237">
        <f>X3+Y2</f>
        <v>19.899999999906868</v>
      </c>
      <c r="Z3">
        <f>LN(2)/110</f>
        <v>6.3013380050904117E-3</v>
      </c>
      <c r="AA3" s="177">
        <f t="shared" ref="AA3:AA27" si="1">J3*EXP(Z3*Y3)</f>
        <v>360.60250485140057</v>
      </c>
      <c r="AB3" s="177">
        <f>J3*EXP(Z3*(Y3-$Y$2))</f>
        <v>333.00894571649087</v>
      </c>
    </row>
    <row r="4" spans="1:28">
      <c r="A4">
        <v>3</v>
      </c>
      <c r="B4" t="s">
        <v>8</v>
      </c>
      <c r="C4" s="2">
        <v>45420.371400462966</v>
      </c>
      <c r="D4" s="6">
        <v>45420.371400462966</v>
      </c>
      <c r="E4">
        <v>2024050801</v>
      </c>
      <c r="F4" t="s">
        <v>16</v>
      </c>
      <c r="G4">
        <v>13799.79</v>
      </c>
      <c r="H4">
        <v>16.444379999999999</v>
      </c>
      <c r="I4">
        <v>305.25</v>
      </c>
      <c r="J4">
        <v>302.11590000000001</v>
      </c>
      <c r="K4" t="s">
        <v>9</v>
      </c>
      <c r="L4">
        <v>38.001350000000002</v>
      </c>
      <c r="M4">
        <v>0.3584099</v>
      </c>
      <c r="N4">
        <v>75</v>
      </c>
      <c r="O4" t="s">
        <v>10</v>
      </c>
      <c r="P4">
        <v>1</v>
      </c>
      <c r="R4" s="6">
        <f t="shared" ref="R4:R27" si="2">D4-D3</f>
        <v>3.3333333340124227E-3</v>
      </c>
      <c r="W4" s="1">
        <v>3.3333333340124227E-3</v>
      </c>
      <c r="X4" s="237">
        <f t="shared" si="0"/>
        <v>4.8000000009778887</v>
      </c>
      <c r="Y4" s="237">
        <f>X4+Y3</f>
        <v>24.700000000884756</v>
      </c>
      <c r="Z4">
        <f>LN(2)/110</f>
        <v>6.3013380050904117E-3</v>
      </c>
      <c r="AA4" s="177">
        <f t="shared" si="1"/>
        <v>352.99495580180098</v>
      </c>
      <c r="AB4" s="177">
        <f t="shared" ref="AB4:AB26" si="3">J4*EXP(Z4*(Y4-$Y$2))</f>
        <v>325.98353170962594</v>
      </c>
    </row>
    <row r="5" spans="1:28">
      <c r="A5">
        <v>4</v>
      </c>
      <c r="B5" t="s">
        <v>8</v>
      </c>
      <c r="C5" s="2">
        <v>45420.376192129632</v>
      </c>
      <c r="D5" s="6">
        <v>45420.376192129632</v>
      </c>
      <c r="E5">
        <v>2024050801</v>
      </c>
      <c r="F5" t="s">
        <v>16</v>
      </c>
      <c r="G5">
        <v>13014.16</v>
      </c>
      <c r="H5">
        <v>16.199000000000002</v>
      </c>
      <c r="I5">
        <v>199.43</v>
      </c>
      <c r="J5">
        <v>198.96799999999999</v>
      </c>
      <c r="K5" t="s">
        <v>9</v>
      </c>
      <c r="L5">
        <v>38.000239999999998</v>
      </c>
      <c r="M5">
        <v>0.24624499999999999</v>
      </c>
      <c r="N5">
        <v>49</v>
      </c>
      <c r="O5" t="s">
        <v>10</v>
      </c>
      <c r="P5">
        <v>1</v>
      </c>
      <c r="R5" s="6">
        <f t="shared" si="2"/>
        <v>4.7916666662786156E-3</v>
      </c>
      <c r="W5" s="1">
        <v>4.7916666662786156E-3</v>
      </c>
      <c r="X5" s="237">
        <f t="shared" si="0"/>
        <v>6.8999999994412065</v>
      </c>
      <c r="Y5" s="237">
        <f t="shared" ref="Y5:Y27" si="4">X5+Y4</f>
        <v>31.600000000325963</v>
      </c>
      <c r="Z5">
        <f t="shared" ref="Z5:Z27" si="5">LN(2)/110</f>
        <v>6.3013380050904117E-3</v>
      </c>
      <c r="AA5" s="177">
        <f t="shared" si="1"/>
        <v>242.80685423187569</v>
      </c>
      <c r="AB5" s="177">
        <f t="shared" si="3"/>
        <v>224.22710173301388</v>
      </c>
    </row>
    <row r="6" spans="1:28">
      <c r="A6">
        <v>5</v>
      </c>
      <c r="B6" t="s">
        <v>8</v>
      </c>
      <c r="C6" s="2">
        <v>45420.378958333335</v>
      </c>
      <c r="D6" s="6">
        <v>45420.378958333335</v>
      </c>
      <c r="E6">
        <v>2024050801</v>
      </c>
      <c r="F6" t="s">
        <v>16</v>
      </c>
      <c r="G6">
        <v>12397.75</v>
      </c>
      <c r="H6">
        <v>15.826599999999999</v>
      </c>
      <c r="I6">
        <v>293.03989999999999</v>
      </c>
      <c r="J6">
        <v>295.57159999999999</v>
      </c>
      <c r="K6" t="s">
        <v>9</v>
      </c>
      <c r="L6">
        <v>38.001269999999998</v>
      </c>
      <c r="M6">
        <v>0.37543739999999998</v>
      </c>
      <c r="N6">
        <v>72</v>
      </c>
      <c r="O6" t="s">
        <v>10</v>
      </c>
      <c r="P6">
        <v>1</v>
      </c>
      <c r="R6" s="6">
        <f t="shared" si="2"/>
        <v>2.7662037027766928E-3</v>
      </c>
      <c r="W6" s="1">
        <v>2.7662037027766928E-3</v>
      </c>
      <c r="X6" s="237">
        <f t="shared" si="0"/>
        <v>3.9833333319984376</v>
      </c>
      <c r="Y6" s="237">
        <f t="shared" si="4"/>
        <v>35.583333332324401</v>
      </c>
      <c r="Z6">
        <f t="shared" si="5"/>
        <v>6.3013380050904117E-3</v>
      </c>
      <c r="AA6" s="177">
        <f t="shared" si="1"/>
        <v>369.86338930103454</v>
      </c>
      <c r="AB6" s="177">
        <f t="shared" si="3"/>
        <v>341.56118072729794</v>
      </c>
    </row>
    <row r="7" spans="1:28">
      <c r="A7">
        <v>6</v>
      </c>
      <c r="B7" t="s">
        <v>8</v>
      </c>
      <c r="C7" s="2">
        <v>45420.391770833332</v>
      </c>
      <c r="D7" s="6">
        <v>45420.391770833332</v>
      </c>
      <c r="E7">
        <v>2024050801</v>
      </c>
      <c r="F7" t="s">
        <v>16</v>
      </c>
      <c r="G7">
        <v>10828.83</v>
      </c>
      <c r="H7">
        <v>15.530670000000001</v>
      </c>
      <c r="I7">
        <v>207.57</v>
      </c>
      <c r="J7">
        <v>202.62389999999999</v>
      </c>
      <c r="K7" t="s">
        <v>9</v>
      </c>
      <c r="L7">
        <v>38.001100000000001</v>
      </c>
      <c r="M7">
        <v>0.28903420000000002</v>
      </c>
      <c r="N7">
        <v>51</v>
      </c>
      <c r="O7" t="s">
        <v>10</v>
      </c>
      <c r="P7">
        <v>1</v>
      </c>
      <c r="R7" s="6">
        <f t="shared" si="2"/>
        <v>1.2812499997380655E-2</v>
      </c>
      <c r="W7" s="1">
        <v>1.2812499997380655E-2</v>
      </c>
      <c r="X7" s="237">
        <f t="shared" si="0"/>
        <v>18.449999996228144</v>
      </c>
      <c r="Y7" s="237">
        <f t="shared" si="4"/>
        <v>54.033333328552544</v>
      </c>
      <c r="Z7">
        <f t="shared" si="5"/>
        <v>6.3013380050904117E-3</v>
      </c>
      <c r="AA7" s="177">
        <f t="shared" si="1"/>
        <v>284.81329152757525</v>
      </c>
      <c r="AB7" s="177">
        <f t="shared" si="3"/>
        <v>263.01917668798757</v>
      </c>
    </row>
    <row r="8" spans="1:28">
      <c r="A8">
        <v>7</v>
      </c>
      <c r="B8" t="s">
        <v>8</v>
      </c>
      <c r="C8" s="2">
        <v>45420.396307870367</v>
      </c>
      <c r="D8" s="6">
        <v>45420.396307870367</v>
      </c>
      <c r="E8">
        <v>2024050801</v>
      </c>
      <c r="F8" t="s">
        <v>16</v>
      </c>
      <c r="G8">
        <v>10128.59</v>
      </c>
      <c r="H8">
        <v>15.13837</v>
      </c>
      <c r="I8">
        <v>268.62</v>
      </c>
      <c r="J8">
        <v>265.18889999999999</v>
      </c>
      <c r="K8" t="s">
        <v>9</v>
      </c>
      <c r="L8">
        <v>38.00121</v>
      </c>
      <c r="M8">
        <v>0.39455479999999998</v>
      </c>
      <c r="N8">
        <v>66</v>
      </c>
      <c r="O8" t="s">
        <v>10</v>
      </c>
      <c r="P8">
        <v>1</v>
      </c>
      <c r="R8" s="6">
        <f t="shared" si="2"/>
        <v>4.537037035333924E-3</v>
      </c>
      <c r="W8" s="1">
        <v>4.537037035333924E-3</v>
      </c>
      <c r="X8" s="237">
        <f t="shared" si="0"/>
        <v>6.5333333308808506</v>
      </c>
      <c r="Y8" s="237">
        <f t="shared" si="4"/>
        <v>60.566666659433395</v>
      </c>
      <c r="Z8">
        <f t="shared" si="5"/>
        <v>6.3013380050904117E-3</v>
      </c>
      <c r="AA8" s="177">
        <f t="shared" si="1"/>
        <v>388.4224129881128</v>
      </c>
      <c r="AB8" s="177">
        <f t="shared" si="3"/>
        <v>358.70005477396649</v>
      </c>
    </row>
    <row r="9" spans="1:28">
      <c r="A9">
        <v>8</v>
      </c>
      <c r="B9" t="s">
        <v>8</v>
      </c>
      <c r="C9" s="2">
        <v>45420.399560185186</v>
      </c>
      <c r="D9" s="6">
        <v>45420.399560185186</v>
      </c>
      <c r="E9">
        <v>2024050801</v>
      </c>
      <c r="F9" t="s">
        <v>16</v>
      </c>
      <c r="G9">
        <v>9625.89</v>
      </c>
      <c r="H9">
        <v>14.82053</v>
      </c>
      <c r="I9">
        <v>211.64</v>
      </c>
      <c r="J9">
        <v>209.69139999999999</v>
      </c>
      <c r="K9" t="s">
        <v>9</v>
      </c>
      <c r="L9">
        <v>38.001220000000004</v>
      </c>
      <c r="M9">
        <v>0.3211058</v>
      </c>
      <c r="N9">
        <v>52</v>
      </c>
      <c r="O9" t="s">
        <v>10</v>
      </c>
      <c r="P9">
        <v>1</v>
      </c>
      <c r="R9" s="6">
        <f t="shared" si="2"/>
        <v>3.2523148183827288E-3</v>
      </c>
      <c r="W9" s="1">
        <v>3.2523148183827288E-3</v>
      </c>
      <c r="X9" s="237">
        <f t="shared" si="0"/>
        <v>4.6833333384711295</v>
      </c>
      <c r="Y9" s="237">
        <f t="shared" si="4"/>
        <v>65.249999997904524</v>
      </c>
      <c r="Z9">
        <f t="shared" si="5"/>
        <v>6.3013380050904117E-3</v>
      </c>
      <c r="AA9" s="177">
        <f t="shared" si="1"/>
        <v>316.33419406990566</v>
      </c>
      <c r="AB9" s="177">
        <f t="shared" si="3"/>
        <v>292.12807743724682</v>
      </c>
    </row>
    <row r="10" spans="1:28">
      <c r="A10">
        <v>9</v>
      </c>
      <c r="B10" t="s">
        <v>8</v>
      </c>
      <c r="C10" s="2">
        <v>45420.422326388885</v>
      </c>
      <c r="D10" s="9">
        <v>45420.422326388885</v>
      </c>
      <c r="E10">
        <v>2024050801</v>
      </c>
      <c r="F10" t="s">
        <v>16</v>
      </c>
      <c r="G10">
        <v>7625.8950000000004</v>
      </c>
      <c r="H10">
        <v>14.440950000000001</v>
      </c>
      <c r="I10">
        <v>203.5</v>
      </c>
      <c r="J10">
        <v>201.68860000000001</v>
      </c>
      <c r="K10" t="s">
        <v>9</v>
      </c>
      <c r="L10">
        <v>43.253059999999998</v>
      </c>
      <c r="M10">
        <v>0.37998680000000001</v>
      </c>
      <c r="N10">
        <v>50</v>
      </c>
      <c r="O10" t="s">
        <v>10</v>
      </c>
      <c r="P10">
        <v>1</v>
      </c>
      <c r="R10" s="9">
        <f t="shared" si="2"/>
        <v>2.2766203699575271E-2</v>
      </c>
      <c r="S10" s="1">
        <f>AVERAGE(R11:R16)</f>
        <v>2.8587962963986988E-3</v>
      </c>
      <c r="W10" s="1">
        <v>2.2766203699575271E-2</v>
      </c>
      <c r="X10" s="237">
        <f t="shared" si="0"/>
        <v>32.783333327388391</v>
      </c>
      <c r="Y10" s="237">
        <f t="shared" si="4"/>
        <v>98.033333325292915</v>
      </c>
      <c r="Z10">
        <f t="shared" si="5"/>
        <v>6.3013380050904117E-3</v>
      </c>
      <c r="AA10" s="177">
        <f t="shared" si="1"/>
        <v>374.07865875502227</v>
      </c>
      <c r="AB10" s="177">
        <f t="shared" si="3"/>
        <v>345.4538947764193</v>
      </c>
    </row>
    <row r="11" spans="1:28">
      <c r="A11">
        <v>10</v>
      </c>
      <c r="B11" t="s">
        <v>8</v>
      </c>
      <c r="C11" s="2">
        <v>45420.424826388888</v>
      </c>
      <c r="D11" s="9">
        <v>45420.424826388888</v>
      </c>
      <c r="E11">
        <v>2024050801</v>
      </c>
      <c r="F11" t="s">
        <v>16</v>
      </c>
      <c r="G11">
        <v>7152.7839999999997</v>
      </c>
      <c r="H11">
        <v>13.85655</v>
      </c>
      <c r="I11">
        <v>309.32</v>
      </c>
      <c r="J11">
        <v>307.5265</v>
      </c>
      <c r="K11" t="s">
        <v>9</v>
      </c>
      <c r="L11">
        <v>38.00112</v>
      </c>
      <c r="M11">
        <v>0.59386430000000001</v>
      </c>
      <c r="N11">
        <v>76</v>
      </c>
      <c r="O11" t="s">
        <v>10</v>
      </c>
      <c r="P11">
        <v>1</v>
      </c>
      <c r="R11" s="9">
        <f t="shared" si="2"/>
        <v>2.5000000023283064E-3</v>
      </c>
      <c r="W11" s="1">
        <v>2.5000000023283064E-3</v>
      </c>
      <c r="X11" s="237">
        <f t="shared" si="0"/>
        <v>3.6000000033527613</v>
      </c>
      <c r="Y11" s="237">
        <f t="shared" si="4"/>
        <v>101.63333332864568</v>
      </c>
      <c r="Z11">
        <f t="shared" si="5"/>
        <v>6.3013380050904117E-3</v>
      </c>
      <c r="AA11" s="177">
        <f t="shared" si="1"/>
        <v>583.46662274530536</v>
      </c>
      <c r="AB11" s="177">
        <f t="shared" si="3"/>
        <v>538.81934342426143</v>
      </c>
    </row>
    <row r="12" spans="1:28">
      <c r="A12">
        <v>11</v>
      </c>
      <c r="B12" t="s">
        <v>8</v>
      </c>
      <c r="C12" s="2">
        <v>45420.427685185183</v>
      </c>
      <c r="D12" s="9">
        <v>45420.427685185183</v>
      </c>
      <c r="E12">
        <v>2024050801</v>
      </c>
      <c r="F12" t="s">
        <v>16</v>
      </c>
      <c r="G12">
        <v>6748.56</v>
      </c>
      <c r="H12">
        <v>13.417870000000001</v>
      </c>
      <c r="I12">
        <v>219.78</v>
      </c>
      <c r="J12">
        <v>220.41650000000001</v>
      </c>
      <c r="K12" t="s">
        <v>9</v>
      </c>
      <c r="L12">
        <v>50.506079999999997</v>
      </c>
      <c r="M12">
        <v>0.4360424</v>
      </c>
      <c r="N12">
        <v>54</v>
      </c>
      <c r="O12" t="s">
        <v>10</v>
      </c>
      <c r="P12">
        <v>1</v>
      </c>
      <c r="R12" s="9">
        <f t="shared" si="2"/>
        <v>2.8587962951860391E-3</v>
      </c>
      <c r="W12" s="1">
        <v>2.8587962951860391E-3</v>
      </c>
      <c r="X12" s="237">
        <f t="shared" si="0"/>
        <v>4.1166666650678962</v>
      </c>
      <c r="Y12" s="237">
        <f t="shared" si="4"/>
        <v>105.74999999371357</v>
      </c>
      <c r="Z12">
        <f t="shared" si="5"/>
        <v>6.3013380050904117E-3</v>
      </c>
      <c r="AA12" s="177">
        <f t="shared" si="1"/>
        <v>429.18387165487695</v>
      </c>
      <c r="AB12" s="177">
        <f t="shared" si="3"/>
        <v>396.34241774667822</v>
      </c>
    </row>
    <row r="13" spans="1:28">
      <c r="A13">
        <v>12</v>
      </c>
      <c r="B13" t="s">
        <v>8</v>
      </c>
      <c r="C13" s="2">
        <v>45420.430243055554</v>
      </c>
      <c r="D13" s="9">
        <v>45420.430243055554</v>
      </c>
      <c r="E13">
        <v>2024050801</v>
      </c>
      <c r="F13" t="s">
        <v>16</v>
      </c>
      <c r="G13">
        <v>6365.8230000000003</v>
      </c>
      <c r="H13">
        <v>12.956160000000001</v>
      </c>
      <c r="I13">
        <v>227.92</v>
      </c>
      <c r="J13">
        <v>225.40729999999999</v>
      </c>
      <c r="K13" t="s">
        <v>9</v>
      </c>
      <c r="L13">
        <v>38.000230000000002</v>
      </c>
      <c r="M13">
        <v>0.45654630000000002</v>
      </c>
      <c r="N13">
        <v>56</v>
      </c>
      <c r="O13" t="s">
        <v>10</v>
      </c>
      <c r="P13">
        <v>1</v>
      </c>
      <c r="R13" s="9">
        <f t="shared" si="2"/>
        <v>2.5578703716746531E-3</v>
      </c>
      <c r="W13" s="1">
        <v>2.5578703716746531E-3</v>
      </c>
      <c r="X13" s="237">
        <f t="shared" si="0"/>
        <v>3.6833333352115005</v>
      </c>
      <c r="Y13" s="237">
        <f t="shared" si="4"/>
        <v>109.43333332892507</v>
      </c>
      <c r="Z13">
        <f t="shared" si="5"/>
        <v>6.3013380050904117E-3</v>
      </c>
      <c r="AA13" s="177">
        <f t="shared" si="1"/>
        <v>449.20772065272564</v>
      </c>
      <c r="AB13" s="177">
        <f t="shared" si="3"/>
        <v>414.83402763360243</v>
      </c>
    </row>
    <row r="14" spans="1:28">
      <c r="A14">
        <v>13</v>
      </c>
      <c r="B14" t="s">
        <v>8</v>
      </c>
      <c r="C14" s="2">
        <v>45420.434120370373</v>
      </c>
      <c r="D14" s="9">
        <v>45420.434120370373</v>
      </c>
      <c r="E14">
        <v>2024050801</v>
      </c>
      <c r="F14" t="s">
        <v>16</v>
      </c>
      <c r="G14">
        <v>5863.8050000000003</v>
      </c>
      <c r="H14">
        <v>12.3628</v>
      </c>
      <c r="I14">
        <v>288.97000000000003</v>
      </c>
      <c r="J14">
        <v>287.71089999999998</v>
      </c>
      <c r="K14" t="s">
        <v>9</v>
      </c>
      <c r="L14">
        <v>38.001260000000002</v>
      </c>
      <c r="M14">
        <v>0.60471569999999997</v>
      </c>
      <c r="N14">
        <v>71</v>
      </c>
      <c r="O14" t="s">
        <v>10</v>
      </c>
      <c r="P14">
        <v>1</v>
      </c>
      <c r="R14" s="9">
        <f t="shared" si="2"/>
        <v>3.8773148189648055E-3</v>
      </c>
      <c r="W14" s="1">
        <v>3.8773148189648055E-3</v>
      </c>
      <c r="X14" s="237">
        <f t="shared" si="0"/>
        <v>5.5833333393093199</v>
      </c>
      <c r="Y14" s="237">
        <f t="shared" si="4"/>
        <v>115.01666666823439</v>
      </c>
      <c r="Z14">
        <f t="shared" si="5"/>
        <v>6.3013380050904117E-3</v>
      </c>
      <c r="AA14" s="177">
        <f t="shared" si="1"/>
        <v>593.90243166966548</v>
      </c>
      <c r="AB14" s="177">
        <f t="shared" si="3"/>
        <v>548.45659685663009</v>
      </c>
    </row>
    <row r="15" spans="1:28">
      <c r="A15">
        <v>14</v>
      </c>
      <c r="B15" t="s">
        <v>8</v>
      </c>
      <c r="C15" s="2">
        <v>45420.436886574076</v>
      </c>
      <c r="D15" s="9">
        <v>45420.436886574076</v>
      </c>
      <c r="E15">
        <v>2024050801</v>
      </c>
      <c r="F15" t="s">
        <v>16</v>
      </c>
      <c r="G15">
        <v>5270.0379999999996</v>
      </c>
      <c r="H15">
        <v>11.39284</v>
      </c>
      <c r="I15">
        <v>447.7</v>
      </c>
      <c r="J15">
        <v>447.86369999999999</v>
      </c>
      <c r="K15" t="s">
        <v>9</v>
      </c>
      <c r="L15">
        <v>38.000129999999999</v>
      </c>
      <c r="M15">
        <v>0.96557879999999996</v>
      </c>
      <c r="N15">
        <v>110</v>
      </c>
      <c r="O15" t="s">
        <v>10</v>
      </c>
      <c r="P15">
        <v>1</v>
      </c>
      <c r="R15" s="9">
        <f t="shared" si="2"/>
        <v>2.7662037027766928E-3</v>
      </c>
      <c r="W15" s="1">
        <v>2.7662037027766928E-3</v>
      </c>
      <c r="X15" s="237">
        <f t="shared" si="0"/>
        <v>3.9833333319984376</v>
      </c>
      <c r="Y15" s="237">
        <f t="shared" si="4"/>
        <v>119.00000000023283</v>
      </c>
      <c r="Z15">
        <f t="shared" si="5"/>
        <v>6.3013380050904117E-3</v>
      </c>
      <c r="AA15" s="177">
        <f t="shared" si="1"/>
        <v>947.99399482301408</v>
      </c>
      <c r="AB15" s="177">
        <f t="shared" si="3"/>
        <v>875.45282274638748</v>
      </c>
    </row>
    <row r="16" spans="1:28">
      <c r="A16">
        <v>15</v>
      </c>
      <c r="B16" t="s">
        <v>8</v>
      </c>
      <c r="C16" s="2">
        <v>45420.439479166664</v>
      </c>
      <c r="D16" s="9">
        <v>45420.439479166664</v>
      </c>
      <c r="E16">
        <v>2024050801</v>
      </c>
      <c r="F16" t="s">
        <v>16</v>
      </c>
      <c r="G16">
        <v>4774.0339999999997</v>
      </c>
      <c r="H16">
        <v>10.56794</v>
      </c>
      <c r="I16">
        <v>374.43990000000002</v>
      </c>
      <c r="J16">
        <v>374.56830000000002</v>
      </c>
      <c r="K16" t="s">
        <v>9</v>
      </c>
      <c r="L16">
        <v>38.001049999999999</v>
      </c>
      <c r="M16">
        <v>0.82682979999999995</v>
      </c>
      <c r="N16">
        <v>92</v>
      </c>
      <c r="O16" t="s">
        <v>10</v>
      </c>
      <c r="P16">
        <v>1</v>
      </c>
      <c r="R16" s="9">
        <f t="shared" si="2"/>
        <v>2.5925925874616951E-3</v>
      </c>
      <c r="V16" s="1"/>
      <c r="W16" s="1">
        <v>2.5925925874616951E-3</v>
      </c>
      <c r="X16" s="237">
        <f t="shared" si="0"/>
        <v>3.7333333259448409</v>
      </c>
      <c r="Y16" s="237">
        <f t="shared" si="4"/>
        <v>122.73333332617767</v>
      </c>
      <c r="Z16">
        <f t="shared" si="5"/>
        <v>6.3013380050904117E-3</v>
      </c>
      <c r="AA16" s="177">
        <f t="shared" si="1"/>
        <v>811.7223763150846</v>
      </c>
      <c r="AB16" s="177">
        <f t="shared" si="3"/>
        <v>749.60880502636132</v>
      </c>
    </row>
    <row r="17" spans="1:28">
      <c r="A17">
        <v>16</v>
      </c>
      <c r="B17" t="s">
        <v>8</v>
      </c>
      <c r="C17" s="2">
        <v>45420.455868055556</v>
      </c>
      <c r="D17" s="8">
        <v>45420.455868055556</v>
      </c>
      <c r="E17">
        <v>2024050801</v>
      </c>
      <c r="F17" t="s">
        <v>16</v>
      </c>
      <c r="G17">
        <v>3865.7020000000002</v>
      </c>
      <c r="H17">
        <v>9.9327670000000001</v>
      </c>
      <c r="I17">
        <v>248.27</v>
      </c>
      <c r="J17">
        <v>247.41929999999999</v>
      </c>
      <c r="K17" t="s">
        <v>9</v>
      </c>
      <c r="L17">
        <v>38.000320000000002</v>
      </c>
      <c r="M17">
        <v>0.63381100000000001</v>
      </c>
      <c r="N17">
        <v>61</v>
      </c>
      <c r="O17" t="s">
        <v>10</v>
      </c>
      <c r="P17">
        <v>1</v>
      </c>
      <c r="R17" s="8">
        <f t="shared" si="2"/>
        <v>1.6388888892834075E-2</v>
      </c>
      <c r="S17" s="1">
        <f>AVERAGE(R18:R20)</f>
        <v>2.4537037024856545E-3</v>
      </c>
      <c r="W17" s="1">
        <v>1.6388888892834075E-2</v>
      </c>
      <c r="X17" s="237">
        <f t="shared" si="0"/>
        <v>23.600000005681068</v>
      </c>
      <c r="Y17" s="237">
        <f t="shared" si="4"/>
        <v>146.33333333185874</v>
      </c>
      <c r="Z17">
        <f t="shared" si="5"/>
        <v>6.3013380050904117E-3</v>
      </c>
      <c r="AA17" s="177">
        <f t="shared" si="1"/>
        <v>622.14940382338807</v>
      </c>
      <c r="AB17" s="177">
        <f t="shared" si="3"/>
        <v>574.54209068998705</v>
      </c>
    </row>
    <row r="18" spans="1:28">
      <c r="A18">
        <v>17</v>
      </c>
      <c r="B18" t="s">
        <v>8</v>
      </c>
      <c r="C18" s="2">
        <v>45420.458472222221</v>
      </c>
      <c r="D18" s="8">
        <v>45420.458472222221</v>
      </c>
      <c r="E18">
        <v>2024050801</v>
      </c>
      <c r="F18" t="s">
        <v>16</v>
      </c>
      <c r="G18">
        <v>3512.1019999999999</v>
      </c>
      <c r="H18">
        <v>9.2395300000000002</v>
      </c>
      <c r="I18">
        <v>268.62</v>
      </c>
      <c r="J18">
        <v>266.50779999999997</v>
      </c>
      <c r="K18" t="s">
        <v>9</v>
      </c>
      <c r="L18">
        <v>38.00103</v>
      </c>
      <c r="M18">
        <v>0.69911089999999998</v>
      </c>
      <c r="N18">
        <v>66</v>
      </c>
      <c r="O18" t="s">
        <v>10</v>
      </c>
      <c r="P18">
        <v>1</v>
      </c>
      <c r="R18" s="8">
        <f t="shared" si="2"/>
        <v>2.6041666642413475E-3</v>
      </c>
      <c r="W18" s="1">
        <v>2.6041666642413475E-3</v>
      </c>
      <c r="X18" s="237">
        <f t="shared" si="0"/>
        <v>3.7499999965075403</v>
      </c>
      <c r="Y18" s="237">
        <f t="shared" si="4"/>
        <v>150.08333332836628</v>
      </c>
      <c r="Z18">
        <f t="shared" si="5"/>
        <v>6.3013380050904117E-3</v>
      </c>
      <c r="AA18" s="177">
        <f t="shared" si="1"/>
        <v>686.17268517144362</v>
      </c>
      <c r="AB18" s="177">
        <f t="shared" si="3"/>
        <v>633.66626519291265</v>
      </c>
    </row>
    <row r="19" spans="1:28">
      <c r="A19">
        <v>18</v>
      </c>
      <c r="B19" t="s">
        <v>8</v>
      </c>
      <c r="C19" s="2">
        <v>45420.460798611108</v>
      </c>
      <c r="D19" s="8">
        <v>45420.460798611108</v>
      </c>
      <c r="E19">
        <v>2024050801</v>
      </c>
      <c r="F19" t="s">
        <v>16</v>
      </c>
      <c r="G19">
        <v>3184.1709999999998</v>
      </c>
      <c r="H19">
        <v>8.5559550000000009</v>
      </c>
      <c r="I19">
        <v>256.41000000000003</v>
      </c>
      <c r="J19">
        <v>255.81710000000001</v>
      </c>
      <c r="K19" t="s">
        <v>9</v>
      </c>
      <c r="L19">
        <v>38.00112</v>
      </c>
      <c r="M19">
        <v>0.68557789999999996</v>
      </c>
      <c r="N19">
        <v>63</v>
      </c>
      <c r="O19" t="s">
        <v>10</v>
      </c>
      <c r="P19">
        <v>1</v>
      </c>
      <c r="R19" s="8">
        <f t="shared" si="2"/>
        <v>2.3263888870133087E-3</v>
      </c>
      <c r="W19" s="1">
        <v>2.3263888870133087E-3</v>
      </c>
      <c r="X19" s="237">
        <f t="shared" si="0"/>
        <v>3.3499999972991645</v>
      </c>
      <c r="Y19" s="237">
        <f t="shared" si="4"/>
        <v>153.43333332566544</v>
      </c>
      <c r="Z19">
        <f t="shared" si="5"/>
        <v>6.3013380050904117E-3</v>
      </c>
      <c r="AA19" s="177">
        <f t="shared" si="1"/>
        <v>672.69903502092507</v>
      </c>
      <c r="AB19" s="177">
        <f t="shared" si="3"/>
        <v>621.22362829712608</v>
      </c>
    </row>
    <row r="20" spans="1:28">
      <c r="A20">
        <v>19</v>
      </c>
      <c r="B20" t="s">
        <v>8</v>
      </c>
      <c r="C20" s="2">
        <v>45420.463229166664</v>
      </c>
      <c r="D20" s="8">
        <v>45420.463229166664</v>
      </c>
      <c r="E20">
        <v>2024050801</v>
      </c>
      <c r="F20" t="s">
        <v>16</v>
      </c>
      <c r="G20">
        <v>2868.9259999999999</v>
      </c>
      <c r="H20">
        <v>7.882028</v>
      </c>
      <c r="I20">
        <v>244.2</v>
      </c>
      <c r="J20">
        <v>246.7818</v>
      </c>
      <c r="K20" t="s">
        <v>9</v>
      </c>
      <c r="L20">
        <v>38.001170000000002</v>
      </c>
      <c r="M20">
        <v>0.67605130000000002</v>
      </c>
      <c r="N20">
        <v>60</v>
      </c>
      <c r="O20" t="s">
        <v>10</v>
      </c>
      <c r="P20">
        <v>1</v>
      </c>
      <c r="R20" s="8">
        <f t="shared" si="2"/>
        <v>2.4305555562023073E-3</v>
      </c>
      <c r="W20" s="1">
        <v>2.4305555562023073E-3</v>
      </c>
      <c r="X20" s="237">
        <f t="shared" si="0"/>
        <v>3.5000000009313226</v>
      </c>
      <c r="Y20" s="237">
        <f t="shared" si="4"/>
        <v>156.93333332659677</v>
      </c>
      <c r="Z20">
        <f t="shared" si="5"/>
        <v>6.3013380050904117E-3</v>
      </c>
      <c r="AA20" s="177">
        <f t="shared" si="1"/>
        <v>663.41087748300413</v>
      </c>
      <c r="AB20" s="177">
        <f t="shared" si="3"/>
        <v>612.6462071540692</v>
      </c>
    </row>
    <row r="21" spans="1:28">
      <c r="A21">
        <v>20</v>
      </c>
      <c r="B21" t="s">
        <v>8</v>
      </c>
      <c r="C21" s="2">
        <v>45420.478125000001</v>
      </c>
      <c r="D21" s="6">
        <v>45420.478125000001</v>
      </c>
      <c r="E21">
        <v>2024050801</v>
      </c>
      <c r="F21" t="s">
        <v>16</v>
      </c>
      <c r="G21">
        <v>2187.1999999999998</v>
      </c>
      <c r="H21">
        <v>6.8801949999999996</v>
      </c>
      <c r="I21">
        <v>317.45999999999998</v>
      </c>
      <c r="J21">
        <v>318.32839999999999</v>
      </c>
      <c r="K21" t="s">
        <v>9</v>
      </c>
      <c r="L21">
        <v>38.000489999999999</v>
      </c>
      <c r="M21">
        <v>0.99879169999999995</v>
      </c>
      <c r="N21">
        <v>78</v>
      </c>
      <c r="O21" t="s">
        <v>10</v>
      </c>
      <c r="P21">
        <v>1</v>
      </c>
      <c r="R21" s="6">
        <f t="shared" si="2"/>
        <v>1.4895833337504882E-2</v>
      </c>
      <c r="S21" s="1">
        <f>AVERAGE(R22:R24)</f>
        <v>2.2183641970817312E-3</v>
      </c>
      <c r="W21" s="1">
        <v>1.4895833337504882E-2</v>
      </c>
      <c r="X21" s="237">
        <f t="shared" si="0"/>
        <v>21.450000006007031</v>
      </c>
      <c r="Y21" s="237">
        <f t="shared" si="4"/>
        <v>178.3833333326038</v>
      </c>
      <c r="Z21">
        <f t="shared" si="5"/>
        <v>6.3013380050904117E-3</v>
      </c>
      <c r="AA21" s="177">
        <f t="shared" si="1"/>
        <v>979.59305175688291</v>
      </c>
      <c r="AB21" s="177">
        <f t="shared" si="3"/>
        <v>904.63389745777727</v>
      </c>
    </row>
    <row r="22" spans="1:28">
      <c r="A22">
        <v>21</v>
      </c>
      <c r="B22" t="s">
        <v>8</v>
      </c>
      <c r="C22" s="2">
        <v>45420.480300925927</v>
      </c>
      <c r="D22" s="6">
        <v>45420.480300925927</v>
      </c>
      <c r="E22">
        <v>2024050801</v>
      </c>
      <c r="F22" t="s">
        <v>16</v>
      </c>
      <c r="G22">
        <v>1940.6469999999999</v>
      </c>
      <c r="H22">
        <v>6.2266409999999999</v>
      </c>
      <c r="I22">
        <v>207.57</v>
      </c>
      <c r="J22">
        <v>206.31549999999999</v>
      </c>
      <c r="K22" t="s">
        <v>9</v>
      </c>
      <c r="L22">
        <v>43.879849999999998</v>
      </c>
      <c r="M22">
        <v>0.66004260000000003</v>
      </c>
      <c r="N22">
        <v>51</v>
      </c>
      <c r="O22" t="s">
        <v>10</v>
      </c>
      <c r="P22">
        <v>1</v>
      </c>
      <c r="R22" s="6">
        <f t="shared" si="2"/>
        <v>2.1759259252576157E-3</v>
      </c>
      <c r="W22" s="1">
        <v>2.1759259252576157E-3</v>
      </c>
      <c r="X22" s="237">
        <f t="shared" si="0"/>
        <v>3.1333333323709667</v>
      </c>
      <c r="Y22" s="237">
        <f t="shared" si="4"/>
        <v>181.51666666497476</v>
      </c>
      <c r="Z22">
        <f t="shared" si="5"/>
        <v>6.3013380050904117E-3</v>
      </c>
      <c r="AA22" s="177">
        <f t="shared" si="1"/>
        <v>647.55544598289396</v>
      </c>
      <c r="AB22" s="177">
        <f t="shared" si="3"/>
        <v>598.00404450490078</v>
      </c>
    </row>
    <row r="23" spans="1:28">
      <c r="A23">
        <v>22</v>
      </c>
      <c r="B23" t="s">
        <v>8</v>
      </c>
      <c r="C23" s="2">
        <v>45420.482395833336</v>
      </c>
      <c r="D23" s="6">
        <v>45420.482395833336</v>
      </c>
      <c r="E23">
        <v>2024050801</v>
      </c>
      <c r="F23" t="s">
        <v>16</v>
      </c>
      <c r="G23">
        <v>1690.0630000000001</v>
      </c>
      <c r="H23">
        <v>5.5275270000000001</v>
      </c>
      <c r="I23">
        <v>215.71</v>
      </c>
      <c r="J23">
        <v>214.74459999999999</v>
      </c>
      <c r="K23" t="s">
        <v>9</v>
      </c>
      <c r="L23">
        <v>38.001150000000003</v>
      </c>
      <c r="M23">
        <v>0.70031460000000001</v>
      </c>
      <c r="N23">
        <v>53</v>
      </c>
      <c r="O23" t="s">
        <v>10</v>
      </c>
      <c r="P23">
        <v>1</v>
      </c>
      <c r="R23" s="6">
        <f t="shared" si="2"/>
        <v>2.0949074096279219E-3</v>
      </c>
      <c r="W23" s="1">
        <v>2.0949074096279219E-3</v>
      </c>
      <c r="X23" s="237">
        <f t="shared" si="0"/>
        <v>3.0166666698642075</v>
      </c>
      <c r="Y23" s="237">
        <f t="shared" si="4"/>
        <v>184.53333333483897</v>
      </c>
      <c r="Z23">
        <f t="shared" si="5"/>
        <v>6.3013380050904117E-3</v>
      </c>
      <c r="AA23" s="177">
        <f t="shared" si="1"/>
        <v>686.94643625624929</v>
      </c>
      <c r="AB23" s="177">
        <f t="shared" si="3"/>
        <v>634.38080829655598</v>
      </c>
    </row>
    <row r="24" spans="1:28">
      <c r="A24">
        <v>23</v>
      </c>
      <c r="B24" t="s">
        <v>8</v>
      </c>
      <c r="C24" s="2">
        <v>45420.484780092593</v>
      </c>
      <c r="D24" s="6">
        <v>45420.484780092593</v>
      </c>
      <c r="E24">
        <v>2024050801</v>
      </c>
      <c r="F24" t="s">
        <v>16</v>
      </c>
      <c r="G24">
        <v>1437.17</v>
      </c>
      <c r="H24">
        <v>4.803458</v>
      </c>
      <c r="I24">
        <v>215.71</v>
      </c>
      <c r="J24">
        <v>217.0591</v>
      </c>
      <c r="K24" t="s">
        <v>9</v>
      </c>
      <c r="L24">
        <v>38.000019999999999</v>
      </c>
      <c r="M24">
        <v>0.7233636</v>
      </c>
      <c r="N24">
        <v>53</v>
      </c>
      <c r="O24" t="s">
        <v>10</v>
      </c>
      <c r="P24">
        <v>1</v>
      </c>
      <c r="R24" s="6">
        <f t="shared" si="2"/>
        <v>2.3842592563596554E-3</v>
      </c>
      <c r="W24" s="1">
        <v>2.3842592563596554E-3</v>
      </c>
      <c r="X24" s="237">
        <f t="shared" si="0"/>
        <v>3.4333333291579038</v>
      </c>
      <c r="Y24" s="237">
        <f t="shared" si="4"/>
        <v>187.96666666399688</v>
      </c>
      <c r="Z24">
        <f t="shared" si="5"/>
        <v>6.3013380050904117E-3</v>
      </c>
      <c r="AA24" s="177">
        <f t="shared" si="1"/>
        <v>709.53595158105304</v>
      </c>
      <c r="AB24" s="177">
        <f t="shared" si="3"/>
        <v>655.24175790548702</v>
      </c>
    </row>
    <row r="25" spans="1:28">
      <c r="A25">
        <v>24</v>
      </c>
      <c r="B25" t="s">
        <v>8</v>
      </c>
      <c r="C25" s="2">
        <v>45420.501458333332</v>
      </c>
      <c r="D25" s="9">
        <v>45420.501458333332</v>
      </c>
      <c r="E25">
        <v>2024050801</v>
      </c>
      <c r="F25" t="s">
        <v>16</v>
      </c>
      <c r="G25">
        <v>982.98879999999997</v>
      </c>
      <c r="H25">
        <v>3.823617</v>
      </c>
      <c r="I25">
        <v>252.34</v>
      </c>
      <c r="J25">
        <v>254.00960000000001</v>
      </c>
      <c r="K25" t="s">
        <v>9</v>
      </c>
      <c r="L25">
        <v>38.001289999999997</v>
      </c>
      <c r="M25">
        <v>0.98535349999999999</v>
      </c>
      <c r="N25">
        <v>62</v>
      </c>
      <c r="O25" t="s">
        <v>10</v>
      </c>
      <c r="P25">
        <v>1</v>
      </c>
      <c r="R25" s="9">
        <f t="shared" si="2"/>
        <v>1.6678240739565808E-2</v>
      </c>
      <c r="S25" s="1">
        <f>AVERAGE(R26:R27)</f>
        <v>2.5000000023283064E-3</v>
      </c>
      <c r="W25" s="1">
        <v>1.6678240739565808E-2</v>
      </c>
      <c r="X25" s="237">
        <f t="shared" si="0"/>
        <v>24.016666664974764</v>
      </c>
      <c r="Y25" s="237">
        <f t="shared" si="4"/>
        <v>211.98333332897164</v>
      </c>
      <c r="Z25">
        <f t="shared" si="5"/>
        <v>6.3013380050904117E-3</v>
      </c>
      <c r="AA25" s="177">
        <f t="shared" si="1"/>
        <v>965.98730889030548</v>
      </c>
      <c r="AB25" s="177">
        <f t="shared" si="3"/>
        <v>892.06927567414402</v>
      </c>
    </row>
    <row r="26" spans="1:28">
      <c r="A26">
        <v>25</v>
      </c>
      <c r="B26" t="s">
        <v>8</v>
      </c>
      <c r="C26" s="2">
        <v>45420.503541666665</v>
      </c>
      <c r="D26" s="9">
        <v>45420.503541666665</v>
      </c>
      <c r="E26">
        <v>2024050801</v>
      </c>
      <c r="F26" t="s">
        <v>16</v>
      </c>
      <c r="G26">
        <v>653.25120000000004</v>
      </c>
      <c r="H26">
        <v>2.589343</v>
      </c>
      <c r="I26">
        <v>313.39</v>
      </c>
      <c r="J26">
        <v>314.03919999999999</v>
      </c>
      <c r="K26" t="s">
        <v>9</v>
      </c>
      <c r="L26">
        <v>38.00123</v>
      </c>
      <c r="M26">
        <v>1.241474</v>
      </c>
      <c r="N26">
        <v>77</v>
      </c>
      <c r="O26" t="s">
        <v>10</v>
      </c>
      <c r="P26">
        <v>1</v>
      </c>
      <c r="R26" s="9">
        <f t="shared" si="2"/>
        <v>2.0833333328482695E-3</v>
      </c>
      <c r="W26" s="1">
        <v>2.0833333328482695E-3</v>
      </c>
      <c r="X26" s="237">
        <f t="shared" si="0"/>
        <v>2.9999999993015081</v>
      </c>
      <c r="Y26" s="237">
        <f t="shared" si="4"/>
        <v>214.98333332827315</v>
      </c>
      <c r="Z26">
        <f t="shared" si="5"/>
        <v>6.3013380050904117E-3</v>
      </c>
      <c r="AA26" s="177">
        <f t="shared" si="1"/>
        <v>1217.0686098897343</v>
      </c>
      <c r="AB26" s="177">
        <f t="shared" si="3"/>
        <v>1123.9376576461445</v>
      </c>
    </row>
    <row r="27" spans="1:28">
      <c r="A27">
        <v>26</v>
      </c>
      <c r="B27" t="s">
        <v>8</v>
      </c>
      <c r="C27" s="2">
        <v>45420.506458333337</v>
      </c>
      <c r="D27" s="9">
        <v>45420.506458333337</v>
      </c>
      <c r="E27">
        <v>2024050801</v>
      </c>
      <c r="F27" t="s">
        <v>16</v>
      </c>
      <c r="G27">
        <v>359.34019999999998</v>
      </c>
      <c r="H27">
        <v>1.46279</v>
      </c>
      <c r="I27">
        <v>276.75990000000002</v>
      </c>
      <c r="J27">
        <v>277.77100000000002</v>
      </c>
      <c r="K27" t="s">
        <v>9</v>
      </c>
      <c r="L27">
        <v>38.0002</v>
      </c>
      <c r="M27">
        <v>1.127759</v>
      </c>
      <c r="N27">
        <v>68</v>
      </c>
      <c r="O27" t="s">
        <v>10</v>
      </c>
      <c r="P27">
        <v>1</v>
      </c>
      <c r="R27" s="9">
        <f t="shared" si="2"/>
        <v>2.9166666718083434E-3</v>
      </c>
      <c r="W27" s="1">
        <v>2.9166666718083434E-3</v>
      </c>
      <c r="X27" s="237">
        <f t="shared" si="0"/>
        <v>4.2000000074040145</v>
      </c>
      <c r="Y27" s="237">
        <f t="shared" si="4"/>
        <v>219.18333333567716</v>
      </c>
      <c r="Z27">
        <f t="shared" si="5"/>
        <v>6.3013380050904117E-3</v>
      </c>
      <c r="AA27" s="177">
        <f t="shared" si="1"/>
        <v>1105.3809455594992</v>
      </c>
      <c r="AB27" s="177">
        <f>J27*EXP(Z27*(Y27-$Y$2))</f>
        <v>1020.7964125139856</v>
      </c>
    </row>
    <row r="28" spans="1:28">
      <c r="AA28" s="177">
        <f>SUM(AA2:AA27)</f>
        <v>15742.049502489052</v>
      </c>
      <c r="AB28" s="177">
        <f>SUM(AB2:AB27)</f>
        <v>14558.894494015336</v>
      </c>
    </row>
    <row r="29" spans="1:28">
      <c r="C29" t="s">
        <v>17</v>
      </c>
      <c r="D29" s="1">
        <f>D27-D2</f>
        <v>0.14343750000261934</v>
      </c>
      <c r="E29" s="1"/>
      <c r="F29" t="s">
        <v>18</v>
      </c>
      <c r="G29">
        <f>G2-G27</f>
        <v>15189.389799999999</v>
      </c>
      <c r="I29">
        <f>AVERAGE(I2:I27)</f>
        <v>267.36768076923079</v>
      </c>
      <c r="J29">
        <f>AVERAGE(J2:J27)</f>
        <v>266.72915384615385</v>
      </c>
    </row>
    <row r="30" spans="1:28">
      <c r="C30" t="s">
        <v>19</v>
      </c>
      <c r="D30" s="1">
        <f>D27-D1</f>
        <v>0.15221064814977581</v>
      </c>
      <c r="F30" t="s">
        <v>20</v>
      </c>
      <c r="G30">
        <f>G1-G27</f>
        <v>16761.5998</v>
      </c>
    </row>
    <row r="33" spans="8:12">
      <c r="J33" s="177"/>
    </row>
    <row r="34" spans="8:12">
      <c r="J34" s="177"/>
    </row>
    <row r="35" spans="8:12">
      <c r="J35" s="177"/>
    </row>
    <row r="36" spans="8:12">
      <c r="J36" s="177"/>
    </row>
    <row r="37" spans="8:12">
      <c r="J37" s="177"/>
    </row>
    <row r="38" spans="8:12">
      <c r="J38" s="177"/>
    </row>
    <row r="39" spans="8:12">
      <c r="J39" s="177"/>
    </row>
    <row r="40" spans="8:12">
      <c r="J40" s="177"/>
    </row>
    <row r="41" spans="8:12">
      <c r="H41" s="177"/>
      <c r="I41" s="177"/>
      <c r="L41" s="209"/>
    </row>
    <row r="42" spans="8:12">
      <c r="H42" s="177"/>
      <c r="I42" s="177"/>
      <c r="L42" s="209"/>
    </row>
    <row r="43" spans="8:12">
      <c r="H43" s="177"/>
      <c r="I43" s="177"/>
      <c r="L43" s="209"/>
    </row>
    <row r="44" spans="8:12">
      <c r="H44" s="177"/>
      <c r="I44" s="177"/>
      <c r="L44" s="209"/>
    </row>
    <row r="45" spans="8:12">
      <c r="H45" s="177"/>
      <c r="I45" s="177"/>
      <c r="L45" s="209"/>
    </row>
    <row r="46" spans="8:12">
      <c r="H46" s="177"/>
      <c r="I46" s="177"/>
      <c r="L46" s="209"/>
    </row>
    <row r="47" spans="8:12">
      <c r="H47" s="177"/>
      <c r="I47" s="177"/>
      <c r="L47" s="209"/>
    </row>
    <row r="48" spans="8:12">
      <c r="H48" s="177"/>
      <c r="I48" s="177"/>
      <c r="L48" s="209"/>
    </row>
    <row r="49" spans="8:12">
      <c r="H49" s="177"/>
      <c r="I49" s="177"/>
      <c r="L49" s="209"/>
    </row>
    <row r="50" spans="8:12">
      <c r="H50" s="177"/>
      <c r="I50" s="177"/>
      <c r="L50" s="209"/>
    </row>
    <row r="51" spans="8:12">
      <c r="H51" s="177"/>
      <c r="I51" s="177"/>
      <c r="L51" s="209"/>
    </row>
    <row r="52" spans="8:12">
      <c r="H52" s="177"/>
      <c r="I52" s="177"/>
      <c r="L52" s="209"/>
    </row>
    <row r="53" spans="8:12">
      <c r="H53" s="177"/>
      <c r="I53" s="177"/>
      <c r="L53" s="209"/>
    </row>
    <row r="54" spans="8:12">
      <c r="H54" s="177"/>
      <c r="I54" s="177"/>
      <c r="L54" s="209"/>
    </row>
    <row r="55" spans="8:12">
      <c r="H55" s="177"/>
      <c r="I55" s="177"/>
      <c r="L55" s="209"/>
    </row>
    <row r="56" spans="8:12">
      <c r="H56" s="177"/>
      <c r="I56" s="177"/>
      <c r="L56" s="209"/>
    </row>
    <row r="57" spans="8:12">
      <c r="H57" s="177"/>
      <c r="I57" s="177"/>
      <c r="L57" s="209"/>
    </row>
    <row r="58" spans="8:12">
      <c r="H58" s="177"/>
      <c r="I58" s="177"/>
      <c r="L58" s="209"/>
    </row>
    <row r="59" spans="8:12">
      <c r="H59" s="177"/>
      <c r="I59" s="177"/>
      <c r="L59" s="209"/>
    </row>
    <row r="60" spans="8:12">
      <c r="H60" s="177"/>
      <c r="I60" s="177"/>
      <c r="L60" s="209"/>
    </row>
    <row r="61" spans="8:12">
      <c r="H61" s="177"/>
      <c r="I61" s="177"/>
      <c r="L61" s="209"/>
    </row>
    <row r="62" spans="8:12">
      <c r="H62" s="177"/>
      <c r="I62" s="177"/>
      <c r="L62" s="209"/>
    </row>
    <row r="63" spans="8:12">
      <c r="H63" s="177"/>
      <c r="I63" s="177"/>
      <c r="L63" s="209"/>
    </row>
    <row r="64" spans="8:12">
      <c r="H64" s="177"/>
      <c r="I64" s="177"/>
      <c r="L64" s="209"/>
    </row>
    <row r="65" spans="8:12">
      <c r="H65" s="177"/>
      <c r="I65" s="177"/>
      <c r="L65" s="209"/>
    </row>
    <row r="66" spans="8:12">
      <c r="H66" s="177"/>
      <c r="I66" s="177"/>
      <c r="L66" s="209"/>
    </row>
    <row r="67" spans="8:12">
      <c r="L67" s="209"/>
    </row>
  </sheetData>
  <phoneticPr fontId="1" type="noConversion"/>
  <conditionalFormatting sqref="B10:C15 E10:Q15 B17:C19 E17:Q19 B21:C23 E21:Q23 B25:C27 E25:Q27 F29:F30 K41 L41:L66">
    <cfRule type="containsText" dxfId="62" priority="9" operator="containsText" text="Prime">
      <formula>NOT(ISERROR(SEARCH("Prime",B10)))</formula>
    </cfRule>
  </conditionalFormatting>
  <conditionalFormatting sqref="B1:H1">
    <cfRule type="containsText" dxfId="61" priority="6" operator="containsText" text="Prime">
      <formula>NOT(ISERROR(SEARCH("Prime",B1)))</formula>
    </cfRule>
  </conditionalFormatting>
  <conditionalFormatting sqref="B2:R8">
    <cfRule type="containsText" dxfId="60" priority="5" operator="containsText" text="Prime">
      <formula>NOT(ISERROR(SEARCH("Prime",B2)))</formula>
    </cfRule>
  </conditionalFormatting>
  <conditionalFormatting sqref="D10:D27">
    <cfRule type="containsText" dxfId="59" priority="8" operator="containsText" text="Prime">
      <formula>NOT(ISERROR(SEARCH("Prime",D10)))</formula>
    </cfRule>
  </conditionalFormatting>
  <conditionalFormatting sqref="I41:I47">
    <cfRule type="containsText" dxfId="58" priority="1" operator="containsText" text="Prime">
      <formula>NOT(ISERROR(SEARCH("Prime",I41)))</formula>
    </cfRule>
  </conditionalFormatting>
  <conditionalFormatting sqref="I49:I54 I56:I58 I60:I62 I64:I66">
    <cfRule type="containsText" dxfId="57" priority="2" operator="containsText" text="Prime">
      <formula>NOT(ISERROR(SEARCH("Prime",I49)))</formula>
    </cfRule>
  </conditionalFormatting>
  <conditionalFormatting sqref="K33:K39">
    <cfRule type="containsText" dxfId="56" priority="3" operator="containsText" text="Prime">
      <formula>NOT(ISERROR(SEARCH("Prime",K33)))</formula>
    </cfRule>
  </conditionalFormatting>
  <conditionalFormatting sqref="R10:R27">
    <cfRule type="containsText" dxfId="55" priority="7" operator="containsText" text="Prime">
      <formula>NOT(ISERROR(SEARCH("Prime",R10)))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CA557-91C6-1946-9C61-4240365A1F1F}">
  <sheetPr codeName="Sheet9"/>
  <dimension ref="A1:Z36"/>
  <sheetViews>
    <sheetView zoomScale="103" zoomScaleNormal="85" workbookViewId="0">
      <selection activeCell="D1" sqref="D1"/>
    </sheetView>
  </sheetViews>
  <sheetFormatPr baseColWidth="10" defaultColWidth="8.83203125" defaultRowHeight="14"/>
  <cols>
    <col min="1" max="1" width="9.1640625" bestFit="1" customWidth="1"/>
    <col min="2" max="2" width="6" bestFit="1" customWidth="1"/>
    <col min="3" max="3" width="20.33203125" bestFit="1" customWidth="1"/>
    <col min="4" max="4" width="12" bestFit="1" customWidth="1"/>
    <col min="5" max="5" width="15" bestFit="1" customWidth="1"/>
    <col min="6" max="6" width="15" customWidth="1"/>
    <col min="7" max="10" width="9.1640625" bestFit="1" customWidth="1"/>
    <col min="11" max="11" width="10.5" bestFit="1" customWidth="1"/>
    <col min="12" max="12" width="9.1640625" bestFit="1" customWidth="1"/>
    <col min="13" max="13" width="10.33203125" bestFit="1" customWidth="1"/>
    <col min="14" max="14" width="5.33203125" bestFit="1" customWidth="1"/>
    <col min="15" max="15" width="2.5" bestFit="1" customWidth="1"/>
    <col min="16" max="16" width="3.5" bestFit="1" customWidth="1"/>
    <col min="18" max="20" width="12.1640625" bestFit="1" customWidth="1"/>
    <col min="21" max="22" width="9.1640625" bestFit="1" customWidth="1"/>
    <col min="23" max="23" width="9" bestFit="1" customWidth="1"/>
    <col min="24" max="24" width="20.33203125" customWidth="1"/>
    <col min="25" max="26" width="9" bestFit="1" customWidth="1"/>
  </cols>
  <sheetData>
    <row r="1" spans="1:26">
      <c r="B1" s="4" t="s">
        <v>7</v>
      </c>
      <c r="C1" s="5">
        <v>45421.346828703703</v>
      </c>
      <c r="D1" s="6">
        <v>45421.346828703703</v>
      </c>
      <c r="E1" s="4" t="s">
        <v>21</v>
      </c>
      <c r="F1" s="4" t="s">
        <v>16</v>
      </c>
      <c r="G1" s="7">
        <v>17613.2</v>
      </c>
      <c r="H1" s="7">
        <v>14.489100000000001</v>
      </c>
      <c r="W1" t="s">
        <v>561</v>
      </c>
      <c r="X1" s="1" t="s">
        <v>560</v>
      </c>
    </row>
    <row r="2" spans="1:26">
      <c r="A2">
        <v>1</v>
      </c>
      <c r="B2" t="s">
        <v>8</v>
      </c>
      <c r="C2" s="2">
        <v>45421.362569444442</v>
      </c>
      <c r="D2" s="8">
        <v>45421.362569444442</v>
      </c>
      <c r="E2" t="s">
        <v>21</v>
      </c>
      <c r="F2" t="s">
        <v>16</v>
      </c>
      <c r="G2">
        <v>14796.62</v>
      </c>
      <c r="H2">
        <v>14.051589999999999</v>
      </c>
      <c r="I2">
        <v>447.7</v>
      </c>
      <c r="J2">
        <v>439.5265</v>
      </c>
      <c r="K2" t="s">
        <v>9</v>
      </c>
      <c r="L2">
        <v>38.001100000000001</v>
      </c>
      <c r="M2">
        <v>0.41534989999999999</v>
      </c>
      <c r="N2">
        <v>110</v>
      </c>
      <c r="O2" t="s">
        <v>10</v>
      </c>
      <c r="P2">
        <v>1</v>
      </c>
      <c r="R2" s="8">
        <f>D2-D1</f>
        <v>1.5740740738692693E-2</v>
      </c>
      <c r="U2">
        <f>G1-G2</f>
        <v>2816.58</v>
      </c>
      <c r="W2" s="237">
        <f>R2*1440</f>
        <v>22.666666663717479</v>
      </c>
      <c r="X2">
        <f>LN(2)/110</f>
        <v>6.3013380050904117E-3</v>
      </c>
      <c r="Y2">
        <f>J2*EXP(X2*W2)</f>
        <v>507.00878922730988</v>
      </c>
      <c r="Z2">
        <f>J2*EXP(X2*W2)</f>
        <v>507.00878922730988</v>
      </c>
    </row>
    <row r="3" spans="1:26">
      <c r="A3">
        <v>2</v>
      </c>
      <c r="B3" t="s">
        <v>8</v>
      </c>
      <c r="C3" s="2">
        <v>45421.364837962959</v>
      </c>
      <c r="D3" s="8">
        <v>45421.364837962959</v>
      </c>
      <c r="E3" t="s">
        <v>21</v>
      </c>
      <c r="F3" t="s">
        <v>16</v>
      </c>
      <c r="G3">
        <v>14229.71</v>
      </c>
      <c r="H3">
        <v>13.79349</v>
      </c>
      <c r="I3">
        <v>268.62</v>
      </c>
      <c r="J3">
        <v>269.51170000000002</v>
      </c>
      <c r="K3" t="s">
        <v>9</v>
      </c>
      <c r="L3">
        <v>43.748049999999999</v>
      </c>
      <c r="M3">
        <v>0.25977099999999997</v>
      </c>
      <c r="N3">
        <v>66</v>
      </c>
      <c r="O3" t="s">
        <v>10</v>
      </c>
      <c r="P3">
        <v>1</v>
      </c>
      <c r="R3" s="8">
        <f>D3-D2</f>
        <v>2.268518517666962E-3</v>
      </c>
      <c r="S3" s="1">
        <f>AVERAGE(R3:R10)</f>
        <v>2.1455439818964805E-3</v>
      </c>
      <c r="T3" s="1">
        <f>AVERAGE(R:R)</f>
        <v>4.5518039591241118E-3</v>
      </c>
      <c r="V3" s="237">
        <f t="shared" ref="V3:V30" si="0">R3*1440</f>
        <v>3.2666666654404253</v>
      </c>
      <c r="W3" s="237">
        <f>V3+W2</f>
        <v>25.933333329157904</v>
      </c>
      <c r="X3">
        <f>LN(2)/110</f>
        <v>6.3013380050904117E-3</v>
      </c>
      <c r="Y3">
        <f t="shared" ref="Y3:Y30" si="1">J3*EXP(X3*W3)</f>
        <v>317.35673940789064</v>
      </c>
      <c r="Z3">
        <f>J3*EXP(X3*(W3-$W$2))</f>
        <v>275.11692082486849</v>
      </c>
    </row>
    <row r="4" spans="1:26">
      <c r="A4">
        <v>3</v>
      </c>
      <c r="B4" t="s">
        <v>8</v>
      </c>
      <c r="C4" s="2">
        <v>45421.367013888892</v>
      </c>
      <c r="D4" s="8">
        <v>45421.367013888892</v>
      </c>
      <c r="E4" t="s">
        <v>21</v>
      </c>
      <c r="F4" t="s">
        <v>16</v>
      </c>
      <c r="G4">
        <v>13602.29</v>
      </c>
      <c r="H4">
        <v>13.44885</v>
      </c>
      <c r="I4">
        <v>325.60000000000002</v>
      </c>
      <c r="J4">
        <v>357.25940000000003</v>
      </c>
      <c r="K4" t="s">
        <v>9</v>
      </c>
      <c r="L4">
        <v>38.000010000000003</v>
      </c>
      <c r="M4">
        <v>0.35157359999999999</v>
      </c>
      <c r="N4">
        <v>80</v>
      </c>
      <c r="O4" t="s">
        <v>10</v>
      </c>
      <c r="P4">
        <v>1</v>
      </c>
      <c r="R4" s="8">
        <f t="shared" ref="R4:R10" si="2">D4-D3</f>
        <v>2.1759259325335734E-3</v>
      </c>
      <c r="V4" s="237">
        <f t="shared" si="0"/>
        <v>3.1333333428483456</v>
      </c>
      <c r="W4" s="237">
        <f t="shared" ref="W4:W30" si="3">V4+W3</f>
        <v>29.066666672006249</v>
      </c>
      <c r="X4">
        <f>LN(2)/110</f>
        <v>6.3013380050904117E-3</v>
      </c>
      <c r="Y4">
        <f t="shared" si="1"/>
        <v>429.07040511581869</v>
      </c>
      <c r="Z4">
        <f t="shared" ref="Z4:Z30" si="4">J4*EXP(X4*(W4-$W$2))</f>
        <v>371.96162555988224</v>
      </c>
    </row>
    <row r="5" spans="1:26">
      <c r="A5">
        <v>4</v>
      </c>
      <c r="B5" t="s">
        <v>8</v>
      </c>
      <c r="C5" s="2">
        <v>45421.369050925925</v>
      </c>
      <c r="D5" s="8">
        <v>45421.369050925925</v>
      </c>
      <c r="E5" t="s">
        <v>21</v>
      </c>
      <c r="F5" t="s">
        <v>16</v>
      </c>
      <c r="G5">
        <v>13099.24</v>
      </c>
      <c r="H5">
        <v>13.193659999999999</v>
      </c>
      <c r="I5">
        <v>260.48</v>
      </c>
      <c r="J5">
        <v>264.39870000000002</v>
      </c>
      <c r="K5" t="s">
        <v>9</v>
      </c>
      <c r="L5">
        <v>38.000549999999997</v>
      </c>
      <c r="M5">
        <v>0.2646773</v>
      </c>
      <c r="N5">
        <v>64</v>
      </c>
      <c r="O5" t="s">
        <v>10</v>
      </c>
      <c r="P5">
        <v>1</v>
      </c>
      <c r="R5" s="8">
        <f t="shared" si="2"/>
        <v>2.0370370330056176E-3</v>
      </c>
      <c r="V5" s="237">
        <f t="shared" si="0"/>
        <v>2.9333333275280893</v>
      </c>
      <c r="W5" s="237">
        <f t="shared" si="3"/>
        <v>31.999999999534339</v>
      </c>
      <c r="X5">
        <f t="shared" ref="X5:X18" si="5">LN(2)/110</f>
        <v>6.3013380050904117E-3</v>
      </c>
      <c r="Y5">
        <f t="shared" si="1"/>
        <v>323.46826406899567</v>
      </c>
      <c r="Z5">
        <f t="shared" si="4"/>
        <v>280.41500855240656</v>
      </c>
    </row>
    <row r="6" spans="1:26">
      <c r="A6">
        <v>5</v>
      </c>
      <c r="B6" t="s">
        <v>8</v>
      </c>
      <c r="C6" s="2">
        <v>45421.371006944442</v>
      </c>
      <c r="D6" s="8">
        <v>45421.371006944442</v>
      </c>
      <c r="E6" t="s">
        <v>21</v>
      </c>
      <c r="F6" t="s">
        <v>16</v>
      </c>
      <c r="G6">
        <v>12581.97</v>
      </c>
      <c r="H6">
        <v>12.90014</v>
      </c>
      <c r="I6">
        <v>293.03989999999999</v>
      </c>
      <c r="J6">
        <v>289.86419999999998</v>
      </c>
      <c r="K6" t="s">
        <v>9</v>
      </c>
      <c r="L6">
        <v>38.000309999999999</v>
      </c>
      <c r="M6">
        <v>0.29561730000000003</v>
      </c>
      <c r="N6">
        <v>72</v>
      </c>
      <c r="O6" t="s">
        <v>10</v>
      </c>
      <c r="P6">
        <v>1</v>
      </c>
      <c r="R6" s="8">
        <f t="shared" si="2"/>
        <v>1.9560185173759237E-3</v>
      </c>
      <c r="V6" s="237">
        <f t="shared" si="0"/>
        <v>2.8166666650213301</v>
      </c>
      <c r="W6" s="237">
        <f t="shared" si="3"/>
        <v>34.816666664555669</v>
      </c>
      <c r="X6">
        <f t="shared" si="5"/>
        <v>6.3013380050904117E-3</v>
      </c>
      <c r="Y6">
        <f t="shared" si="1"/>
        <v>360.97334617867449</v>
      </c>
      <c r="Z6">
        <f t="shared" si="4"/>
        <v>312.92820718354352</v>
      </c>
    </row>
    <row r="7" spans="1:26">
      <c r="A7">
        <v>6</v>
      </c>
      <c r="B7" t="s">
        <v>8</v>
      </c>
      <c r="C7" s="2">
        <v>45421.372997685183</v>
      </c>
      <c r="D7" s="8">
        <v>45421.372997685183</v>
      </c>
      <c r="E7" t="s">
        <v>21</v>
      </c>
      <c r="F7" t="s">
        <v>16</v>
      </c>
      <c r="G7">
        <v>12131.95</v>
      </c>
      <c r="H7">
        <v>12.66602</v>
      </c>
      <c r="I7">
        <v>223.85</v>
      </c>
      <c r="J7">
        <v>222.1069</v>
      </c>
      <c r="K7" t="s">
        <v>9</v>
      </c>
      <c r="L7">
        <v>38.000079999999997</v>
      </c>
      <c r="M7">
        <v>0.23047110000000001</v>
      </c>
      <c r="N7">
        <v>55</v>
      </c>
      <c r="O7" t="s">
        <v>10</v>
      </c>
      <c r="P7">
        <v>1</v>
      </c>
      <c r="R7" s="8">
        <f t="shared" si="2"/>
        <v>1.9907407404389232E-3</v>
      </c>
      <c r="V7" s="237">
        <f t="shared" si="0"/>
        <v>2.8666666662320495</v>
      </c>
      <c r="W7" s="237">
        <f t="shared" si="3"/>
        <v>37.683333330787718</v>
      </c>
      <c r="X7">
        <f t="shared" si="5"/>
        <v>6.3013380050904117E-3</v>
      </c>
      <c r="Y7">
        <f t="shared" si="1"/>
        <v>281.63565104151439</v>
      </c>
      <c r="Z7">
        <f t="shared" si="4"/>
        <v>244.1502684128034</v>
      </c>
    </row>
    <row r="8" spans="1:26">
      <c r="A8">
        <v>7</v>
      </c>
      <c r="B8" t="s">
        <v>8</v>
      </c>
      <c r="C8" s="2">
        <v>45421.375578703701</v>
      </c>
      <c r="D8" s="8">
        <v>45421.375578703701</v>
      </c>
      <c r="E8" t="s">
        <v>21</v>
      </c>
      <c r="F8" t="s">
        <v>16</v>
      </c>
      <c r="G8">
        <v>11611.92</v>
      </c>
      <c r="H8">
        <v>12.411049999999999</v>
      </c>
      <c r="I8">
        <v>244.2</v>
      </c>
      <c r="J8">
        <v>236.22210000000001</v>
      </c>
      <c r="K8" t="s">
        <v>9</v>
      </c>
      <c r="L8">
        <v>38.00121</v>
      </c>
      <c r="M8">
        <v>0.25112950000000001</v>
      </c>
      <c r="N8">
        <v>60</v>
      </c>
      <c r="O8" t="s">
        <v>10</v>
      </c>
      <c r="P8">
        <v>1</v>
      </c>
      <c r="R8" s="8">
        <f t="shared" si="2"/>
        <v>2.5810185179580003E-3</v>
      </c>
      <c r="V8" s="237">
        <f t="shared" si="0"/>
        <v>3.7166666658595204</v>
      </c>
      <c r="W8" s="237">
        <f t="shared" si="3"/>
        <v>41.399999996647239</v>
      </c>
      <c r="X8">
        <f t="shared" si="5"/>
        <v>6.3013380050904117E-3</v>
      </c>
      <c r="Y8">
        <f t="shared" si="1"/>
        <v>306.63185467019173</v>
      </c>
      <c r="Z8">
        <f t="shared" si="4"/>
        <v>265.8195059637805</v>
      </c>
    </row>
    <row r="9" spans="1:26">
      <c r="A9">
        <v>8</v>
      </c>
      <c r="B9" t="s">
        <v>8</v>
      </c>
      <c r="C9" s="2">
        <v>45421.37740740741</v>
      </c>
      <c r="D9" s="8">
        <v>45421.37740740741</v>
      </c>
      <c r="E9" t="s">
        <v>21</v>
      </c>
      <c r="F9" t="s">
        <v>16</v>
      </c>
      <c r="G9">
        <v>11125.94</v>
      </c>
      <c r="H9">
        <v>12.091060000000001</v>
      </c>
      <c r="I9">
        <v>297.11</v>
      </c>
      <c r="J9">
        <v>297.6619</v>
      </c>
      <c r="K9" t="s">
        <v>9</v>
      </c>
      <c r="L9">
        <v>38.001249999999999</v>
      </c>
      <c r="M9">
        <v>0.32180589999999998</v>
      </c>
      <c r="N9">
        <v>73</v>
      </c>
      <c r="O9" t="s">
        <v>10</v>
      </c>
      <c r="P9">
        <v>1</v>
      </c>
      <c r="R9" s="8">
        <f t="shared" si="2"/>
        <v>1.8287037091795355E-3</v>
      </c>
      <c r="V9" s="237">
        <f t="shared" si="0"/>
        <v>2.6333333412185311</v>
      </c>
      <c r="W9" s="237">
        <f t="shared" si="3"/>
        <v>44.03333333786577</v>
      </c>
      <c r="X9">
        <f t="shared" si="5"/>
        <v>6.3013380050904117E-3</v>
      </c>
      <c r="Y9">
        <f t="shared" si="1"/>
        <v>392.84973909787351</v>
      </c>
      <c r="Z9">
        <f t="shared" si="4"/>
        <v>340.56188870956316</v>
      </c>
    </row>
    <row r="10" spans="1:26">
      <c r="A10">
        <v>9</v>
      </c>
      <c r="B10" t="s">
        <v>8</v>
      </c>
      <c r="C10" s="2">
        <v>45421.379733796297</v>
      </c>
      <c r="D10" s="8">
        <v>45421.379733796297</v>
      </c>
      <c r="E10" t="s">
        <v>21</v>
      </c>
      <c r="F10" t="s">
        <v>16</v>
      </c>
      <c r="G10">
        <v>10578.03</v>
      </c>
      <c r="H10">
        <v>11.74269</v>
      </c>
      <c r="I10">
        <v>321.52999999999997</v>
      </c>
      <c r="J10">
        <v>316.47340000000003</v>
      </c>
      <c r="K10" t="s">
        <v>9</v>
      </c>
      <c r="L10">
        <v>38.000369999999997</v>
      </c>
      <c r="M10">
        <v>0.34957250000000001</v>
      </c>
      <c r="N10">
        <v>79</v>
      </c>
      <c r="O10" t="s">
        <v>10</v>
      </c>
      <c r="P10">
        <v>1</v>
      </c>
      <c r="R10" s="8">
        <f t="shared" si="2"/>
        <v>2.3263888870133087E-3</v>
      </c>
      <c r="V10" s="237">
        <f t="shared" si="0"/>
        <v>3.3499999972991645</v>
      </c>
      <c r="W10" s="237">
        <f t="shared" si="3"/>
        <v>47.383333335164934</v>
      </c>
      <c r="X10">
        <f t="shared" si="5"/>
        <v>6.3013380050904117E-3</v>
      </c>
      <c r="Y10">
        <f t="shared" si="1"/>
        <v>426.58753788807405</v>
      </c>
      <c r="Z10">
        <f t="shared" si="4"/>
        <v>369.80922511680814</v>
      </c>
    </row>
    <row r="11" spans="1:26">
      <c r="A11">
        <v>10</v>
      </c>
      <c r="B11" t="s">
        <v>8</v>
      </c>
      <c r="C11" s="2">
        <v>45421.395208333335</v>
      </c>
      <c r="D11" s="6">
        <v>45421.395208333335</v>
      </c>
      <c r="E11" t="s">
        <v>21</v>
      </c>
      <c r="F11" t="s">
        <v>16</v>
      </c>
      <c r="G11">
        <v>8988.3590000000004</v>
      </c>
      <c r="H11">
        <v>11.485989999999999</v>
      </c>
      <c r="I11">
        <v>203.5</v>
      </c>
      <c r="J11">
        <v>201.09010000000001</v>
      </c>
      <c r="K11" t="s">
        <v>9</v>
      </c>
      <c r="L11">
        <v>38.000529999999998</v>
      </c>
      <c r="M11">
        <v>0.25543700000000003</v>
      </c>
      <c r="N11">
        <v>50</v>
      </c>
      <c r="O11" t="s">
        <v>10</v>
      </c>
      <c r="P11">
        <v>1</v>
      </c>
      <c r="R11" s="6">
        <f t="shared" ref="R11:R30" si="6">D11-D10</f>
        <v>1.5474537038244307E-2</v>
      </c>
      <c r="S11" s="1">
        <f>AVERAGE(R12:R16)</f>
        <v>2.259259259153623E-3</v>
      </c>
      <c r="V11" s="237">
        <f t="shared" si="0"/>
        <v>22.283333335071802</v>
      </c>
      <c r="W11" s="237">
        <f t="shared" si="3"/>
        <v>69.666666670236737</v>
      </c>
      <c r="X11">
        <f t="shared" si="5"/>
        <v>6.3013380050904117E-3</v>
      </c>
      <c r="Y11">
        <f t="shared" si="1"/>
        <v>311.91985527863892</v>
      </c>
      <c r="Z11">
        <f t="shared" si="4"/>
        <v>270.40367974698216</v>
      </c>
    </row>
    <row r="12" spans="1:26">
      <c r="A12">
        <v>11</v>
      </c>
      <c r="B12" t="s">
        <v>8</v>
      </c>
      <c r="C12" s="2">
        <v>45421.398032407407</v>
      </c>
      <c r="D12" s="6">
        <v>45421.398032407407</v>
      </c>
      <c r="E12" t="s">
        <v>21</v>
      </c>
      <c r="F12" t="s">
        <v>16</v>
      </c>
      <c r="G12">
        <v>8487.6869999999999</v>
      </c>
      <c r="H12">
        <v>11.127230000000001</v>
      </c>
      <c r="I12">
        <v>276.75990000000002</v>
      </c>
      <c r="J12">
        <v>274.47919999999999</v>
      </c>
      <c r="K12" t="s">
        <v>9</v>
      </c>
      <c r="L12">
        <v>38.000070000000001</v>
      </c>
      <c r="M12">
        <v>0.35802450000000002</v>
      </c>
      <c r="N12">
        <v>68</v>
      </c>
      <c r="O12" t="s">
        <v>10</v>
      </c>
      <c r="P12">
        <v>1</v>
      </c>
      <c r="R12" s="6">
        <f t="shared" si="6"/>
        <v>2.8240740721230395E-3</v>
      </c>
      <c r="V12" s="237">
        <f t="shared" si="0"/>
        <v>4.0666666638571769</v>
      </c>
      <c r="W12" s="237">
        <f t="shared" si="3"/>
        <v>73.733333334093913</v>
      </c>
      <c r="X12">
        <f t="shared" si="5"/>
        <v>6.3013380050904117E-3</v>
      </c>
      <c r="Y12">
        <f t="shared" si="1"/>
        <v>436.80817482921475</v>
      </c>
      <c r="Z12">
        <f t="shared" si="4"/>
        <v>378.66950698560282</v>
      </c>
    </row>
    <row r="13" spans="1:26">
      <c r="A13">
        <v>12</v>
      </c>
      <c r="B13" t="s">
        <v>8</v>
      </c>
      <c r="C13" s="2">
        <v>45421.399953703702</v>
      </c>
      <c r="D13" s="6">
        <v>45421.399953703702</v>
      </c>
      <c r="E13" t="s">
        <v>21</v>
      </c>
      <c r="F13" t="s">
        <v>16</v>
      </c>
      <c r="G13">
        <v>8128.3590000000004</v>
      </c>
      <c r="H13">
        <v>10.844010000000001</v>
      </c>
      <c r="I13">
        <v>215.71</v>
      </c>
      <c r="J13">
        <v>210.28989999999999</v>
      </c>
      <c r="K13" t="s">
        <v>9</v>
      </c>
      <c r="L13">
        <v>38.000279999999997</v>
      </c>
      <c r="M13">
        <v>0.27911629999999998</v>
      </c>
      <c r="N13">
        <v>53</v>
      </c>
      <c r="O13" t="s">
        <v>10</v>
      </c>
      <c r="P13">
        <v>1</v>
      </c>
      <c r="R13" s="6">
        <f t="shared" si="6"/>
        <v>1.9212962943129241E-3</v>
      </c>
      <c r="V13" s="237">
        <f t="shared" si="0"/>
        <v>2.7666666638106108</v>
      </c>
      <c r="W13" s="237">
        <f t="shared" si="3"/>
        <v>76.499999997904524</v>
      </c>
      <c r="X13">
        <f t="shared" si="5"/>
        <v>6.3013380050904117E-3</v>
      </c>
      <c r="Y13">
        <f t="shared" si="1"/>
        <v>340.54232225589095</v>
      </c>
      <c r="Z13">
        <f t="shared" si="4"/>
        <v>295.21652914758096</v>
      </c>
    </row>
    <row r="14" spans="1:26">
      <c r="A14">
        <v>13</v>
      </c>
      <c r="B14" t="s">
        <v>8</v>
      </c>
      <c r="C14" s="2">
        <v>45421.40179398148</v>
      </c>
      <c r="D14" s="6">
        <v>45421.40179398148</v>
      </c>
      <c r="E14" t="s">
        <v>21</v>
      </c>
      <c r="F14" t="s">
        <v>16</v>
      </c>
      <c r="G14">
        <v>7562.6850000000004</v>
      </c>
      <c r="H14">
        <v>10.259639999999999</v>
      </c>
      <c r="I14">
        <v>447.7</v>
      </c>
      <c r="J14">
        <v>445.06560000000002</v>
      </c>
      <c r="K14" t="s">
        <v>9</v>
      </c>
      <c r="L14">
        <v>38.000630000000001</v>
      </c>
      <c r="M14">
        <v>0.60189490000000001</v>
      </c>
      <c r="N14">
        <v>110</v>
      </c>
      <c r="O14" t="s">
        <v>10</v>
      </c>
      <c r="P14">
        <v>1</v>
      </c>
      <c r="R14" s="6">
        <f t="shared" si="6"/>
        <v>1.8402777786832303E-3</v>
      </c>
      <c r="V14" s="237">
        <f t="shared" si="0"/>
        <v>2.6500000013038516</v>
      </c>
      <c r="W14" s="237">
        <f t="shared" si="3"/>
        <v>79.149999999208376</v>
      </c>
      <c r="X14">
        <f t="shared" si="5"/>
        <v>6.3013380050904117E-3</v>
      </c>
      <c r="Y14">
        <f t="shared" si="1"/>
        <v>732.8731200647959</v>
      </c>
      <c r="Z14">
        <f t="shared" si="4"/>
        <v>635.32854705945351</v>
      </c>
    </row>
    <row r="15" spans="1:26">
      <c r="A15">
        <v>14</v>
      </c>
      <c r="B15" t="s">
        <v>8</v>
      </c>
      <c r="C15" s="2">
        <v>45421.403749999998</v>
      </c>
      <c r="D15" s="6">
        <v>45421.403749999998</v>
      </c>
      <c r="E15" t="s">
        <v>21</v>
      </c>
      <c r="F15" t="s">
        <v>16</v>
      </c>
      <c r="G15">
        <v>7143.3339999999998</v>
      </c>
      <c r="H15">
        <v>9.865729</v>
      </c>
      <c r="I15">
        <v>284.89999999999998</v>
      </c>
      <c r="J15">
        <v>279.78469999999999</v>
      </c>
      <c r="K15" t="s">
        <v>9</v>
      </c>
      <c r="L15">
        <v>38.000480000000003</v>
      </c>
      <c r="M15">
        <v>0.38449460000000002</v>
      </c>
      <c r="N15">
        <v>70</v>
      </c>
      <c r="O15" t="s">
        <v>10</v>
      </c>
      <c r="P15">
        <v>1</v>
      </c>
      <c r="R15" s="6">
        <f t="shared" si="6"/>
        <v>1.9560185173759237E-3</v>
      </c>
      <c r="V15" s="237">
        <f t="shared" si="0"/>
        <v>2.8166666650213301</v>
      </c>
      <c r="W15" s="237">
        <f t="shared" si="3"/>
        <v>81.966666664229706</v>
      </c>
      <c r="X15">
        <f t="shared" si="5"/>
        <v>6.3013380050904117E-3</v>
      </c>
      <c r="Y15">
        <f t="shared" si="1"/>
        <v>468.96120694511006</v>
      </c>
      <c r="Z15">
        <f t="shared" si="4"/>
        <v>406.54300734804167</v>
      </c>
    </row>
    <row r="16" spans="1:26">
      <c r="A16">
        <v>15</v>
      </c>
      <c r="B16" t="s">
        <v>8</v>
      </c>
      <c r="C16" s="2">
        <v>45421.406504629631</v>
      </c>
      <c r="D16" s="6">
        <v>45421.406504629631</v>
      </c>
      <c r="E16" t="s">
        <v>21</v>
      </c>
      <c r="F16" t="s">
        <v>16</v>
      </c>
      <c r="G16">
        <v>6714.53</v>
      </c>
      <c r="H16">
        <v>9.5077770000000008</v>
      </c>
      <c r="I16">
        <v>252.34</v>
      </c>
      <c r="J16">
        <v>255.37629999999999</v>
      </c>
      <c r="K16" t="s">
        <v>9</v>
      </c>
      <c r="L16">
        <v>38.000190000000003</v>
      </c>
      <c r="M16">
        <v>0.3597245</v>
      </c>
      <c r="N16">
        <v>62</v>
      </c>
      <c r="O16" t="s">
        <v>10</v>
      </c>
      <c r="P16">
        <v>1</v>
      </c>
      <c r="R16" s="6">
        <f t="shared" si="6"/>
        <v>2.754629633272998E-3</v>
      </c>
      <c r="V16" s="237">
        <f t="shared" si="0"/>
        <v>3.9666666719131172</v>
      </c>
      <c r="W16" s="237">
        <f t="shared" si="3"/>
        <v>85.933333336142823</v>
      </c>
      <c r="X16">
        <f t="shared" si="5"/>
        <v>6.3013380050904117E-3</v>
      </c>
      <c r="Y16">
        <f t="shared" si="1"/>
        <v>438.88311419108061</v>
      </c>
      <c r="Z16">
        <f t="shared" si="4"/>
        <v>380.46827429459375</v>
      </c>
    </row>
    <row r="17" spans="1:26">
      <c r="A17">
        <v>16</v>
      </c>
      <c r="B17" t="s">
        <v>8</v>
      </c>
      <c r="C17" s="2">
        <v>45421.415081018517</v>
      </c>
      <c r="D17" s="9">
        <v>45421.415081018517</v>
      </c>
      <c r="E17" t="s">
        <v>21</v>
      </c>
      <c r="F17" t="s">
        <v>16</v>
      </c>
      <c r="G17">
        <v>5917.4319999999998</v>
      </c>
      <c r="H17">
        <v>9.0598200000000002</v>
      </c>
      <c r="I17">
        <v>296</v>
      </c>
      <c r="J17">
        <v>296.67189999999999</v>
      </c>
      <c r="K17" t="s">
        <v>9</v>
      </c>
      <c r="L17">
        <v>38.000399999999999</v>
      </c>
      <c r="M17">
        <v>0.45196819999999999</v>
      </c>
      <c r="N17">
        <v>0</v>
      </c>
      <c r="O17" t="s">
        <v>10</v>
      </c>
      <c r="P17">
        <v>1</v>
      </c>
      <c r="R17" s="9">
        <f t="shared" si="6"/>
        <v>8.5763888855581172E-3</v>
      </c>
      <c r="S17" s="1">
        <f>AVERAGE(R18:R21)</f>
        <v>3.7586805556202307E-3</v>
      </c>
      <c r="V17" s="237">
        <f t="shared" si="0"/>
        <v>12.349999995203689</v>
      </c>
      <c r="W17" s="237">
        <f t="shared" si="3"/>
        <v>98.283333331346512</v>
      </c>
      <c r="X17">
        <f t="shared" si="5"/>
        <v>6.3013380050904117E-3</v>
      </c>
      <c r="Y17">
        <f t="shared" si="1"/>
        <v>551.11490031996914</v>
      </c>
      <c r="Z17">
        <f t="shared" si="4"/>
        <v>477.76213821588175</v>
      </c>
    </row>
    <row r="18" spans="1:26">
      <c r="A18">
        <v>17</v>
      </c>
      <c r="B18" t="s">
        <v>8</v>
      </c>
      <c r="C18" s="2">
        <v>45421.422256944446</v>
      </c>
      <c r="D18" s="9">
        <v>45421.422256944446</v>
      </c>
      <c r="E18" t="s">
        <v>21</v>
      </c>
      <c r="F18" t="s">
        <v>16</v>
      </c>
      <c r="G18">
        <v>5286.2529999999997</v>
      </c>
      <c r="H18">
        <v>8.6393190000000004</v>
      </c>
      <c r="I18">
        <v>256.41000000000003</v>
      </c>
      <c r="J18">
        <v>254.96180000000001</v>
      </c>
      <c r="K18" t="s">
        <v>9</v>
      </c>
      <c r="L18">
        <v>38.000129999999999</v>
      </c>
      <c r="M18">
        <v>0.41454400000000002</v>
      </c>
      <c r="N18">
        <v>63</v>
      </c>
      <c r="O18" t="s">
        <v>10</v>
      </c>
      <c r="P18">
        <v>1</v>
      </c>
      <c r="R18" s="9">
        <f t="shared" si="6"/>
        <v>7.1759259299142286E-3</v>
      </c>
      <c r="V18" s="237">
        <f t="shared" si="0"/>
        <v>10.333333339076489</v>
      </c>
      <c r="W18" s="237">
        <f t="shared" si="3"/>
        <v>108.616666670423</v>
      </c>
      <c r="X18">
        <f t="shared" si="5"/>
        <v>6.3013380050904117E-3</v>
      </c>
      <c r="Y18">
        <f t="shared" si="1"/>
        <v>505.49798873636104</v>
      </c>
      <c r="Z18">
        <f t="shared" si="4"/>
        <v>438.2167853242504</v>
      </c>
    </row>
    <row r="19" spans="1:26">
      <c r="A19">
        <v>18</v>
      </c>
      <c r="B19" t="s">
        <v>8</v>
      </c>
      <c r="C19" s="2">
        <v>45421.424641203703</v>
      </c>
      <c r="D19" s="9">
        <v>45421.424641203703</v>
      </c>
      <c r="E19" t="s">
        <v>21</v>
      </c>
      <c r="F19" t="s">
        <v>16</v>
      </c>
      <c r="G19">
        <v>4919.8990000000003</v>
      </c>
      <c r="H19">
        <v>8.2168559999999999</v>
      </c>
      <c r="I19">
        <v>256.41000000000003</v>
      </c>
      <c r="J19">
        <v>253.70699999999999</v>
      </c>
      <c r="K19" t="s">
        <v>9</v>
      </c>
      <c r="L19">
        <v>38.000529999999998</v>
      </c>
      <c r="M19">
        <v>0.42157919999999999</v>
      </c>
      <c r="N19">
        <v>63</v>
      </c>
      <c r="O19" t="s">
        <v>10</v>
      </c>
      <c r="P19">
        <v>1</v>
      </c>
      <c r="R19" s="9">
        <f t="shared" si="6"/>
        <v>2.3842592563596554E-3</v>
      </c>
      <c r="V19" s="237">
        <f t="shared" si="0"/>
        <v>3.4333333291579038</v>
      </c>
      <c r="W19" s="237">
        <f t="shared" si="3"/>
        <v>112.0499999995809</v>
      </c>
      <c r="X19">
        <f>LN(2)/110</f>
        <v>6.3013380050904117E-3</v>
      </c>
      <c r="Y19">
        <f t="shared" si="1"/>
        <v>514.01116208394956</v>
      </c>
      <c r="Z19">
        <f t="shared" si="4"/>
        <v>445.59686504843313</v>
      </c>
    </row>
    <row r="20" spans="1:26">
      <c r="A20">
        <v>19</v>
      </c>
      <c r="B20" t="s">
        <v>8</v>
      </c>
      <c r="C20" s="2">
        <v>45421.426932870374</v>
      </c>
      <c r="D20" s="9">
        <v>45421.426932870374</v>
      </c>
      <c r="E20" t="s">
        <v>21</v>
      </c>
      <c r="F20" t="s">
        <v>16</v>
      </c>
      <c r="G20">
        <v>4535.8680000000004</v>
      </c>
      <c r="H20">
        <v>7.7350310000000002</v>
      </c>
      <c r="I20">
        <v>284.89999999999998</v>
      </c>
      <c r="J20">
        <v>286.38850000000002</v>
      </c>
      <c r="K20" t="s">
        <v>9</v>
      </c>
      <c r="L20">
        <v>38.000100000000003</v>
      </c>
      <c r="M20">
        <v>0.48595100000000002</v>
      </c>
      <c r="N20">
        <v>70</v>
      </c>
      <c r="O20" t="s">
        <v>10</v>
      </c>
      <c r="P20">
        <v>1</v>
      </c>
      <c r="R20" s="9">
        <f t="shared" si="6"/>
        <v>2.2916666712262668E-3</v>
      </c>
      <c r="V20" s="237">
        <f t="shared" si="0"/>
        <v>3.3000000065658242</v>
      </c>
      <c r="W20" s="237">
        <f t="shared" si="3"/>
        <v>115.35000000614673</v>
      </c>
      <c r="X20">
        <f>LN(2)/110</f>
        <v>6.3013380050904117E-3</v>
      </c>
      <c r="Y20">
        <f t="shared" si="1"/>
        <v>592.41572083479161</v>
      </c>
      <c r="Z20">
        <f t="shared" si="4"/>
        <v>513.56586681726026</v>
      </c>
    </row>
    <row r="21" spans="1:26">
      <c r="A21">
        <v>20</v>
      </c>
      <c r="B21" t="s">
        <v>8</v>
      </c>
      <c r="C21" s="2">
        <v>45421.430115740739</v>
      </c>
      <c r="D21" s="9">
        <v>45421.430115740739</v>
      </c>
      <c r="E21" t="s">
        <v>21</v>
      </c>
      <c r="F21" t="s">
        <v>16</v>
      </c>
      <c r="G21">
        <v>4105.5720000000001</v>
      </c>
      <c r="H21">
        <v>7.2061310000000001</v>
      </c>
      <c r="I21">
        <v>309.32</v>
      </c>
      <c r="J21">
        <v>309.14</v>
      </c>
      <c r="K21" t="s">
        <v>9</v>
      </c>
      <c r="L21">
        <v>38.00112</v>
      </c>
      <c r="M21">
        <v>0.54086179999999995</v>
      </c>
      <c r="N21">
        <v>76</v>
      </c>
      <c r="O21" t="s">
        <v>10</v>
      </c>
      <c r="P21">
        <v>1</v>
      </c>
      <c r="R21" s="9">
        <f t="shared" si="6"/>
        <v>3.1828703649807721E-3</v>
      </c>
      <c r="V21" s="237">
        <f t="shared" si="0"/>
        <v>4.5833333255723119</v>
      </c>
      <c r="W21" s="237">
        <f t="shared" si="3"/>
        <v>119.93333333171904</v>
      </c>
      <c r="X21">
        <f>LN(2)/110</f>
        <v>6.3013380050904117E-3</v>
      </c>
      <c r="Y21">
        <f t="shared" si="1"/>
        <v>658.21703681605743</v>
      </c>
      <c r="Z21">
        <f t="shared" si="4"/>
        <v>570.6091029960977</v>
      </c>
    </row>
    <row r="22" spans="1:26">
      <c r="A22">
        <v>21</v>
      </c>
      <c r="B22" t="s">
        <v>8</v>
      </c>
      <c r="C22" s="2">
        <v>45421.437673611108</v>
      </c>
      <c r="D22" s="8">
        <v>45421.437673611108</v>
      </c>
      <c r="E22" t="s">
        <v>21</v>
      </c>
      <c r="F22" t="s">
        <v>16</v>
      </c>
      <c r="G22">
        <v>3568.078</v>
      </c>
      <c r="H22">
        <v>6.708367</v>
      </c>
      <c r="I22">
        <v>256.41000000000003</v>
      </c>
      <c r="J22">
        <v>265.7731</v>
      </c>
      <c r="K22" t="s">
        <v>9</v>
      </c>
      <c r="L22">
        <v>43.000210000000003</v>
      </c>
      <c r="M22">
        <v>0.49817479999999997</v>
      </c>
      <c r="N22">
        <v>63</v>
      </c>
      <c r="O22" t="s">
        <v>10</v>
      </c>
      <c r="P22">
        <v>1</v>
      </c>
      <c r="R22" s="8">
        <f t="shared" si="6"/>
        <v>7.5578703690553084E-3</v>
      </c>
      <c r="S22" s="1">
        <f>AVERAGE(R23:R24)</f>
        <v>2.4594907408754807E-3</v>
      </c>
      <c r="V22" s="237">
        <f t="shared" si="0"/>
        <v>10.883333331439644</v>
      </c>
      <c r="W22" s="237">
        <f t="shared" si="3"/>
        <v>130.81666666315868</v>
      </c>
      <c r="X22">
        <f t="shared" ref="X22:X30" si="7">LN(2)/110</f>
        <v>6.3013380050904117E-3</v>
      </c>
      <c r="Y22">
        <f t="shared" si="1"/>
        <v>606.05029070543787</v>
      </c>
      <c r="Z22">
        <f t="shared" si="4"/>
        <v>525.38569105222814</v>
      </c>
    </row>
    <row r="23" spans="1:26">
      <c r="A23">
        <v>22</v>
      </c>
      <c r="B23" t="s">
        <v>8</v>
      </c>
      <c r="C23" s="2">
        <v>45421.439814814818</v>
      </c>
      <c r="D23" s="8">
        <v>45421.439814814818</v>
      </c>
      <c r="E23" t="s">
        <v>21</v>
      </c>
      <c r="F23" t="s">
        <v>16</v>
      </c>
      <c r="G23">
        <v>3268.9140000000002</v>
      </c>
      <c r="H23">
        <v>6.2667710000000003</v>
      </c>
      <c r="I23">
        <v>231.99</v>
      </c>
      <c r="J23">
        <v>234.12960000000001</v>
      </c>
      <c r="K23" t="s">
        <v>9</v>
      </c>
      <c r="L23">
        <v>38.001049999999999</v>
      </c>
      <c r="M23">
        <v>0.44665709999999997</v>
      </c>
      <c r="N23">
        <v>57</v>
      </c>
      <c r="O23" t="s">
        <v>10</v>
      </c>
      <c r="P23">
        <v>1</v>
      </c>
      <c r="R23" s="8">
        <f t="shared" si="6"/>
        <v>2.1412037094705738E-3</v>
      </c>
      <c r="V23" s="237">
        <f t="shared" si="0"/>
        <v>3.0833333416376263</v>
      </c>
      <c r="W23" s="237">
        <f t="shared" si="3"/>
        <v>133.90000000479631</v>
      </c>
      <c r="X23">
        <f t="shared" si="7"/>
        <v>6.3013380050904117E-3</v>
      </c>
      <c r="Y23">
        <f t="shared" si="1"/>
        <v>544.36717167183713</v>
      </c>
      <c r="Z23">
        <f t="shared" si="4"/>
        <v>471.91252452341871</v>
      </c>
    </row>
    <row r="24" spans="1:26">
      <c r="A24">
        <v>23</v>
      </c>
      <c r="B24" t="s">
        <v>8</v>
      </c>
      <c r="C24" s="2">
        <v>45421.44259259259</v>
      </c>
      <c r="D24" s="8">
        <v>45421.44259259259</v>
      </c>
      <c r="E24" t="s">
        <v>21</v>
      </c>
      <c r="F24" t="s">
        <v>16</v>
      </c>
      <c r="G24">
        <v>2938.9079999999999</v>
      </c>
      <c r="H24">
        <v>5.7782819999999999</v>
      </c>
      <c r="I24">
        <v>252.34</v>
      </c>
      <c r="J24">
        <v>247.0993</v>
      </c>
      <c r="K24" t="s">
        <v>9</v>
      </c>
      <c r="L24">
        <v>38</v>
      </c>
      <c r="M24">
        <v>0.48375950000000001</v>
      </c>
      <c r="N24">
        <v>62</v>
      </c>
      <c r="O24" t="s">
        <v>10</v>
      </c>
      <c r="P24">
        <v>1</v>
      </c>
      <c r="R24" s="8">
        <f t="shared" si="6"/>
        <v>2.7777777722803876E-3</v>
      </c>
      <c r="V24" s="237">
        <f t="shared" si="0"/>
        <v>3.9999999920837581</v>
      </c>
      <c r="W24" s="237">
        <f t="shared" si="3"/>
        <v>137.89999999688007</v>
      </c>
      <c r="X24">
        <f t="shared" si="7"/>
        <v>6.3013380050904117E-3</v>
      </c>
      <c r="Y24">
        <f t="shared" si="1"/>
        <v>589.18768963315063</v>
      </c>
      <c r="Z24">
        <f t="shared" si="4"/>
        <v>510.76748287186496</v>
      </c>
    </row>
    <row r="25" spans="1:26">
      <c r="A25">
        <v>24</v>
      </c>
      <c r="B25" t="s">
        <v>8</v>
      </c>
      <c r="C25" s="2">
        <v>45421.467824074076</v>
      </c>
      <c r="D25" s="6">
        <v>45421.467824074076</v>
      </c>
      <c r="E25" t="s">
        <v>21</v>
      </c>
      <c r="F25" t="s">
        <v>16</v>
      </c>
      <c r="G25">
        <v>2087.4059999999999</v>
      </c>
      <c r="H25">
        <v>5.1627999999999998</v>
      </c>
      <c r="I25">
        <v>260.48</v>
      </c>
      <c r="J25">
        <v>256.3374</v>
      </c>
      <c r="K25" t="s">
        <v>9</v>
      </c>
      <c r="L25">
        <v>38.000349999999997</v>
      </c>
      <c r="M25">
        <v>0.63215980000000005</v>
      </c>
      <c r="N25">
        <v>64</v>
      </c>
      <c r="O25" t="s">
        <v>10</v>
      </c>
      <c r="P25">
        <v>1</v>
      </c>
      <c r="R25" s="6">
        <f t="shared" si="6"/>
        <v>2.5231481486116536E-2</v>
      </c>
      <c r="S25" s="1">
        <f>AVERAGE(R26:R30)</f>
        <v>2.2013888883520849E-3</v>
      </c>
      <c r="V25" s="237">
        <f t="shared" si="0"/>
        <v>36.333333340007812</v>
      </c>
      <c r="W25" s="237">
        <f t="shared" si="3"/>
        <v>174.23333333688788</v>
      </c>
      <c r="X25">
        <f t="shared" si="7"/>
        <v>6.3013380050904117E-3</v>
      </c>
      <c r="Y25">
        <f t="shared" si="1"/>
        <v>768.46703789888898</v>
      </c>
      <c r="Z25">
        <f t="shared" si="4"/>
        <v>666.18495519144847</v>
      </c>
    </row>
    <row r="26" spans="1:26">
      <c r="A26">
        <v>25</v>
      </c>
      <c r="B26" t="s">
        <v>8</v>
      </c>
      <c r="C26" s="2">
        <v>45421.470555555556</v>
      </c>
      <c r="D26" s="6">
        <v>45421.470555555556</v>
      </c>
      <c r="E26" t="s">
        <v>21</v>
      </c>
      <c r="F26" t="s">
        <v>16</v>
      </c>
      <c r="G26">
        <v>1833.9</v>
      </c>
      <c r="H26">
        <v>4.6498989999999996</v>
      </c>
      <c r="I26">
        <v>203.5</v>
      </c>
      <c r="J26">
        <v>201.8296</v>
      </c>
      <c r="K26" t="s">
        <v>9</v>
      </c>
      <c r="L26">
        <v>50.653770000000002</v>
      </c>
      <c r="M26">
        <v>0.51001399999999997</v>
      </c>
      <c r="N26">
        <v>50</v>
      </c>
      <c r="O26" t="s">
        <v>10</v>
      </c>
      <c r="P26">
        <v>1</v>
      </c>
      <c r="R26" s="6">
        <f t="shared" si="6"/>
        <v>2.7314814797136933E-3</v>
      </c>
      <c r="V26" s="237">
        <f t="shared" si="0"/>
        <v>3.9333333307877183</v>
      </c>
      <c r="W26" s="237">
        <f t="shared" si="3"/>
        <v>178.1666666676756</v>
      </c>
      <c r="X26">
        <f t="shared" si="7"/>
        <v>6.3013380050904117E-3</v>
      </c>
      <c r="Y26">
        <f t="shared" si="1"/>
        <v>620.24351369853821</v>
      </c>
      <c r="Z26">
        <f t="shared" si="4"/>
        <v>537.6898123188123</v>
      </c>
    </row>
    <row r="27" spans="1:26">
      <c r="A27">
        <v>26</v>
      </c>
      <c r="B27" t="s">
        <v>8</v>
      </c>
      <c r="C27" s="2">
        <v>45421.472870370373</v>
      </c>
      <c r="D27" s="6">
        <v>45421.472870370373</v>
      </c>
      <c r="E27" t="s">
        <v>21</v>
      </c>
      <c r="F27" t="s">
        <v>16</v>
      </c>
      <c r="G27">
        <v>1545.37</v>
      </c>
      <c r="H27">
        <v>4.0016939999999996</v>
      </c>
      <c r="I27">
        <v>252.34</v>
      </c>
      <c r="J27">
        <v>250.18559999999999</v>
      </c>
      <c r="K27" t="s">
        <v>9</v>
      </c>
      <c r="L27">
        <v>38.001260000000002</v>
      </c>
      <c r="M27">
        <v>0.64590099999999995</v>
      </c>
      <c r="N27">
        <v>62</v>
      </c>
      <c r="O27" t="s">
        <v>10</v>
      </c>
      <c r="P27">
        <v>1</v>
      </c>
      <c r="R27" s="6">
        <f t="shared" si="6"/>
        <v>2.3148148175096139E-3</v>
      </c>
      <c r="V27" s="237">
        <f t="shared" si="0"/>
        <v>3.3333333372138441</v>
      </c>
      <c r="W27" s="237">
        <f t="shared" si="3"/>
        <v>181.50000000488944</v>
      </c>
      <c r="X27">
        <f t="shared" si="7"/>
        <v>6.3013380050904117E-3</v>
      </c>
      <c r="Y27">
        <f t="shared" si="1"/>
        <v>785.16657315522025</v>
      </c>
      <c r="Z27">
        <f t="shared" si="4"/>
        <v>680.66180142921883</v>
      </c>
    </row>
    <row r="28" spans="1:26">
      <c r="A28">
        <v>27</v>
      </c>
      <c r="B28" t="s">
        <v>8</v>
      </c>
      <c r="C28" s="2">
        <v>45421.474953703706</v>
      </c>
      <c r="D28" s="6">
        <v>45421.474953703706</v>
      </c>
      <c r="E28" t="s">
        <v>21</v>
      </c>
      <c r="F28" t="s">
        <v>16</v>
      </c>
      <c r="G28">
        <v>1111.4860000000001</v>
      </c>
      <c r="H28">
        <v>2.9332210000000001</v>
      </c>
      <c r="I28">
        <v>402.93</v>
      </c>
      <c r="J28">
        <v>403.221</v>
      </c>
      <c r="K28" t="s">
        <v>9</v>
      </c>
      <c r="L28">
        <v>38.000259999999997</v>
      </c>
      <c r="M28">
        <v>1.0612919999999999</v>
      </c>
      <c r="N28">
        <v>99</v>
      </c>
      <c r="O28" t="s">
        <v>10</v>
      </c>
      <c r="P28">
        <v>1</v>
      </c>
      <c r="R28" s="6">
        <f t="shared" si="6"/>
        <v>2.0833333328482695E-3</v>
      </c>
      <c r="V28" s="237">
        <f t="shared" si="0"/>
        <v>2.9999999993015081</v>
      </c>
      <c r="W28" s="237">
        <f t="shared" si="3"/>
        <v>184.50000000419095</v>
      </c>
      <c r="X28">
        <f t="shared" si="7"/>
        <v>6.3013380050904117E-3</v>
      </c>
      <c r="Y28">
        <f t="shared" si="1"/>
        <v>1289.5926350476341</v>
      </c>
      <c r="Z28">
        <f t="shared" si="4"/>
        <v>1117.9493321448972</v>
      </c>
    </row>
    <row r="29" spans="1:26">
      <c r="A29">
        <v>28</v>
      </c>
      <c r="B29" t="s">
        <v>8</v>
      </c>
      <c r="C29" s="2">
        <v>45421.476979166669</v>
      </c>
      <c r="D29" s="6">
        <v>45421.476979166669</v>
      </c>
      <c r="E29" t="s">
        <v>21</v>
      </c>
      <c r="F29" t="s">
        <v>16</v>
      </c>
      <c r="G29">
        <v>766.62199999999996</v>
      </c>
      <c r="H29">
        <v>2.0607380000000002</v>
      </c>
      <c r="I29">
        <v>325.60000000000002</v>
      </c>
      <c r="J29">
        <v>327.45460000000003</v>
      </c>
      <c r="K29" t="s">
        <v>9</v>
      </c>
      <c r="L29">
        <v>38.000109999999999</v>
      </c>
      <c r="M29">
        <v>0.87779879999999999</v>
      </c>
      <c r="N29">
        <v>80</v>
      </c>
      <c r="O29" t="s">
        <v>10</v>
      </c>
      <c r="P29">
        <v>1</v>
      </c>
      <c r="R29" s="6">
        <f t="shared" si="6"/>
        <v>2.0254629635019228E-3</v>
      </c>
      <c r="V29" s="237">
        <f t="shared" si="0"/>
        <v>2.9166666674427688</v>
      </c>
      <c r="W29" s="237">
        <f t="shared" si="3"/>
        <v>187.41666667163372</v>
      </c>
      <c r="X29">
        <f t="shared" si="7"/>
        <v>6.3013380050904117E-3</v>
      </c>
      <c r="Y29">
        <f t="shared" si="1"/>
        <v>1066.7001433277233</v>
      </c>
      <c r="Z29">
        <f t="shared" si="4"/>
        <v>924.72357581977485</v>
      </c>
    </row>
    <row r="30" spans="1:26">
      <c r="A30">
        <v>29</v>
      </c>
      <c r="B30" t="s">
        <v>8</v>
      </c>
      <c r="C30" s="2">
        <v>45421.478831018518</v>
      </c>
      <c r="D30" s="6">
        <v>45421.478831018518</v>
      </c>
      <c r="E30" t="s">
        <v>21</v>
      </c>
      <c r="F30" t="s">
        <v>16</v>
      </c>
      <c r="G30">
        <v>417.4939</v>
      </c>
      <c r="H30">
        <v>1.1413169999999999</v>
      </c>
      <c r="I30">
        <v>337.81</v>
      </c>
      <c r="J30">
        <v>337.74889999999999</v>
      </c>
      <c r="K30" t="s">
        <v>9</v>
      </c>
      <c r="L30">
        <v>38.000349999999997</v>
      </c>
      <c r="M30">
        <v>0.92078280000000001</v>
      </c>
      <c r="N30">
        <v>83</v>
      </c>
      <c r="O30" t="s">
        <v>10</v>
      </c>
      <c r="P30">
        <v>1</v>
      </c>
      <c r="R30" s="6">
        <f t="shared" si="6"/>
        <v>1.8518518481869251E-3</v>
      </c>
      <c r="V30" s="237">
        <f t="shared" si="0"/>
        <v>2.6666666613891721</v>
      </c>
      <c r="W30" s="237">
        <f t="shared" si="3"/>
        <v>190.08333333302289</v>
      </c>
      <c r="X30">
        <f t="shared" si="7"/>
        <v>6.3013380050904117E-3</v>
      </c>
      <c r="Y30">
        <f t="shared" si="1"/>
        <v>1118.8784207001083</v>
      </c>
      <c r="Z30">
        <f t="shared" si="4"/>
        <v>969.95698422767441</v>
      </c>
    </row>
    <row r="31" spans="1:26">
      <c r="J31">
        <f>AVERAGE(J2:J30)</f>
        <v>285.64685862068967</v>
      </c>
      <c r="Y31">
        <f>SUM(Y2:Y30)</f>
        <v>16285.480404890743</v>
      </c>
      <c r="Z31">
        <f>SUM(Z2:Z30)</f>
        <v>14185.383902114481</v>
      </c>
    </row>
    <row r="32" spans="1:26">
      <c r="C32" t="s">
        <v>17</v>
      </c>
      <c r="D32" s="1">
        <f>D30-D2</f>
        <v>0.11626157407590654</v>
      </c>
      <c r="F32" t="s">
        <v>18</v>
      </c>
      <c r="G32">
        <f>G2-G30</f>
        <v>14379.126100000001</v>
      </c>
    </row>
    <row r="33" spans="3:7">
      <c r="C33" t="s">
        <v>19</v>
      </c>
      <c r="D33" s="1">
        <f>D30-D1</f>
        <v>0.13200231481459923</v>
      </c>
      <c r="F33" t="s">
        <v>20</v>
      </c>
      <c r="G33">
        <f>G1-G30</f>
        <v>17195.706099999999</v>
      </c>
    </row>
    <row r="36" spans="3:7">
      <c r="D36" s="10"/>
    </row>
  </sheetData>
  <phoneticPr fontId="1" type="noConversion"/>
  <conditionalFormatting sqref="B1:H1">
    <cfRule type="containsText" dxfId="54" priority="5" operator="containsText" text="Prime">
      <formula>NOT(ISERROR(SEARCH("Prime",B1)))</formula>
    </cfRule>
  </conditionalFormatting>
  <conditionalFormatting sqref="B2:P30">
    <cfRule type="containsText" dxfId="53" priority="6" operator="containsText" text="Prime">
      <formula>NOT(ISERROR(SEARCH("Prime",B2)))</formula>
    </cfRule>
  </conditionalFormatting>
  <conditionalFormatting sqref="F32:F33">
    <cfRule type="containsText" dxfId="52" priority="3" operator="containsText" text="Prime">
      <formula>NOT(ISERROR(SEARCH("Prime",F32)))</formula>
    </cfRule>
  </conditionalFormatting>
  <conditionalFormatting sqref="R2:R30">
    <cfRule type="containsText" dxfId="51" priority="4" operator="containsText" text="Prime">
      <formula>NOT(ISERROR(SEARCH("Prime",R2)))</formula>
    </cfRule>
  </conditionalFormatting>
  <pageMargins left="0.7" right="0.7" top="0.75" bottom="0.75" header="0.3" footer="0.3"/>
  <pageSetup paperSize="9" fitToWidth="0" fitToHeight="0" orientation="portrait" horizontalDpi="1200" verticalDpi="1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DCDA5-F846-F540-81EA-A7995E1357BE}">
  <sheetPr codeName="Sheet10"/>
  <dimension ref="A1:Z36"/>
  <sheetViews>
    <sheetView zoomScale="94" zoomScaleNormal="100" workbookViewId="0">
      <selection activeCell="K17" sqref="K17"/>
    </sheetView>
  </sheetViews>
  <sheetFormatPr baseColWidth="10" defaultColWidth="8.83203125" defaultRowHeight="14"/>
  <cols>
    <col min="1" max="1" width="9.1640625" bestFit="1" customWidth="1"/>
    <col min="2" max="2" width="6" bestFit="1" customWidth="1"/>
    <col min="3" max="3" width="21.6640625" bestFit="1" customWidth="1"/>
    <col min="4" max="4" width="12" bestFit="1" customWidth="1"/>
    <col min="5" max="5" width="15" bestFit="1" customWidth="1"/>
    <col min="6" max="6" width="5.5" customWidth="1"/>
    <col min="7" max="8" width="9.33203125" bestFit="1" customWidth="1"/>
    <col min="9" max="9" width="7.5" bestFit="1" customWidth="1"/>
    <col min="10" max="10" width="9.33203125" bestFit="1" customWidth="1"/>
    <col min="11" max="11" width="10.5" bestFit="1" customWidth="1"/>
    <col min="12" max="12" width="9.33203125" bestFit="1" customWidth="1"/>
    <col min="13" max="13" width="10.5" bestFit="1" customWidth="1"/>
    <col min="14" max="14" width="4.33203125" bestFit="1" customWidth="1"/>
    <col min="15" max="15" width="2.5" bestFit="1" customWidth="1"/>
    <col min="16" max="16" width="3.33203125" bestFit="1" customWidth="1"/>
    <col min="18" max="20" width="12.1640625" bestFit="1" customWidth="1"/>
    <col min="21" max="21" width="9.33203125" bestFit="1" customWidth="1"/>
    <col min="22" max="22" width="9" bestFit="1" customWidth="1"/>
    <col min="23" max="23" width="10" bestFit="1" customWidth="1"/>
    <col min="24" max="24" width="9" bestFit="1" customWidth="1"/>
    <col min="25" max="25" width="13" bestFit="1" customWidth="1"/>
    <col min="26" max="26" width="13" style="177" bestFit="1" customWidth="1"/>
  </cols>
  <sheetData>
    <row r="1" spans="1:26">
      <c r="B1" s="4" t="s">
        <v>7</v>
      </c>
      <c r="C1" s="5">
        <v>45422.358680555553</v>
      </c>
      <c r="D1" s="6">
        <v>45422.358680555553</v>
      </c>
      <c r="E1" s="4" t="s">
        <v>22</v>
      </c>
      <c r="F1" s="4" t="s">
        <v>16</v>
      </c>
      <c r="G1" s="7">
        <v>19682.63</v>
      </c>
      <c r="H1" s="7">
        <v>14.451169999999999</v>
      </c>
    </row>
    <row r="2" spans="1:26">
      <c r="A2">
        <v>1</v>
      </c>
      <c r="B2" t="s">
        <v>8</v>
      </c>
      <c r="C2" s="2">
        <v>45422.365798611114</v>
      </c>
      <c r="D2" s="9">
        <v>45422.365798611114</v>
      </c>
      <c r="E2" t="s">
        <v>22</v>
      </c>
      <c r="F2" t="s">
        <v>16</v>
      </c>
      <c r="G2">
        <v>18269.52</v>
      </c>
      <c r="H2">
        <v>14.31683</v>
      </c>
      <c r="I2">
        <v>170.94</v>
      </c>
      <c r="J2">
        <v>164.9057</v>
      </c>
      <c r="K2" t="s">
        <v>9</v>
      </c>
      <c r="L2">
        <v>38.000149999999998</v>
      </c>
      <c r="M2">
        <v>0.12803349999999999</v>
      </c>
      <c r="N2">
        <v>42</v>
      </c>
      <c r="O2" t="s">
        <v>10</v>
      </c>
      <c r="P2">
        <v>1</v>
      </c>
      <c r="R2" s="8">
        <f>D2-D1</f>
        <v>7.1180555605678819E-3</v>
      </c>
      <c r="U2">
        <f>G1-G2</f>
        <v>1413.1100000000006</v>
      </c>
      <c r="V2" s="177">
        <f>R2*1440</f>
        <v>10.25000000721775</v>
      </c>
      <c r="W2" s="177">
        <f>R2*1440</f>
        <v>10.25000000721775</v>
      </c>
      <c r="X2">
        <f>LN(2)/110</f>
        <v>6.3013380050904117E-3</v>
      </c>
      <c r="Y2" s="209">
        <f>J2*EXP(X2*W2)</f>
        <v>175.90824255509852</v>
      </c>
      <c r="Z2" s="177">
        <f>J2*EXP(X2*W2)</f>
        <v>175.90824255509852</v>
      </c>
    </row>
    <row r="3" spans="1:26">
      <c r="A3">
        <v>2</v>
      </c>
      <c r="B3" t="s">
        <v>8</v>
      </c>
      <c r="C3" s="2">
        <v>45422.367905092593</v>
      </c>
      <c r="D3" s="9">
        <v>45422.367905092593</v>
      </c>
      <c r="E3" t="s">
        <v>22</v>
      </c>
      <c r="F3" t="s">
        <v>16</v>
      </c>
      <c r="G3">
        <v>17628.87</v>
      </c>
      <c r="H3">
        <v>14.08053</v>
      </c>
      <c r="I3">
        <v>305.25</v>
      </c>
      <c r="J3">
        <v>303.3954</v>
      </c>
      <c r="K3" t="s">
        <v>9</v>
      </c>
      <c r="L3">
        <v>38.000399999999999</v>
      </c>
      <c r="M3">
        <v>0.24081449999999999</v>
      </c>
      <c r="N3">
        <v>75</v>
      </c>
      <c r="O3" t="s">
        <v>10</v>
      </c>
      <c r="P3">
        <v>1</v>
      </c>
      <c r="R3" s="9">
        <f>D3-D2</f>
        <v>2.1064814791316167E-3</v>
      </c>
      <c r="S3" s="1">
        <f>AVERAGE(R3:R8)</f>
        <v>2.1527777777616088E-3</v>
      </c>
      <c r="T3" s="1">
        <f>AVERAGE(R2:R33)</f>
        <v>4.38910590287378E-3</v>
      </c>
      <c r="V3" s="177">
        <f t="shared" ref="V3:V33" si="0">R3*1440</f>
        <v>3.033333329949528</v>
      </c>
      <c r="W3" s="177">
        <f>V3+W2</f>
        <v>13.283333337167278</v>
      </c>
      <c r="X3">
        <f>LN(2)/110</f>
        <v>6.3013380050904117E-3</v>
      </c>
      <c r="Y3" s="209">
        <f t="shared" ref="Y3:Y32" si="1">J3*EXP(X3*W3)</f>
        <v>329.88353848443472</v>
      </c>
      <c r="Z3" s="177">
        <f>J3*EXP(X3*(W3-$W$2))</f>
        <v>309.25029459727222</v>
      </c>
    </row>
    <row r="4" spans="1:26">
      <c r="A4">
        <v>3</v>
      </c>
      <c r="B4" t="s">
        <v>8</v>
      </c>
      <c r="C4" s="2">
        <v>45422.369791666664</v>
      </c>
      <c r="D4" s="9">
        <v>45422.369791666664</v>
      </c>
      <c r="E4" t="s">
        <v>22</v>
      </c>
      <c r="F4" t="s">
        <v>16</v>
      </c>
      <c r="G4">
        <v>17116.18</v>
      </c>
      <c r="H4">
        <v>13.907640000000001</v>
      </c>
      <c r="I4">
        <v>219.78</v>
      </c>
      <c r="J4">
        <v>219.06440000000001</v>
      </c>
      <c r="K4" t="s">
        <v>9</v>
      </c>
      <c r="L4">
        <v>38.001289999999997</v>
      </c>
      <c r="M4">
        <v>0.17660120000000001</v>
      </c>
      <c r="N4">
        <v>54</v>
      </c>
      <c r="O4" t="s">
        <v>10</v>
      </c>
      <c r="P4">
        <v>1</v>
      </c>
      <c r="R4" s="9">
        <f t="shared" ref="R4:R33" si="2">D4-D3</f>
        <v>1.8865740712499246E-3</v>
      </c>
      <c r="V4" s="177">
        <f t="shared" si="0"/>
        <v>2.7166666625998914</v>
      </c>
      <c r="W4" s="177">
        <f t="shared" ref="W4:W33" si="3">V4+W3</f>
        <v>15.999999999767169</v>
      </c>
      <c r="X4">
        <f>LN(2)/110</f>
        <v>6.3013380050904117E-3</v>
      </c>
      <c r="Y4" s="209">
        <f t="shared" si="1"/>
        <v>242.30255161964072</v>
      </c>
      <c r="Z4" s="177">
        <f t="shared" ref="Z4:Z33" si="4">J4*EXP(X4*(W4-$W$2))</f>
        <v>227.14724055132044</v>
      </c>
    </row>
    <row r="5" spans="1:26">
      <c r="A5">
        <v>4</v>
      </c>
      <c r="B5" t="s">
        <v>8</v>
      </c>
      <c r="C5" s="2">
        <v>45422.371631944443</v>
      </c>
      <c r="D5" s="9">
        <v>45422.371631944443</v>
      </c>
      <c r="E5" t="s">
        <v>22</v>
      </c>
      <c r="F5" t="s">
        <v>16</v>
      </c>
      <c r="G5">
        <v>16567.740000000002</v>
      </c>
      <c r="H5">
        <v>13.68923</v>
      </c>
      <c r="I5">
        <v>268.62</v>
      </c>
      <c r="J5">
        <v>265.49810000000002</v>
      </c>
      <c r="K5" t="s">
        <v>9</v>
      </c>
      <c r="L5">
        <v>38.00029</v>
      </c>
      <c r="M5">
        <v>0.21780530000000001</v>
      </c>
      <c r="N5">
        <v>66</v>
      </c>
      <c r="O5" t="s">
        <v>10</v>
      </c>
      <c r="P5">
        <v>1</v>
      </c>
      <c r="R5" s="9">
        <f t="shared" si="2"/>
        <v>1.8402777786832303E-3</v>
      </c>
      <c r="V5" s="177">
        <f t="shared" si="0"/>
        <v>2.6500000013038516</v>
      </c>
      <c r="W5" s="177">
        <f t="shared" si="3"/>
        <v>18.650000001071021</v>
      </c>
      <c r="X5">
        <f t="shared" ref="X5:X18" si="5">LN(2)/110</f>
        <v>6.3013380050904117E-3</v>
      </c>
      <c r="Y5" s="209">
        <f t="shared" si="1"/>
        <v>298.60679413627088</v>
      </c>
      <c r="Z5" s="177">
        <f t="shared" si="4"/>
        <v>279.92981850395051</v>
      </c>
    </row>
    <row r="6" spans="1:26">
      <c r="A6">
        <v>5</v>
      </c>
      <c r="B6" t="s">
        <v>8</v>
      </c>
      <c r="C6" s="2">
        <v>45422.373460648145</v>
      </c>
      <c r="D6" s="9">
        <v>45422.373460648145</v>
      </c>
      <c r="E6" t="s">
        <v>22</v>
      </c>
      <c r="F6" t="s">
        <v>16</v>
      </c>
      <c r="G6">
        <v>16035.27</v>
      </c>
      <c r="H6">
        <v>13.471489999999999</v>
      </c>
      <c r="I6">
        <v>264.55</v>
      </c>
      <c r="J6">
        <v>260.91890000000001</v>
      </c>
      <c r="K6" t="s">
        <v>9</v>
      </c>
      <c r="L6">
        <v>38.0002</v>
      </c>
      <c r="M6">
        <v>0.2177328</v>
      </c>
      <c r="N6">
        <v>65</v>
      </c>
      <c r="O6" t="s">
        <v>10</v>
      </c>
      <c r="P6">
        <v>1</v>
      </c>
      <c r="R6" s="9">
        <f t="shared" si="2"/>
        <v>1.8287037019035779E-3</v>
      </c>
      <c r="V6" s="177">
        <f t="shared" si="0"/>
        <v>2.6333333307411522</v>
      </c>
      <c r="W6" s="177">
        <f t="shared" si="3"/>
        <v>21.283333331812173</v>
      </c>
      <c r="X6">
        <f t="shared" si="5"/>
        <v>6.3013380050904117E-3</v>
      </c>
      <c r="Y6" s="209">
        <f t="shared" si="1"/>
        <v>298.36665266055354</v>
      </c>
      <c r="Z6" s="177">
        <f t="shared" si="4"/>
        <v>279.70469717036769</v>
      </c>
    </row>
    <row r="7" spans="1:26">
      <c r="A7">
        <v>6</v>
      </c>
      <c r="B7" t="s">
        <v>8</v>
      </c>
      <c r="C7" s="2">
        <v>45422.376481481479</v>
      </c>
      <c r="D7" s="9">
        <v>45422.376481481479</v>
      </c>
      <c r="E7" t="s">
        <v>22</v>
      </c>
      <c r="F7" t="s">
        <v>16</v>
      </c>
      <c r="G7">
        <v>15351.39</v>
      </c>
      <c r="H7">
        <v>13.256220000000001</v>
      </c>
      <c r="I7">
        <v>248.27</v>
      </c>
      <c r="J7">
        <v>253.71039999999999</v>
      </c>
      <c r="K7" t="s">
        <v>9</v>
      </c>
      <c r="L7">
        <v>38.000059999999998</v>
      </c>
      <c r="M7">
        <v>0.21764120000000001</v>
      </c>
      <c r="N7">
        <v>61</v>
      </c>
      <c r="O7" t="s">
        <v>10</v>
      </c>
      <c r="P7">
        <v>1</v>
      </c>
      <c r="R7" s="9">
        <f t="shared" si="2"/>
        <v>3.0208333337213844E-3</v>
      </c>
      <c r="V7" s="177">
        <f t="shared" si="0"/>
        <v>4.3500000005587935</v>
      </c>
      <c r="W7" s="177">
        <f t="shared" si="3"/>
        <v>25.633333332370967</v>
      </c>
      <c r="X7">
        <f t="shared" si="5"/>
        <v>6.3013380050904117E-3</v>
      </c>
      <c r="Y7" s="209">
        <f t="shared" si="1"/>
        <v>298.18609056414255</v>
      </c>
      <c r="Z7" s="177">
        <f t="shared" si="4"/>
        <v>279.53542870136584</v>
      </c>
    </row>
    <row r="8" spans="1:26">
      <c r="A8">
        <v>7</v>
      </c>
      <c r="B8" t="s">
        <v>8</v>
      </c>
      <c r="C8" s="2">
        <v>45422.37871527778</v>
      </c>
      <c r="D8" s="9">
        <v>45422.37871527778</v>
      </c>
      <c r="E8" t="s">
        <v>22</v>
      </c>
      <c r="F8" t="s">
        <v>16</v>
      </c>
      <c r="G8">
        <v>14705.67</v>
      </c>
      <c r="H8">
        <v>12.95926</v>
      </c>
      <c r="I8">
        <v>337.81</v>
      </c>
      <c r="J8">
        <v>334.59390000000002</v>
      </c>
      <c r="K8" t="s">
        <v>9</v>
      </c>
      <c r="L8">
        <v>38.000160000000001</v>
      </c>
      <c r="M8">
        <v>0.29326600000000003</v>
      </c>
      <c r="N8">
        <v>83</v>
      </c>
      <c r="O8" t="s">
        <v>10</v>
      </c>
      <c r="P8">
        <v>1</v>
      </c>
      <c r="R8" s="9">
        <f t="shared" si="2"/>
        <v>2.2337963018799201E-3</v>
      </c>
      <c r="V8" s="177">
        <f t="shared" si="0"/>
        <v>3.2166666747070849</v>
      </c>
      <c r="W8" s="177">
        <f t="shared" si="3"/>
        <v>28.850000007078052</v>
      </c>
      <c r="X8">
        <f t="shared" si="5"/>
        <v>6.3013380050904117E-3</v>
      </c>
      <c r="Y8" s="209">
        <f t="shared" si="1"/>
        <v>401.30075519990856</v>
      </c>
      <c r="Z8" s="177">
        <f t="shared" si="4"/>
        <v>376.20057471747782</v>
      </c>
    </row>
    <row r="9" spans="1:26">
      <c r="A9">
        <v>8</v>
      </c>
      <c r="B9" t="s">
        <v>8</v>
      </c>
      <c r="C9" s="2">
        <v>45422.392465277779</v>
      </c>
      <c r="D9" s="8">
        <v>45422.392465277779</v>
      </c>
      <c r="E9" t="s">
        <v>22</v>
      </c>
      <c r="F9" t="s">
        <v>16</v>
      </c>
      <c r="G9">
        <v>12715.91</v>
      </c>
      <c r="H9">
        <v>12.69861</v>
      </c>
      <c r="I9">
        <v>260.48</v>
      </c>
      <c r="J9">
        <v>265.56799999999998</v>
      </c>
      <c r="K9" t="s">
        <v>9</v>
      </c>
      <c r="L9">
        <v>38.000230000000002</v>
      </c>
      <c r="M9">
        <v>0.26364189999999998</v>
      </c>
      <c r="N9">
        <v>64</v>
      </c>
      <c r="O9" t="s">
        <v>10</v>
      </c>
      <c r="P9">
        <v>1</v>
      </c>
      <c r="R9" s="8">
        <f t="shared" si="2"/>
        <v>1.374999999825377E-2</v>
      </c>
      <c r="S9" s="1">
        <f>AVERAGE(R10:R17)</f>
        <v>3.5546874996725819E-3</v>
      </c>
      <c r="V9" s="177">
        <f t="shared" si="0"/>
        <v>19.799999997485429</v>
      </c>
      <c r="W9" s="177">
        <f t="shared" si="3"/>
        <v>48.650000004563481</v>
      </c>
      <c r="X9">
        <f t="shared" si="5"/>
        <v>6.3013380050904117E-3</v>
      </c>
      <c r="Y9" s="209">
        <f t="shared" si="1"/>
        <v>360.83869217531884</v>
      </c>
      <c r="Z9" s="177">
        <f t="shared" si="4"/>
        <v>338.26929458190295</v>
      </c>
    </row>
    <row r="10" spans="1:26">
      <c r="A10">
        <v>9</v>
      </c>
      <c r="B10" t="s">
        <v>8</v>
      </c>
      <c r="C10" s="2">
        <v>45422.394317129627</v>
      </c>
      <c r="D10" s="8">
        <v>45422.394317129627</v>
      </c>
      <c r="E10" t="s">
        <v>22</v>
      </c>
      <c r="F10" t="s">
        <v>16</v>
      </c>
      <c r="G10">
        <v>12261.33</v>
      </c>
      <c r="H10">
        <v>12.45262</v>
      </c>
      <c r="I10">
        <v>248.27</v>
      </c>
      <c r="J10">
        <v>245.27529999999999</v>
      </c>
      <c r="K10" t="s">
        <v>9</v>
      </c>
      <c r="L10">
        <v>38.001269999999998</v>
      </c>
      <c r="M10">
        <v>0.24761440000000001</v>
      </c>
      <c r="N10">
        <v>61</v>
      </c>
      <c r="O10" t="s">
        <v>10</v>
      </c>
      <c r="P10">
        <v>1</v>
      </c>
      <c r="R10" s="8">
        <f t="shared" si="2"/>
        <v>1.8518518481869251E-3</v>
      </c>
      <c r="V10" s="177">
        <f t="shared" si="0"/>
        <v>2.6666666613891721</v>
      </c>
      <c r="W10" s="177">
        <f t="shared" si="3"/>
        <v>51.316666665952653</v>
      </c>
      <c r="X10">
        <f t="shared" si="5"/>
        <v>6.3013380050904117E-3</v>
      </c>
      <c r="Y10" s="209">
        <f t="shared" si="1"/>
        <v>338.91350086192517</v>
      </c>
      <c r="Z10" s="177">
        <f t="shared" si="4"/>
        <v>317.71545941959323</v>
      </c>
    </row>
    <row r="11" spans="1:26">
      <c r="A11">
        <v>10</v>
      </c>
      <c r="B11" t="s">
        <v>8</v>
      </c>
      <c r="C11" s="2">
        <v>45422.39675925926</v>
      </c>
      <c r="D11" s="8">
        <v>45422.39675925926</v>
      </c>
      <c r="E11" t="s">
        <v>22</v>
      </c>
      <c r="F11" t="s">
        <v>16</v>
      </c>
      <c r="G11">
        <v>11817.77</v>
      </c>
      <c r="H11">
        <v>12.27172</v>
      </c>
      <c r="I11">
        <v>170.94</v>
      </c>
      <c r="J11">
        <v>172.596</v>
      </c>
      <c r="K11" t="s">
        <v>9</v>
      </c>
      <c r="L11">
        <v>38.000230000000002</v>
      </c>
      <c r="M11">
        <v>0.1778324</v>
      </c>
      <c r="N11">
        <v>42</v>
      </c>
      <c r="O11" t="s">
        <v>10</v>
      </c>
      <c r="P11">
        <v>1</v>
      </c>
      <c r="R11" s="8">
        <f t="shared" si="2"/>
        <v>2.4421296329819597E-3</v>
      </c>
      <c r="V11" s="177">
        <f t="shared" si="0"/>
        <v>3.516666671494022</v>
      </c>
      <c r="W11" s="177">
        <f t="shared" si="3"/>
        <v>54.833333337446675</v>
      </c>
      <c r="X11">
        <f t="shared" si="5"/>
        <v>6.3013380050904117E-3</v>
      </c>
      <c r="Y11" s="209">
        <f t="shared" si="1"/>
        <v>243.83139216505182</v>
      </c>
      <c r="Z11" s="177">
        <f t="shared" si="4"/>
        <v>228.58045662276419</v>
      </c>
    </row>
    <row r="12" spans="1:26">
      <c r="A12">
        <v>11</v>
      </c>
      <c r="B12" t="s">
        <v>8</v>
      </c>
      <c r="C12" s="2">
        <v>45422.398842592593</v>
      </c>
      <c r="D12" s="8">
        <v>45422.398842592593</v>
      </c>
      <c r="E12" t="s">
        <v>22</v>
      </c>
      <c r="F12" t="s">
        <v>16</v>
      </c>
      <c r="G12">
        <v>11371.32</v>
      </c>
      <c r="H12">
        <v>12.035270000000001</v>
      </c>
      <c r="I12">
        <v>227.92</v>
      </c>
      <c r="J12">
        <v>230.0676</v>
      </c>
      <c r="K12" t="s">
        <v>9</v>
      </c>
      <c r="L12">
        <v>38.000030000000002</v>
      </c>
      <c r="M12">
        <v>0.24201729999999999</v>
      </c>
      <c r="N12">
        <v>56</v>
      </c>
      <c r="O12" t="s">
        <v>10</v>
      </c>
      <c r="P12">
        <v>1</v>
      </c>
      <c r="R12" s="8">
        <f t="shared" si="2"/>
        <v>2.0833333328482695E-3</v>
      </c>
      <c r="V12" s="177">
        <f t="shared" si="0"/>
        <v>2.9999999993015081</v>
      </c>
      <c r="W12" s="177">
        <f t="shared" si="3"/>
        <v>57.833333336748183</v>
      </c>
      <c r="X12">
        <f t="shared" si="5"/>
        <v>6.3013380050904117E-3</v>
      </c>
      <c r="Y12" s="209">
        <f t="shared" si="1"/>
        <v>331.22588018007605</v>
      </c>
      <c r="Z12" s="177">
        <f t="shared" si="4"/>
        <v>310.5086767727953</v>
      </c>
    </row>
    <row r="13" spans="1:26">
      <c r="A13">
        <v>12</v>
      </c>
      <c r="B13" t="s">
        <v>8</v>
      </c>
      <c r="C13" s="2">
        <v>45422.412291666667</v>
      </c>
      <c r="D13" s="8">
        <v>45422.412291666667</v>
      </c>
      <c r="E13" t="s">
        <v>22</v>
      </c>
      <c r="F13" t="s">
        <v>16</v>
      </c>
      <c r="G13">
        <v>9745.7340000000004</v>
      </c>
      <c r="H13">
        <v>11.6557</v>
      </c>
      <c r="I13">
        <v>325.60000000000002</v>
      </c>
      <c r="J13">
        <v>320.1798</v>
      </c>
      <c r="K13" t="s">
        <v>9</v>
      </c>
      <c r="L13">
        <v>38.000239999999998</v>
      </c>
      <c r="M13">
        <v>0.38094620000000001</v>
      </c>
      <c r="N13">
        <v>80</v>
      </c>
      <c r="O13" t="s">
        <v>10</v>
      </c>
      <c r="P13">
        <v>1</v>
      </c>
      <c r="R13" s="8">
        <f t="shared" si="2"/>
        <v>1.3449074074742384E-2</v>
      </c>
      <c r="V13" s="177">
        <f t="shared" si="0"/>
        <v>19.366666667629033</v>
      </c>
      <c r="W13" s="177">
        <f t="shared" si="3"/>
        <v>77.200000004377216</v>
      </c>
      <c r="X13">
        <f t="shared" si="5"/>
        <v>6.3013380050904117E-3</v>
      </c>
      <c r="Y13" s="209">
        <f t="shared" si="1"/>
        <v>520.78954042414341</v>
      </c>
      <c r="Z13" s="177">
        <f t="shared" si="4"/>
        <v>488.21568829795842</v>
      </c>
    </row>
    <row r="14" spans="1:26">
      <c r="A14">
        <v>13</v>
      </c>
      <c r="B14" t="s">
        <v>8</v>
      </c>
      <c r="C14" s="2">
        <v>45422.414270833331</v>
      </c>
      <c r="D14" s="8">
        <v>45422.414270833331</v>
      </c>
      <c r="E14" t="s">
        <v>22</v>
      </c>
      <c r="F14" t="s">
        <v>16</v>
      </c>
      <c r="G14">
        <v>9241.6419999999998</v>
      </c>
      <c r="H14">
        <v>11.254759999999999</v>
      </c>
      <c r="I14">
        <v>329.67</v>
      </c>
      <c r="J14">
        <v>331.72649999999999</v>
      </c>
      <c r="K14" t="s">
        <v>9</v>
      </c>
      <c r="L14">
        <v>38.001220000000004</v>
      </c>
      <c r="M14">
        <v>0.40186349999999998</v>
      </c>
      <c r="N14">
        <v>81</v>
      </c>
      <c r="O14" t="s">
        <v>10</v>
      </c>
      <c r="P14">
        <v>1</v>
      </c>
      <c r="R14" s="8">
        <f t="shared" si="2"/>
        <v>1.9791666636592709E-3</v>
      </c>
      <c r="V14" s="177">
        <f t="shared" si="0"/>
        <v>2.84999999566935</v>
      </c>
      <c r="W14" s="177">
        <f t="shared" si="3"/>
        <v>80.050000000046566</v>
      </c>
      <c r="X14">
        <f t="shared" si="5"/>
        <v>6.3013380050904117E-3</v>
      </c>
      <c r="Y14" s="209">
        <f t="shared" si="1"/>
        <v>549.34845104994577</v>
      </c>
      <c r="Z14" s="177">
        <f t="shared" si="4"/>
        <v>514.98832316474261</v>
      </c>
    </row>
    <row r="15" spans="1:26">
      <c r="A15">
        <v>14</v>
      </c>
      <c r="B15" t="s">
        <v>8</v>
      </c>
      <c r="C15" s="2">
        <v>45422.416180555556</v>
      </c>
      <c r="D15" s="8">
        <v>45422.416180555556</v>
      </c>
      <c r="E15" t="s">
        <v>22</v>
      </c>
      <c r="F15" t="s">
        <v>16</v>
      </c>
      <c r="G15">
        <v>8770.4639999999999</v>
      </c>
      <c r="H15">
        <v>10.866949999999999</v>
      </c>
      <c r="I15">
        <v>317.45999999999998</v>
      </c>
      <c r="J15">
        <v>315.517</v>
      </c>
      <c r="K15" t="s">
        <v>9</v>
      </c>
      <c r="L15">
        <v>38.000360000000001</v>
      </c>
      <c r="M15">
        <v>0.3888527</v>
      </c>
      <c r="N15">
        <v>78</v>
      </c>
      <c r="O15" t="s">
        <v>10</v>
      </c>
      <c r="P15">
        <v>1</v>
      </c>
      <c r="R15" s="8">
        <f t="shared" si="2"/>
        <v>1.9097222248092294E-3</v>
      </c>
      <c r="V15" s="177">
        <f t="shared" si="0"/>
        <v>2.7500000037252903</v>
      </c>
      <c r="W15" s="177">
        <f t="shared" si="3"/>
        <v>82.800000003771856</v>
      </c>
      <c r="X15">
        <f t="shared" si="5"/>
        <v>6.3013380050904117E-3</v>
      </c>
      <c r="Y15" s="209">
        <f t="shared" si="1"/>
        <v>531.63828894471942</v>
      </c>
      <c r="Z15" s="177">
        <f t="shared" si="4"/>
        <v>498.38587954609841</v>
      </c>
    </row>
    <row r="16" spans="1:26">
      <c r="A16">
        <v>15</v>
      </c>
      <c r="B16" t="s">
        <v>8</v>
      </c>
      <c r="C16" s="2">
        <v>45422.419050925928</v>
      </c>
      <c r="D16" s="8">
        <v>45422.419050925928</v>
      </c>
      <c r="E16" t="s">
        <v>22</v>
      </c>
      <c r="F16" t="s">
        <v>16</v>
      </c>
      <c r="G16">
        <v>8343.1139999999996</v>
      </c>
      <c r="H16">
        <v>10.612</v>
      </c>
      <c r="I16">
        <v>203.5</v>
      </c>
      <c r="J16">
        <v>199.5087</v>
      </c>
      <c r="K16" t="s">
        <v>9</v>
      </c>
      <c r="L16">
        <v>38.000149999999998</v>
      </c>
      <c r="M16">
        <v>0.25227339999999998</v>
      </c>
      <c r="N16">
        <v>50</v>
      </c>
      <c r="O16" t="s">
        <v>10</v>
      </c>
      <c r="P16">
        <v>1</v>
      </c>
      <c r="R16" s="8">
        <f t="shared" si="2"/>
        <v>2.8703703719656914E-3</v>
      </c>
      <c r="V16" s="177">
        <f t="shared" si="0"/>
        <v>4.1333333356305957</v>
      </c>
      <c r="W16" s="177">
        <f t="shared" si="3"/>
        <v>86.933333339402452</v>
      </c>
      <c r="X16">
        <f t="shared" si="5"/>
        <v>6.3013380050904117E-3</v>
      </c>
      <c r="Y16" s="209">
        <f t="shared" si="1"/>
        <v>345.0378639822552</v>
      </c>
      <c r="Z16" s="177">
        <f t="shared" si="4"/>
        <v>323.45676166184529</v>
      </c>
    </row>
    <row r="17" spans="1:26">
      <c r="A17">
        <v>16</v>
      </c>
      <c r="B17" t="s">
        <v>8</v>
      </c>
      <c r="C17" s="2">
        <v>45422.420902777776</v>
      </c>
      <c r="D17" s="8">
        <v>45422.420902777776</v>
      </c>
      <c r="E17" t="s">
        <v>22</v>
      </c>
      <c r="F17" t="s">
        <v>16</v>
      </c>
      <c r="G17">
        <v>7895.3149999999996</v>
      </c>
      <c r="H17">
        <v>10.211919999999999</v>
      </c>
      <c r="I17">
        <v>313.39</v>
      </c>
      <c r="J17">
        <v>306.04899999999998</v>
      </c>
      <c r="K17" t="s">
        <v>9</v>
      </c>
      <c r="L17">
        <v>38.001330000000003</v>
      </c>
      <c r="M17">
        <v>0.39382539999999999</v>
      </c>
      <c r="N17">
        <v>77</v>
      </c>
      <c r="O17" t="s">
        <v>10</v>
      </c>
      <c r="P17">
        <v>1</v>
      </c>
      <c r="R17" s="8">
        <f t="shared" si="2"/>
        <v>1.8518518481869251E-3</v>
      </c>
      <c r="V17" s="177">
        <f t="shared" si="0"/>
        <v>2.6666666613891721</v>
      </c>
      <c r="W17" s="177">
        <f t="shared" si="3"/>
        <v>89.600000000791624</v>
      </c>
      <c r="X17">
        <f t="shared" si="5"/>
        <v>6.3013380050904117E-3</v>
      </c>
      <c r="Y17" s="209">
        <f t="shared" si="1"/>
        <v>538.26182487330357</v>
      </c>
      <c r="Z17" s="177">
        <f t="shared" si="4"/>
        <v>504.59513280741845</v>
      </c>
    </row>
    <row r="18" spans="1:26">
      <c r="A18">
        <v>17</v>
      </c>
      <c r="B18" t="s">
        <v>8</v>
      </c>
      <c r="C18" s="2">
        <v>45422.440208333333</v>
      </c>
      <c r="D18" s="6">
        <v>45422.440208333333</v>
      </c>
      <c r="E18" t="s">
        <v>22</v>
      </c>
      <c r="F18" t="s">
        <v>16</v>
      </c>
      <c r="G18">
        <v>6363.6440000000002</v>
      </c>
      <c r="H18">
        <v>9.8117750000000008</v>
      </c>
      <c r="I18">
        <v>268.62</v>
      </c>
      <c r="J18">
        <v>264.68520000000001</v>
      </c>
      <c r="K18" t="s">
        <v>9</v>
      </c>
      <c r="L18">
        <v>38.001359999999998</v>
      </c>
      <c r="M18">
        <v>0.40596460000000001</v>
      </c>
      <c r="N18">
        <v>66</v>
      </c>
      <c r="O18" t="s">
        <v>10</v>
      </c>
      <c r="P18">
        <v>1</v>
      </c>
      <c r="R18" s="6">
        <f t="shared" si="2"/>
        <v>1.9305555557366461E-2</v>
      </c>
      <c r="S18" s="1">
        <f>AVERAGE(R19:R22)</f>
        <v>2.0167824077361729E-3</v>
      </c>
      <c r="V18" s="177">
        <f t="shared" si="0"/>
        <v>27.800000002607703</v>
      </c>
      <c r="W18" s="177">
        <f t="shared" si="3"/>
        <v>117.40000000339933</v>
      </c>
      <c r="X18">
        <f t="shared" si="5"/>
        <v>6.3013380050904117E-3</v>
      </c>
      <c r="Y18" s="209">
        <f t="shared" si="1"/>
        <v>554.63945784027146</v>
      </c>
      <c r="Z18" s="177">
        <f t="shared" si="4"/>
        <v>519.94839306135441</v>
      </c>
    </row>
    <row r="19" spans="1:26">
      <c r="A19">
        <v>18</v>
      </c>
      <c r="B19" t="s">
        <v>8</v>
      </c>
      <c r="C19" s="2">
        <v>45422.442141203705</v>
      </c>
      <c r="D19" s="6">
        <v>45422.442141203705</v>
      </c>
      <c r="E19" t="s">
        <v>22</v>
      </c>
      <c r="F19" t="s">
        <v>16</v>
      </c>
      <c r="G19">
        <v>5979.9030000000002</v>
      </c>
      <c r="H19">
        <v>9.3836279999999999</v>
      </c>
      <c r="I19">
        <v>272.69</v>
      </c>
      <c r="J19">
        <v>272.60899999999998</v>
      </c>
      <c r="K19" t="s">
        <v>9</v>
      </c>
      <c r="L19">
        <v>38.000210000000003</v>
      </c>
      <c r="M19">
        <v>0.425871</v>
      </c>
      <c r="N19">
        <v>67</v>
      </c>
      <c r="O19" t="s">
        <v>10</v>
      </c>
      <c r="P19">
        <v>1</v>
      </c>
      <c r="R19" s="6">
        <f t="shared" si="2"/>
        <v>1.9328703710925765E-3</v>
      </c>
      <c r="V19" s="177">
        <f t="shared" si="0"/>
        <v>2.7833333343733102</v>
      </c>
      <c r="W19" s="177">
        <f t="shared" si="3"/>
        <v>120.18333333777264</v>
      </c>
      <c r="X19">
        <f>LN(2)/110</f>
        <v>6.3013380050904117E-3</v>
      </c>
      <c r="Y19" s="209">
        <f t="shared" si="1"/>
        <v>581.3507877005793</v>
      </c>
      <c r="Z19" s="177">
        <f t="shared" si="4"/>
        <v>544.98900789874767</v>
      </c>
    </row>
    <row r="20" spans="1:26">
      <c r="A20">
        <v>19</v>
      </c>
      <c r="B20" t="s">
        <v>8</v>
      </c>
      <c r="C20" s="2">
        <v>45422.444108796299</v>
      </c>
      <c r="D20" s="6">
        <v>45422.444108796299</v>
      </c>
      <c r="E20" t="s">
        <v>22</v>
      </c>
      <c r="F20" t="s">
        <v>16</v>
      </c>
      <c r="G20">
        <v>5587.7030000000004</v>
      </c>
      <c r="H20">
        <v>8.9255779999999998</v>
      </c>
      <c r="I20">
        <v>288.97000000000003</v>
      </c>
      <c r="J20">
        <v>291.06970000000001</v>
      </c>
      <c r="K20" t="s">
        <v>9</v>
      </c>
      <c r="L20">
        <v>38.001269999999998</v>
      </c>
      <c r="M20">
        <v>0.4627348</v>
      </c>
      <c r="N20">
        <v>71</v>
      </c>
      <c r="O20" t="s">
        <v>10</v>
      </c>
      <c r="P20">
        <v>1</v>
      </c>
      <c r="R20" s="6">
        <f t="shared" si="2"/>
        <v>1.9675925941555761E-3</v>
      </c>
      <c r="V20" s="177">
        <f t="shared" si="0"/>
        <v>2.8333333355840296</v>
      </c>
      <c r="W20" s="177">
        <f t="shared" si="3"/>
        <v>123.01666667335667</v>
      </c>
      <c r="X20">
        <f>LN(2)/110</f>
        <v>6.3013380050904117E-3</v>
      </c>
      <c r="Y20" s="209">
        <f t="shared" si="1"/>
        <v>631.90075864740959</v>
      </c>
      <c r="Z20" s="177">
        <f t="shared" si="4"/>
        <v>592.3772270230204</v>
      </c>
    </row>
    <row r="21" spans="1:26">
      <c r="A21">
        <v>20</v>
      </c>
      <c r="B21" t="s">
        <v>8</v>
      </c>
      <c r="C21" s="2">
        <v>45422.446226851855</v>
      </c>
      <c r="D21" s="6">
        <v>45422.446226851855</v>
      </c>
      <c r="E21" t="s">
        <v>22</v>
      </c>
      <c r="F21" t="s">
        <v>16</v>
      </c>
      <c r="G21">
        <v>5255.3180000000002</v>
      </c>
      <c r="H21">
        <v>8.5579239999999999</v>
      </c>
      <c r="I21">
        <v>223.85</v>
      </c>
      <c r="J21">
        <v>224.8999</v>
      </c>
      <c r="K21" t="s">
        <v>9</v>
      </c>
      <c r="L21">
        <v>38.001220000000004</v>
      </c>
      <c r="M21">
        <v>0.36440400000000001</v>
      </c>
      <c r="N21">
        <v>55</v>
      </c>
      <c r="O21" t="s">
        <v>10</v>
      </c>
      <c r="P21">
        <v>1</v>
      </c>
      <c r="R21" s="6">
        <f t="shared" si="2"/>
        <v>2.118055555911269E-3</v>
      </c>
      <c r="V21" s="177">
        <f t="shared" si="0"/>
        <v>3.0500000005122274</v>
      </c>
      <c r="W21" s="177">
        <f t="shared" si="3"/>
        <v>126.06666667386889</v>
      </c>
      <c r="X21">
        <f>LN(2)/110</f>
        <v>6.3013380050904117E-3</v>
      </c>
      <c r="Y21" s="209">
        <f t="shared" si="1"/>
        <v>497.72319651881037</v>
      </c>
      <c r="Z21" s="177">
        <f t="shared" si="4"/>
        <v>466.5920762778552</v>
      </c>
    </row>
    <row r="22" spans="1:26">
      <c r="A22">
        <v>21</v>
      </c>
      <c r="B22" t="s">
        <v>8</v>
      </c>
      <c r="C22" s="2">
        <v>45422.448275462964</v>
      </c>
      <c r="D22" s="6">
        <v>45422.448275462964</v>
      </c>
      <c r="E22" t="s">
        <v>22</v>
      </c>
      <c r="F22" t="s">
        <v>16</v>
      </c>
      <c r="G22">
        <v>4906.8050000000003</v>
      </c>
      <c r="H22">
        <v>8.1406749999999999</v>
      </c>
      <c r="I22">
        <v>256.41000000000003</v>
      </c>
      <c r="J22">
        <v>257.38150000000002</v>
      </c>
      <c r="K22" t="s">
        <v>9</v>
      </c>
      <c r="L22">
        <v>38.001220000000004</v>
      </c>
      <c r="M22">
        <v>0.424956</v>
      </c>
      <c r="N22">
        <v>63</v>
      </c>
      <c r="O22" t="s">
        <v>10</v>
      </c>
      <c r="P22">
        <v>1</v>
      </c>
      <c r="R22" s="6">
        <f t="shared" si="2"/>
        <v>2.0486111097852699E-3</v>
      </c>
      <c r="V22" s="177">
        <f t="shared" si="0"/>
        <v>2.9499999980907887</v>
      </c>
      <c r="W22" s="177">
        <f t="shared" si="3"/>
        <v>129.01666667195968</v>
      </c>
      <c r="X22">
        <f t="shared" ref="X22:X33" si="6">LN(2)/110</f>
        <v>6.3013380050904117E-3</v>
      </c>
      <c r="Y22" s="209">
        <f t="shared" si="1"/>
        <v>580.29526117391572</v>
      </c>
      <c r="Z22" s="177">
        <f t="shared" si="4"/>
        <v>543.99950144799959</v>
      </c>
    </row>
    <row r="23" spans="1:26">
      <c r="A23">
        <v>22</v>
      </c>
      <c r="B23" t="s">
        <v>8</v>
      </c>
      <c r="C23" s="2">
        <v>45422.466435185182</v>
      </c>
      <c r="D23" s="9">
        <v>45422.466435185182</v>
      </c>
      <c r="E23" t="s">
        <v>22</v>
      </c>
      <c r="F23" t="s">
        <v>16</v>
      </c>
      <c r="G23">
        <v>3906.7159999999999</v>
      </c>
      <c r="H23">
        <v>7.6454870000000001</v>
      </c>
      <c r="I23">
        <v>252.34</v>
      </c>
      <c r="J23">
        <v>253.29230000000001</v>
      </c>
      <c r="K23" t="s">
        <v>9</v>
      </c>
      <c r="L23">
        <v>38.00029</v>
      </c>
      <c r="M23">
        <v>0.49411890000000003</v>
      </c>
      <c r="N23">
        <v>62</v>
      </c>
      <c r="O23" t="s">
        <v>10</v>
      </c>
      <c r="P23">
        <v>1</v>
      </c>
      <c r="R23" s="9">
        <f t="shared" si="2"/>
        <v>1.8159722218115348E-2</v>
      </c>
      <c r="S23" s="1">
        <f>AVERAGE(R24:R29)</f>
        <v>2.0891203712380957E-3</v>
      </c>
      <c r="V23" s="177">
        <f t="shared" si="0"/>
        <v>26.149999994086102</v>
      </c>
      <c r="W23" s="177">
        <f t="shared" si="3"/>
        <v>155.16666666604578</v>
      </c>
      <c r="X23">
        <f t="shared" si="6"/>
        <v>6.3013380050904117E-3</v>
      </c>
      <c r="Y23" s="209">
        <f t="shared" si="1"/>
        <v>673.37458964146401</v>
      </c>
      <c r="Z23" s="177">
        <f t="shared" si="4"/>
        <v>631.25699202103624</v>
      </c>
    </row>
    <row r="24" spans="1:26">
      <c r="A24">
        <v>23</v>
      </c>
      <c r="B24" t="s">
        <v>8</v>
      </c>
      <c r="C24" s="2">
        <v>45422.46837962963</v>
      </c>
      <c r="D24" s="9">
        <v>45422.46837962963</v>
      </c>
      <c r="E24" t="s">
        <v>22</v>
      </c>
      <c r="F24" t="s">
        <v>16</v>
      </c>
      <c r="G24">
        <v>3513.7060000000001</v>
      </c>
      <c r="H24">
        <v>6.9997920000000002</v>
      </c>
      <c r="I24">
        <v>325.60000000000002</v>
      </c>
      <c r="J24">
        <v>329.14269999999999</v>
      </c>
      <c r="K24" t="s">
        <v>9</v>
      </c>
      <c r="L24">
        <v>38.000369999999997</v>
      </c>
      <c r="M24">
        <v>0.65369440000000001</v>
      </c>
      <c r="N24">
        <v>80</v>
      </c>
      <c r="O24" t="s">
        <v>10</v>
      </c>
      <c r="P24">
        <v>1</v>
      </c>
      <c r="R24" s="9">
        <f t="shared" si="2"/>
        <v>1.9444444478722289E-3</v>
      </c>
      <c r="V24" s="177">
        <f t="shared" si="0"/>
        <v>2.8000000049360096</v>
      </c>
      <c r="W24" s="177">
        <f t="shared" si="3"/>
        <v>157.96666667098179</v>
      </c>
      <c r="X24">
        <f t="shared" si="6"/>
        <v>6.3013380050904117E-3</v>
      </c>
      <c r="Y24" s="209">
        <f t="shared" si="1"/>
        <v>890.59765120011934</v>
      </c>
      <c r="Z24" s="177">
        <f t="shared" si="4"/>
        <v>834.89339076030001</v>
      </c>
    </row>
    <row r="25" spans="1:26">
      <c r="A25">
        <v>24</v>
      </c>
      <c r="B25" t="s">
        <v>8</v>
      </c>
      <c r="C25" s="2">
        <v>45422.47078703704</v>
      </c>
      <c r="D25" s="9">
        <v>45422.47078703704</v>
      </c>
      <c r="E25" t="s">
        <v>22</v>
      </c>
      <c r="F25" t="s">
        <v>16</v>
      </c>
      <c r="G25">
        <v>3126.0050000000001</v>
      </c>
      <c r="H25">
        <v>6.3646289999999999</v>
      </c>
      <c r="I25">
        <v>313.39</v>
      </c>
      <c r="J25">
        <v>316.04570000000001</v>
      </c>
      <c r="K25" t="s">
        <v>9</v>
      </c>
      <c r="L25">
        <v>38.001280000000001</v>
      </c>
      <c r="M25">
        <v>0.64162719999999995</v>
      </c>
      <c r="N25">
        <v>77</v>
      </c>
      <c r="O25" t="s">
        <v>10</v>
      </c>
      <c r="P25">
        <v>1</v>
      </c>
      <c r="R25" s="9">
        <f t="shared" si="2"/>
        <v>2.4074074099189602E-3</v>
      </c>
      <c r="V25" s="177">
        <f t="shared" si="0"/>
        <v>3.4666666702833027</v>
      </c>
      <c r="W25" s="177">
        <f t="shared" si="3"/>
        <v>161.4333333412651</v>
      </c>
      <c r="X25">
        <f t="shared" si="6"/>
        <v>6.3013380050904117E-3</v>
      </c>
      <c r="Y25" s="209">
        <f t="shared" si="1"/>
        <v>874.04583935545475</v>
      </c>
      <c r="Z25" s="177">
        <f t="shared" si="4"/>
        <v>819.37684600454327</v>
      </c>
    </row>
    <row r="26" spans="1:26">
      <c r="A26">
        <v>25</v>
      </c>
      <c r="B26" t="s">
        <v>8</v>
      </c>
      <c r="C26" s="2">
        <v>45422.472939814812</v>
      </c>
      <c r="D26" s="9">
        <v>45422.472939814812</v>
      </c>
      <c r="E26" t="s">
        <v>22</v>
      </c>
      <c r="F26" t="s">
        <v>16</v>
      </c>
      <c r="G26">
        <v>2833.4389999999999</v>
      </c>
      <c r="H26">
        <v>5.8830280000000004</v>
      </c>
      <c r="I26">
        <v>231.99</v>
      </c>
      <c r="J26">
        <v>232.18100000000001</v>
      </c>
      <c r="K26" t="s">
        <v>9</v>
      </c>
      <c r="L26">
        <v>38.000109999999999</v>
      </c>
      <c r="M26">
        <v>0.479825</v>
      </c>
      <c r="N26">
        <v>57</v>
      </c>
      <c r="O26" t="s">
        <v>10</v>
      </c>
      <c r="P26">
        <v>1</v>
      </c>
      <c r="R26" s="9">
        <f t="shared" si="2"/>
        <v>2.152777771698311E-3</v>
      </c>
      <c r="V26" s="177">
        <f t="shared" si="0"/>
        <v>3.0999999912455678</v>
      </c>
      <c r="W26" s="177">
        <f t="shared" si="3"/>
        <v>164.53333333251067</v>
      </c>
      <c r="X26">
        <f t="shared" si="6"/>
        <v>6.3013380050904117E-3</v>
      </c>
      <c r="Y26" s="209">
        <f t="shared" si="1"/>
        <v>654.77874608643936</v>
      </c>
      <c r="Z26" s="177">
        <f t="shared" si="4"/>
        <v>613.82426371911322</v>
      </c>
    </row>
    <row r="27" spans="1:26">
      <c r="A27">
        <v>26</v>
      </c>
      <c r="B27" t="s">
        <v>8</v>
      </c>
      <c r="C27" s="2">
        <v>45422.475312499999</v>
      </c>
      <c r="D27" s="9">
        <v>45422.475312499999</v>
      </c>
      <c r="E27" t="s">
        <v>22</v>
      </c>
      <c r="F27" t="s">
        <v>16</v>
      </c>
      <c r="G27">
        <v>2441.52</v>
      </c>
      <c r="H27">
        <v>5.1798780000000004</v>
      </c>
      <c r="I27">
        <v>337.81</v>
      </c>
      <c r="J27">
        <v>337.20479999999998</v>
      </c>
      <c r="K27" t="s">
        <v>9</v>
      </c>
      <c r="L27">
        <v>38.000050000000002</v>
      </c>
      <c r="M27">
        <v>0.71331990000000001</v>
      </c>
      <c r="N27">
        <v>83</v>
      </c>
      <c r="O27" t="s">
        <v>10</v>
      </c>
      <c r="P27">
        <v>1</v>
      </c>
      <c r="R27" s="9">
        <f t="shared" si="2"/>
        <v>2.3726851868559606E-3</v>
      </c>
      <c r="V27" s="177">
        <f t="shared" si="0"/>
        <v>3.4166666690725833</v>
      </c>
      <c r="W27" s="177">
        <f t="shared" si="3"/>
        <v>167.95000000158325</v>
      </c>
      <c r="X27">
        <f t="shared" si="6"/>
        <v>6.3013380050904117E-3</v>
      </c>
      <c r="Y27" s="209">
        <f t="shared" si="1"/>
        <v>971.6543933798481</v>
      </c>
      <c r="Z27" s="177">
        <f t="shared" si="4"/>
        <v>910.88027241356258</v>
      </c>
    </row>
    <row r="28" spans="1:26">
      <c r="A28">
        <v>27</v>
      </c>
      <c r="B28" t="s">
        <v>8</v>
      </c>
      <c r="C28" s="2">
        <v>45422.477118055554</v>
      </c>
      <c r="D28" s="9">
        <v>45422.477118055554</v>
      </c>
      <c r="E28" t="s">
        <v>22</v>
      </c>
      <c r="F28" t="s">
        <v>16</v>
      </c>
      <c r="G28">
        <v>2160.0740000000001</v>
      </c>
      <c r="H28">
        <v>4.6591399999999998</v>
      </c>
      <c r="I28">
        <v>244.2</v>
      </c>
      <c r="J28">
        <v>242.52189999999999</v>
      </c>
      <c r="K28" t="s">
        <v>9</v>
      </c>
      <c r="L28">
        <v>38.000070000000001</v>
      </c>
      <c r="M28">
        <v>0.52131119999999997</v>
      </c>
      <c r="N28">
        <v>60</v>
      </c>
      <c r="O28" t="s">
        <v>10</v>
      </c>
      <c r="P28">
        <v>1</v>
      </c>
      <c r="R28" s="9">
        <f t="shared" si="2"/>
        <v>1.8055555556202307E-3</v>
      </c>
      <c r="V28" s="177">
        <f t="shared" si="0"/>
        <v>2.6000000000931323</v>
      </c>
      <c r="W28" s="177">
        <f t="shared" si="3"/>
        <v>170.55000000167638</v>
      </c>
      <c r="X28">
        <f t="shared" si="6"/>
        <v>6.3013380050904117E-3</v>
      </c>
      <c r="Y28" s="209">
        <f t="shared" si="1"/>
        <v>710.36946814650241</v>
      </c>
      <c r="Z28" s="177">
        <f t="shared" si="4"/>
        <v>665.93794981855081</v>
      </c>
    </row>
    <row r="29" spans="1:26">
      <c r="A29">
        <v>28</v>
      </c>
      <c r="B29" t="s">
        <v>8</v>
      </c>
      <c r="C29" s="2">
        <v>45422.47896990741</v>
      </c>
      <c r="D29" s="9">
        <v>45422.47896990741</v>
      </c>
      <c r="E29" t="s">
        <v>22</v>
      </c>
      <c r="F29" t="s">
        <v>16</v>
      </c>
      <c r="G29">
        <v>1898.117</v>
      </c>
      <c r="H29">
        <v>4.1636569999999997</v>
      </c>
      <c r="I29">
        <v>223.85</v>
      </c>
      <c r="J29">
        <v>225.50149999999999</v>
      </c>
      <c r="K29" t="s">
        <v>9</v>
      </c>
      <c r="L29">
        <v>38.000010000000003</v>
      </c>
      <c r="M29">
        <v>0.49289830000000001</v>
      </c>
      <c r="N29">
        <v>55</v>
      </c>
      <c r="O29" t="s">
        <v>10</v>
      </c>
      <c r="P29">
        <v>1</v>
      </c>
      <c r="R29" s="9">
        <f t="shared" si="2"/>
        <v>1.8518518554628827E-3</v>
      </c>
      <c r="V29" s="177">
        <f t="shared" si="0"/>
        <v>2.666666671866551</v>
      </c>
      <c r="W29" s="177">
        <f t="shared" si="3"/>
        <v>173.21666667354293</v>
      </c>
      <c r="X29">
        <f t="shared" si="6"/>
        <v>6.3013380050904117E-3</v>
      </c>
      <c r="Y29" s="209">
        <f t="shared" si="1"/>
        <v>671.70790149375023</v>
      </c>
      <c r="Z29" s="177">
        <f t="shared" si="4"/>
        <v>629.69455030887877</v>
      </c>
    </row>
    <row r="30" spans="1:26">
      <c r="A30">
        <v>29</v>
      </c>
      <c r="B30" t="s">
        <v>8</v>
      </c>
      <c r="C30" s="2">
        <v>45422.490856481483</v>
      </c>
      <c r="D30" s="8">
        <v>45422.490856481483</v>
      </c>
      <c r="E30" t="s">
        <v>22</v>
      </c>
      <c r="F30" t="s">
        <v>16</v>
      </c>
      <c r="G30">
        <v>1492.2139999999999</v>
      </c>
      <c r="H30">
        <v>3.6466150000000002</v>
      </c>
      <c r="I30">
        <v>215.71</v>
      </c>
      <c r="J30">
        <v>215.50380000000001</v>
      </c>
      <c r="K30" t="s">
        <v>9</v>
      </c>
      <c r="L30">
        <v>38.000030000000002</v>
      </c>
      <c r="M30">
        <v>0.52487819999999996</v>
      </c>
      <c r="N30">
        <v>53</v>
      </c>
      <c r="O30" t="s">
        <v>10</v>
      </c>
      <c r="P30">
        <v>1</v>
      </c>
      <c r="R30" s="8">
        <f t="shared" si="2"/>
        <v>1.1886574073287193E-2</v>
      </c>
      <c r="S30" s="1">
        <f>AVERAGE(R31:R33)</f>
        <v>2.7584876540155769E-3</v>
      </c>
      <c r="V30" s="177">
        <f t="shared" si="0"/>
        <v>17.116666665533558</v>
      </c>
      <c r="W30" s="177">
        <f t="shared" si="3"/>
        <v>190.33333333907649</v>
      </c>
      <c r="X30">
        <f t="shared" si="6"/>
        <v>6.3013380050904117E-3</v>
      </c>
      <c r="Y30" s="209">
        <f t="shared" si="1"/>
        <v>715.03622790147062</v>
      </c>
      <c r="Z30" s="177">
        <f t="shared" si="4"/>
        <v>670.3128174935764</v>
      </c>
    </row>
    <row r="31" spans="1:26">
      <c r="A31">
        <v>30</v>
      </c>
      <c r="B31" t="s">
        <v>8</v>
      </c>
      <c r="C31" s="2">
        <v>45422.492592592593</v>
      </c>
      <c r="D31" s="8">
        <v>45422.492592592593</v>
      </c>
      <c r="E31" t="s">
        <v>22</v>
      </c>
      <c r="F31" t="s">
        <v>16</v>
      </c>
      <c r="G31">
        <v>1232.3779999999999</v>
      </c>
      <c r="H31">
        <v>3.0598930000000002</v>
      </c>
      <c r="I31">
        <v>236.06</v>
      </c>
      <c r="J31">
        <v>236.7405</v>
      </c>
      <c r="K31" t="s">
        <v>9</v>
      </c>
      <c r="L31">
        <v>38.000419999999998</v>
      </c>
      <c r="M31">
        <v>0.58581729999999999</v>
      </c>
      <c r="N31">
        <v>58</v>
      </c>
      <c r="O31" t="s">
        <v>10</v>
      </c>
      <c r="P31">
        <v>1</v>
      </c>
      <c r="R31" s="8">
        <f t="shared" si="2"/>
        <v>1.7361111094942316E-3</v>
      </c>
      <c r="V31" s="177">
        <f t="shared" si="0"/>
        <v>2.4999999976716936</v>
      </c>
      <c r="W31" s="177">
        <f t="shared" si="3"/>
        <v>192.83333333674818</v>
      </c>
      <c r="X31">
        <f t="shared" si="6"/>
        <v>6.3013380050904117E-3</v>
      </c>
      <c r="Y31" s="209">
        <f t="shared" si="1"/>
        <v>797.97128775711622</v>
      </c>
      <c r="Z31" s="177">
        <f t="shared" si="4"/>
        <v>748.0605335834199</v>
      </c>
    </row>
    <row r="32" spans="1:26">
      <c r="A32">
        <v>31</v>
      </c>
      <c r="B32" t="s">
        <v>8</v>
      </c>
      <c r="C32" s="2">
        <v>45422.494340277779</v>
      </c>
      <c r="D32" s="8">
        <v>45422.494340277779</v>
      </c>
      <c r="E32" t="s">
        <v>22</v>
      </c>
      <c r="F32" t="s">
        <v>16</v>
      </c>
      <c r="G32">
        <v>986.93489999999997</v>
      </c>
      <c r="H32">
        <v>2.4894790000000002</v>
      </c>
      <c r="I32">
        <v>227.92</v>
      </c>
      <c r="J32">
        <v>228.44280000000001</v>
      </c>
      <c r="K32" t="s">
        <v>9</v>
      </c>
      <c r="L32">
        <v>38.000190000000003</v>
      </c>
      <c r="M32">
        <v>0.57443149999999998</v>
      </c>
      <c r="N32">
        <v>56</v>
      </c>
      <c r="O32" t="s">
        <v>10</v>
      </c>
      <c r="P32">
        <v>1</v>
      </c>
      <c r="R32" s="8">
        <f t="shared" si="2"/>
        <v>1.747685186273884E-3</v>
      </c>
      <c r="V32" s="177">
        <f t="shared" si="0"/>
        <v>2.516666668234393</v>
      </c>
      <c r="W32" s="177">
        <f t="shared" si="3"/>
        <v>195.35000000498258</v>
      </c>
      <c r="X32">
        <f t="shared" si="6"/>
        <v>6.3013380050904117E-3</v>
      </c>
      <c r="Y32" s="209">
        <f t="shared" si="1"/>
        <v>782.31089861336056</v>
      </c>
      <c r="Z32" s="177">
        <f t="shared" si="4"/>
        <v>733.37965566370258</v>
      </c>
    </row>
    <row r="33" spans="1:26">
      <c r="A33">
        <v>32</v>
      </c>
      <c r="B33" t="s">
        <v>8</v>
      </c>
      <c r="C33" s="2">
        <v>45422.499131944445</v>
      </c>
      <c r="D33" s="8">
        <v>45422.499131944445</v>
      </c>
      <c r="E33" t="s">
        <v>22</v>
      </c>
      <c r="F33" t="s">
        <v>16</v>
      </c>
      <c r="G33">
        <v>661.48810000000003</v>
      </c>
      <c r="H33">
        <v>1.7428870000000001</v>
      </c>
      <c r="I33">
        <v>284.89999999999998</v>
      </c>
      <c r="J33">
        <v>283.4273</v>
      </c>
      <c r="K33" t="s">
        <v>9</v>
      </c>
      <c r="L33">
        <v>61.0047</v>
      </c>
      <c r="M33">
        <v>0.74449220000000005</v>
      </c>
      <c r="N33">
        <v>70</v>
      </c>
      <c r="O33" t="s">
        <v>11</v>
      </c>
      <c r="P33">
        <v>1</v>
      </c>
      <c r="R33" s="8">
        <f t="shared" si="2"/>
        <v>4.7916666662786156E-3</v>
      </c>
      <c r="V33" s="177">
        <f t="shared" si="0"/>
        <v>6.8999999994412065</v>
      </c>
      <c r="W33" s="177">
        <f t="shared" si="3"/>
        <v>202.25000000442378</v>
      </c>
      <c r="X33">
        <f t="shared" si="6"/>
        <v>6.3013380050904117E-3</v>
      </c>
      <c r="Y33" s="209">
        <f>J33*EXP(X33*W33)</f>
        <v>1013.739516885865</v>
      </c>
      <c r="Z33" s="177">
        <f t="shared" si="4"/>
        <v>950.33309537705952</v>
      </c>
    </row>
    <row r="34" spans="1:26">
      <c r="I34">
        <f>AVERAGE(I2:I33)</f>
        <v>263.02375000000006</v>
      </c>
      <c r="J34">
        <f>AVERAGE(J2:J33)</f>
        <v>262.475759375</v>
      </c>
      <c r="Y34" s="209">
        <f>SUM(Y2:Y33)</f>
        <v>17405.936042219164</v>
      </c>
      <c r="Z34" s="177">
        <f>SUM(Z2:Z33)</f>
        <v>16328.248542544692</v>
      </c>
    </row>
    <row r="35" spans="1:26">
      <c r="C35" t="s">
        <v>17</v>
      </c>
      <c r="D35" s="1">
        <f>D33-D2</f>
        <v>0.13333333333139308</v>
      </c>
      <c r="E35" s="1"/>
      <c r="F35" s="11" t="s">
        <v>23</v>
      </c>
      <c r="G35" s="11">
        <f>G2-G33</f>
        <v>17608.031900000002</v>
      </c>
      <c r="Y35" s="209"/>
    </row>
    <row r="36" spans="1:26">
      <c r="C36" t="s">
        <v>19</v>
      </c>
      <c r="D36" s="1">
        <f>D33-D1</f>
        <v>0.14045138889196096</v>
      </c>
      <c r="F36" s="11" t="s">
        <v>24</v>
      </c>
      <c r="G36" s="11">
        <f>G1-G33</f>
        <v>19021.141900000002</v>
      </c>
    </row>
  </sheetData>
  <phoneticPr fontId="1" type="noConversion"/>
  <conditionalFormatting sqref="B1:H1">
    <cfRule type="containsText" dxfId="50" priority="2" operator="containsText" text="Prime">
      <formula>NOT(ISERROR(SEARCH("Prime",B1)))</formula>
    </cfRule>
  </conditionalFormatting>
  <conditionalFormatting sqref="B2:P33">
    <cfRule type="containsText" dxfId="49" priority="3" operator="containsText" text="Prime">
      <formula>NOT(ISERROR(SEARCH("Prime",B2)))</formula>
    </cfRule>
  </conditionalFormatting>
  <conditionalFormatting sqref="R2:R33">
    <cfRule type="containsText" dxfId="48" priority="1" operator="containsText" text="Prime">
      <formula>NOT(ISERROR(SEARCH("Prime",R2)))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6F993-37D6-424F-A981-42C2CB7C94D4}">
  <sheetPr codeName="Sheet11"/>
  <dimension ref="A1:Z35"/>
  <sheetViews>
    <sheetView topLeftCell="G1" zoomScale="82" zoomScaleNormal="82" workbookViewId="0">
      <selection activeCell="Y33" sqref="Y33:Z33"/>
    </sheetView>
  </sheetViews>
  <sheetFormatPr baseColWidth="10" defaultColWidth="8.83203125" defaultRowHeight="14"/>
  <cols>
    <col min="1" max="1" width="9" bestFit="1" customWidth="1"/>
    <col min="2" max="2" width="6" bestFit="1" customWidth="1"/>
    <col min="3" max="3" width="21.83203125" bestFit="1" customWidth="1"/>
    <col min="4" max="4" width="12.33203125" bestFit="1" customWidth="1"/>
    <col min="5" max="5" width="15" bestFit="1" customWidth="1"/>
    <col min="6" max="6" width="4.6640625" bestFit="1" customWidth="1"/>
    <col min="7" max="10" width="9.1640625" bestFit="1" customWidth="1"/>
    <col min="11" max="11" width="10.5" bestFit="1" customWidth="1"/>
    <col min="12" max="12" width="9.1640625" bestFit="1" customWidth="1"/>
    <col min="13" max="13" width="10.33203125" bestFit="1" customWidth="1"/>
    <col min="14" max="14" width="4.33203125" bestFit="1" customWidth="1"/>
    <col min="15" max="15" width="2.5" bestFit="1" customWidth="1"/>
    <col min="16" max="16" width="3.33203125" bestFit="1" customWidth="1"/>
    <col min="18" max="20" width="12.33203125" bestFit="1" customWidth="1"/>
    <col min="21" max="21" width="9" bestFit="1" customWidth="1"/>
    <col min="22" max="22" width="9.33203125" bestFit="1" customWidth="1"/>
    <col min="23" max="23" width="10.33203125" bestFit="1" customWidth="1"/>
    <col min="24" max="24" width="16.6640625" customWidth="1"/>
    <col min="25" max="25" width="11.33203125" bestFit="1" customWidth="1"/>
    <col min="26" max="26" width="13.5" bestFit="1" customWidth="1"/>
  </cols>
  <sheetData>
    <row r="1" spans="1:26">
      <c r="B1" s="4" t="s">
        <v>7</v>
      </c>
      <c r="C1" s="5">
        <v>45423.354907407411</v>
      </c>
      <c r="D1" s="6">
        <v>45423.354907407411</v>
      </c>
      <c r="E1" s="4" t="s">
        <v>25</v>
      </c>
      <c r="F1" s="4" t="s">
        <v>16</v>
      </c>
      <c r="G1" s="7">
        <v>15515.02</v>
      </c>
      <c r="H1" s="7">
        <v>14.48908</v>
      </c>
      <c r="Z1" s="177"/>
    </row>
    <row r="2" spans="1:26">
      <c r="A2">
        <v>1</v>
      </c>
      <c r="B2" t="s">
        <v>8</v>
      </c>
      <c r="C2" s="2">
        <v>45423.356562499997</v>
      </c>
      <c r="D2" s="6">
        <v>45423.356562499997</v>
      </c>
      <c r="E2" t="s">
        <v>25</v>
      </c>
      <c r="F2" t="s">
        <v>16</v>
      </c>
      <c r="G2">
        <v>15033.04</v>
      </c>
      <c r="H2">
        <v>14.259410000000001</v>
      </c>
      <c r="I2">
        <v>236.06</v>
      </c>
      <c r="J2">
        <v>231.37700000000001</v>
      </c>
      <c r="K2" t="s">
        <v>9</v>
      </c>
      <c r="L2">
        <v>38.000019999999999</v>
      </c>
      <c r="M2">
        <v>0.21800240000000001</v>
      </c>
      <c r="N2">
        <v>58</v>
      </c>
      <c r="O2" t="s">
        <v>10</v>
      </c>
      <c r="P2">
        <v>1</v>
      </c>
      <c r="R2" s="8">
        <f>D2-D1</f>
        <v>1.6550925865885802E-3</v>
      </c>
      <c r="U2">
        <f>G1-G2</f>
        <v>481.97999999999956</v>
      </c>
      <c r="W2" s="177">
        <f>R2*1440</f>
        <v>2.3833333246875554</v>
      </c>
      <c r="X2">
        <f>LN(2)/110</f>
        <v>6.3013380050904117E-3</v>
      </c>
      <c r="Y2" s="237">
        <f>J2*EXP(X2*W2)</f>
        <v>234.87808767684092</v>
      </c>
      <c r="Z2" s="177">
        <f>J2*EXP(X2*W2)</f>
        <v>234.87808767684092</v>
      </c>
    </row>
    <row r="3" spans="1:26">
      <c r="A3">
        <v>2</v>
      </c>
      <c r="B3" t="s">
        <v>8</v>
      </c>
      <c r="C3" s="2">
        <v>45423.358622685184</v>
      </c>
      <c r="D3" s="6">
        <v>45423.358622685184</v>
      </c>
      <c r="E3" t="s">
        <v>25</v>
      </c>
      <c r="F3" t="s">
        <v>16</v>
      </c>
      <c r="G3">
        <v>14528.32</v>
      </c>
      <c r="H3">
        <v>14.03984</v>
      </c>
      <c r="I3">
        <v>223.85</v>
      </c>
      <c r="J3">
        <v>229.5626</v>
      </c>
      <c r="K3" t="s">
        <v>9</v>
      </c>
      <c r="L3">
        <v>38</v>
      </c>
      <c r="M3">
        <v>0.22054170000000001</v>
      </c>
      <c r="N3">
        <v>55</v>
      </c>
      <c r="O3" t="s">
        <v>10</v>
      </c>
      <c r="P3">
        <v>1</v>
      </c>
      <c r="R3" s="6">
        <f>D3-D2</f>
        <v>2.0601851865649223E-3</v>
      </c>
      <c r="S3" s="1">
        <f>AVERAGE(R3:R10)</f>
        <v>2.1079282414575573E-3</v>
      </c>
      <c r="T3" s="1">
        <f>AVERAGE(R:R)</f>
        <v>3.3658154120090448E-3</v>
      </c>
      <c r="V3" s="177">
        <f t="shared" ref="V3:V32" si="0">R3*1440</f>
        <v>2.9666666686534882</v>
      </c>
      <c r="W3" s="177">
        <f>V3+W2</f>
        <v>5.3499999933410436</v>
      </c>
      <c r="X3">
        <f>LN(2)/110</f>
        <v>6.3013380050904117E-3</v>
      </c>
      <c r="Y3" s="237">
        <f t="shared" ref="Y3:Y32" si="1">J3*EXP(X3*W3)</f>
        <v>237.4335791149696</v>
      </c>
      <c r="Z3" s="177">
        <f>J3*EXP(X3*(W3-$W$2))</f>
        <v>233.8943993382193</v>
      </c>
    </row>
    <row r="4" spans="1:26">
      <c r="A4">
        <v>3</v>
      </c>
      <c r="B4" t="s">
        <v>8</v>
      </c>
      <c r="C4" s="2">
        <v>45423.360451388886</v>
      </c>
      <c r="D4" s="6">
        <v>45423.360451388886</v>
      </c>
      <c r="E4" t="s">
        <v>25</v>
      </c>
      <c r="F4" t="s">
        <v>16</v>
      </c>
      <c r="G4">
        <v>14027.79</v>
      </c>
      <c r="H4">
        <v>13.78495</v>
      </c>
      <c r="I4">
        <v>260.48</v>
      </c>
      <c r="J4">
        <v>269.63060000000002</v>
      </c>
      <c r="K4" t="s">
        <v>9</v>
      </c>
      <c r="L4">
        <v>38.000149999999998</v>
      </c>
      <c r="M4">
        <v>0.26352890000000001</v>
      </c>
      <c r="N4">
        <v>64</v>
      </c>
      <c r="O4" t="s">
        <v>10</v>
      </c>
      <c r="P4">
        <v>1</v>
      </c>
      <c r="R4" s="6">
        <f t="shared" ref="R4:R32" si="2">D4-D3</f>
        <v>1.8287037019035779E-3</v>
      </c>
      <c r="V4" s="177">
        <f t="shared" si="0"/>
        <v>2.6333333307411522</v>
      </c>
      <c r="W4" s="177">
        <f t="shared" ref="W4:W32" si="3">V4+W3</f>
        <v>7.9833333240821958</v>
      </c>
      <c r="X4">
        <f>LN(2)/110</f>
        <v>6.3013380050904117E-3</v>
      </c>
      <c r="Y4" s="237">
        <f t="shared" si="1"/>
        <v>283.54151668046546</v>
      </c>
      <c r="Z4" s="177">
        <f t="shared" ref="Z4:Z32" si="4">J4*EXP(X4*(W4-$W$2))</f>
        <v>279.31505298714478</v>
      </c>
    </row>
    <row r="5" spans="1:26">
      <c r="A5">
        <v>4</v>
      </c>
      <c r="B5" t="s">
        <v>8</v>
      </c>
      <c r="C5" s="2">
        <v>45423.362395833334</v>
      </c>
      <c r="D5" s="6">
        <v>45423.362395833334</v>
      </c>
      <c r="E5" t="s">
        <v>25</v>
      </c>
      <c r="F5" t="s">
        <v>16</v>
      </c>
      <c r="G5">
        <v>13540.29</v>
      </c>
      <c r="H5">
        <v>13.5433</v>
      </c>
      <c r="I5">
        <v>244.2</v>
      </c>
      <c r="J5">
        <v>243.16550000000001</v>
      </c>
      <c r="K5" t="s">
        <v>9</v>
      </c>
      <c r="L5">
        <v>38.001280000000001</v>
      </c>
      <c r="M5">
        <v>0.2418286</v>
      </c>
      <c r="N5">
        <v>60</v>
      </c>
      <c r="O5" t="s">
        <v>10</v>
      </c>
      <c r="P5">
        <v>1</v>
      </c>
      <c r="R5" s="6">
        <f t="shared" si="2"/>
        <v>1.9444444478722289E-3</v>
      </c>
      <c r="V5" s="177">
        <f t="shared" si="0"/>
        <v>2.8000000049360096</v>
      </c>
      <c r="W5" s="177">
        <f t="shared" si="3"/>
        <v>10.783333329018205</v>
      </c>
      <c r="X5">
        <f t="shared" ref="X5:X27" si="5">LN(2)/110</f>
        <v>6.3013380050904117E-3</v>
      </c>
      <c r="Y5" s="237">
        <f t="shared" si="1"/>
        <v>260.26275311136231</v>
      </c>
      <c r="Z5" s="177">
        <f t="shared" si="4"/>
        <v>256.38328216253302</v>
      </c>
    </row>
    <row r="6" spans="1:26">
      <c r="A6">
        <v>5</v>
      </c>
      <c r="B6" t="s">
        <v>8</v>
      </c>
      <c r="C6" s="2">
        <v>45423.364270833335</v>
      </c>
      <c r="D6" s="6">
        <v>45423.364270833335</v>
      </c>
      <c r="E6" t="s">
        <v>25</v>
      </c>
      <c r="F6" t="s">
        <v>16</v>
      </c>
      <c r="G6">
        <v>13055.51</v>
      </c>
      <c r="H6">
        <v>13.28302</v>
      </c>
      <c r="I6">
        <v>260.48</v>
      </c>
      <c r="J6">
        <v>257.49200000000002</v>
      </c>
      <c r="K6" t="s">
        <v>9</v>
      </c>
      <c r="L6">
        <v>38.000109999999999</v>
      </c>
      <c r="M6">
        <v>0.26048250000000001</v>
      </c>
      <c r="N6">
        <v>64</v>
      </c>
      <c r="O6" t="s">
        <v>10</v>
      </c>
      <c r="P6">
        <v>1</v>
      </c>
      <c r="R6" s="6">
        <f t="shared" si="2"/>
        <v>1.8750000017462298E-3</v>
      </c>
      <c r="V6" s="177">
        <f t="shared" si="0"/>
        <v>2.700000002514571</v>
      </c>
      <c r="W6" s="177">
        <f t="shared" si="3"/>
        <v>13.483333331532776</v>
      </c>
      <c r="X6">
        <f t="shared" si="5"/>
        <v>6.3013380050904117E-3</v>
      </c>
      <c r="Y6" s="237">
        <f t="shared" si="1"/>
        <v>280.32557412590938</v>
      </c>
      <c r="Z6" s="177">
        <f t="shared" si="4"/>
        <v>276.14704720250433</v>
      </c>
    </row>
    <row r="7" spans="1:26">
      <c r="A7">
        <v>6</v>
      </c>
      <c r="B7" t="s">
        <v>8</v>
      </c>
      <c r="C7" s="2">
        <v>45423.366539351853</v>
      </c>
      <c r="D7" s="6">
        <v>45423.366539351853</v>
      </c>
      <c r="E7" t="s">
        <v>25</v>
      </c>
      <c r="F7" t="s">
        <v>16</v>
      </c>
      <c r="G7">
        <v>12500.38</v>
      </c>
      <c r="H7">
        <v>12.98199</v>
      </c>
      <c r="I7">
        <v>284.89999999999998</v>
      </c>
      <c r="J7">
        <v>299.15100000000001</v>
      </c>
      <c r="K7" t="s">
        <v>9</v>
      </c>
      <c r="L7">
        <v>38.000019999999999</v>
      </c>
      <c r="M7">
        <v>0.30705579999999999</v>
      </c>
      <c r="N7">
        <v>70</v>
      </c>
      <c r="O7" t="s">
        <v>10</v>
      </c>
      <c r="P7">
        <v>1</v>
      </c>
      <c r="R7" s="6">
        <f t="shared" si="2"/>
        <v>2.268518517666962E-3</v>
      </c>
      <c r="V7" s="177">
        <f t="shared" si="0"/>
        <v>3.2666666654404253</v>
      </c>
      <c r="W7" s="177">
        <f t="shared" si="3"/>
        <v>16.749999996973202</v>
      </c>
      <c r="X7">
        <f t="shared" si="5"/>
        <v>6.3013380050904117E-3</v>
      </c>
      <c r="Y7" s="237">
        <f t="shared" si="1"/>
        <v>332.45212813654791</v>
      </c>
      <c r="Z7" s="177">
        <f t="shared" si="4"/>
        <v>327.49660393047628</v>
      </c>
    </row>
    <row r="8" spans="1:26">
      <c r="A8">
        <v>7</v>
      </c>
      <c r="B8" t="s">
        <v>8</v>
      </c>
      <c r="C8" s="2">
        <v>45423.369479166664</v>
      </c>
      <c r="D8" s="6">
        <v>45423.369479166664</v>
      </c>
      <c r="E8" t="s">
        <v>25</v>
      </c>
      <c r="F8" t="s">
        <v>16</v>
      </c>
      <c r="G8">
        <v>11903.98</v>
      </c>
      <c r="H8">
        <v>12.69763</v>
      </c>
      <c r="I8">
        <v>268.62</v>
      </c>
      <c r="J8">
        <v>269.93700000000001</v>
      </c>
      <c r="K8" t="s">
        <v>9</v>
      </c>
      <c r="L8">
        <v>38.000030000000002</v>
      </c>
      <c r="M8">
        <v>0.28645320000000002</v>
      </c>
      <c r="N8">
        <v>66</v>
      </c>
      <c r="O8" t="s">
        <v>10</v>
      </c>
      <c r="P8">
        <v>1</v>
      </c>
      <c r="R8" s="6">
        <f t="shared" si="2"/>
        <v>2.9398148108157329E-3</v>
      </c>
      <c r="V8" s="177">
        <f t="shared" si="0"/>
        <v>4.2333333275746554</v>
      </c>
      <c r="W8" s="177">
        <f t="shared" si="3"/>
        <v>20.983333324547857</v>
      </c>
      <c r="X8">
        <f t="shared" si="5"/>
        <v>6.3013380050904117E-3</v>
      </c>
      <c r="Y8" s="237">
        <f t="shared" si="1"/>
        <v>308.09607747675233</v>
      </c>
      <c r="Z8" s="177">
        <f t="shared" si="4"/>
        <v>303.50360403316319</v>
      </c>
    </row>
    <row r="9" spans="1:26">
      <c r="A9">
        <v>8</v>
      </c>
      <c r="B9" t="s">
        <v>8</v>
      </c>
      <c r="C9" s="2">
        <v>45423.371469907404</v>
      </c>
      <c r="D9" s="6">
        <v>45423.371469907404</v>
      </c>
      <c r="E9" t="s">
        <v>25</v>
      </c>
      <c r="F9" t="s">
        <v>16</v>
      </c>
      <c r="G9">
        <v>11408.73</v>
      </c>
      <c r="H9">
        <v>12.39171</v>
      </c>
      <c r="I9">
        <v>280.83</v>
      </c>
      <c r="J9">
        <v>290.57499999999999</v>
      </c>
      <c r="K9" t="s">
        <v>9</v>
      </c>
      <c r="L9">
        <v>38.00018</v>
      </c>
      <c r="M9">
        <v>0.3139052</v>
      </c>
      <c r="N9">
        <v>69</v>
      </c>
      <c r="O9" t="s">
        <v>10</v>
      </c>
      <c r="P9">
        <v>1</v>
      </c>
      <c r="R9" s="6">
        <f t="shared" si="2"/>
        <v>1.9907407404389232E-3</v>
      </c>
      <c r="V9" s="177">
        <f t="shared" si="0"/>
        <v>2.8666666662320495</v>
      </c>
      <c r="W9" s="177">
        <f t="shared" si="3"/>
        <v>23.849999990779907</v>
      </c>
      <c r="X9">
        <f t="shared" si="5"/>
        <v>6.3013380050904117E-3</v>
      </c>
      <c r="Y9" s="237">
        <f t="shared" si="1"/>
        <v>337.6968602493717</v>
      </c>
      <c r="Z9" s="177">
        <f t="shared" si="4"/>
        <v>332.66315818026413</v>
      </c>
    </row>
    <row r="10" spans="1:26">
      <c r="A10">
        <v>9</v>
      </c>
      <c r="B10" t="s">
        <v>8</v>
      </c>
      <c r="C10" s="2">
        <v>45423.373425925929</v>
      </c>
      <c r="D10" s="6">
        <v>45423.373425925929</v>
      </c>
      <c r="E10" t="s">
        <v>25</v>
      </c>
      <c r="F10" t="s">
        <v>16</v>
      </c>
      <c r="G10">
        <v>10864.74</v>
      </c>
      <c r="H10">
        <v>12.01268</v>
      </c>
      <c r="I10">
        <v>345.95</v>
      </c>
      <c r="J10">
        <v>345.75439999999998</v>
      </c>
      <c r="K10" t="s">
        <v>9</v>
      </c>
      <c r="L10">
        <v>38.000340000000001</v>
      </c>
      <c r="M10">
        <v>0.38044620000000001</v>
      </c>
      <c r="N10">
        <v>85</v>
      </c>
      <c r="O10" t="s">
        <v>10</v>
      </c>
      <c r="P10">
        <v>1</v>
      </c>
      <c r="R10" s="6">
        <f t="shared" si="2"/>
        <v>1.9560185246518813E-3</v>
      </c>
      <c r="V10" s="177">
        <f t="shared" si="0"/>
        <v>2.8166666754987091</v>
      </c>
      <c r="W10" s="177">
        <f t="shared" si="3"/>
        <v>26.666666666278616</v>
      </c>
      <c r="X10">
        <f t="shared" si="5"/>
        <v>6.3013380050904117E-3</v>
      </c>
      <c r="Y10" s="237">
        <f t="shared" si="1"/>
        <v>409.02013168503504</v>
      </c>
      <c r="Z10" s="177">
        <f t="shared" si="4"/>
        <v>402.92328647999153</v>
      </c>
    </row>
    <row r="11" spans="1:26">
      <c r="A11">
        <v>10</v>
      </c>
      <c r="B11" t="s">
        <v>8</v>
      </c>
      <c r="C11" s="2">
        <v>45423.391574074078</v>
      </c>
      <c r="D11" s="9">
        <v>45423.391574074078</v>
      </c>
      <c r="E11" t="s">
        <v>25</v>
      </c>
      <c r="F11" t="s">
        <v>16</v>
      </c>
      <c r="G11">
        <v>8954.8510000000006</v>
      </c>
      <c r="H11">
        <v>11.679130000000001</v>
      </c>
      <c r="I11">
        <v>264.55</v>
      </c>
      <c r="J11">
        <v>261.34840000000003</v>
      </c>
      <c r="K11" t="s">
        <v>9</v>
      </c>
      <c r="L11">
        <v>38.000120000000003</v>
      </c>
      <c r="M11">
        <v>0.33903860000000002</v>
      </c>
      <c r="N11">
        <v>65</v>
      </c>
      <c r="O11" t="s">
        <v>10</v>
      </c>
      <c r="P11">
        <v>1</v>
      </c>
      <c r="R11" s="9">
        <f t="shared" si="2"/>
        <v>1.8148148148611654E-2</v>
      </c>
      <c r="S11" s="1">
        <f>AVERAGE(R12:R19)</f>
        <v>2.1296296290529426E-3</v>
      </c>
      <c r="V11" s="177">
        <f t="shared" si="0"/>
        <v>26.133333334000781</v>
      </c>
      <c r="W11" s="177">
        <f t="shared" si="3"/>
        <v>52.800000000279397</v>
      </c>
      <c r="X11">
        <f t="shared" si="5"/>
        <v>6.3013380050904117E-3</v>
      </c>
      <c r="Y11" s="237">
        <f t="shared" si="1"/>
        <v>364.51402561145409</v>
      </c>
      <c r="Z11" s="177">
        <f t="shared" si="4"/>
        <v>359.08058745753061</v>
      </c>
    </row>
    <row r="12" spans="1:26">
      <c r="A12">
        <v>11</v>
      </c>
      <c r="B12" t="s">
        <v>8</v>
      </c>
      <c r="C12" s="2">
        <v>45423.39403935185</v>
      </c>
      <c r="D12" s="9">
        <v>45423.39403935185</v>
      </c>
      <c r="E12" t="s">
        <v>25</v>
      </c>
      <c r="F12" t="s">
        <v>16</v>
      </c>
      <c r="G12">
        <v>8415.2199999999993</v>
      </c>
      <c r="H12">
        <v>11.224209999999999</v>
      </c>
      <c r="I12">
        <v>341.87990000000002</v>
      </c>
      <c r="J12">
        <v>339.48680000000002</v>
      </c>
      <c r="K12" t="s">
        <v>9</v>
      </c>
      <c r="L12">
        <v>38.001130000000003</v>
      </c>
      <c r="M12">
        <v>0.4506561</v>
      </c>
      <c r="N12">
        <v>84</v>
      </c>
      <c r="O12" t="s">
        <v>10</v>
      </c>
      <c r="P12">
        <v>1</v>
      </c>
      <c r="R12" s="9">
        <f t="shared" si="2"/>
        <v>2.4652777719893493E-3</v>
      </c>
      <c r="V12" s="177">
        <f t="shared" si="0"/>
        <v>3.549999991664663</v>
      </c>
      <c r="W12" s="177">
        <f t="shared" si="3"/>
        <v>56.34999999194406</v>
      </c>
      <c r="X12">
        <f t="shared" si="5"/>
        <v>6.3013380050904117E-3</v>
      </c>
      <c r="Y12" s="237">
        <f t="shared" si="1"/>
        <v>484.2084336599101</v>
      </c>
      <c r="Z12" s="177">
        <f t="shared" si="4"/>
        <v>476.99083325760444</v>
      </c>
    </row>
    <row r="13" spans="1:26">
      <c r="A13">
        <v>12</v>
      </c>
      <c r="B13" t="s">
        <v>8</v>
      </c>
      <c r="C13" s="2">
        <v>45423.396122685182</v>
      </c>
      <c r="D13" s="9">
        <v>45423.396122685182</v>
      </c>
      <c r="E13" t="s">
        <v>25</v>
      </c>
      <c r="F13" t="s">
        <v>16</v>
      </c>
      <c r="G13">
        <v>7994.4459999999999</v>
      </c>
      <c r="H13">
        <v>10.86581</v>
      </c>
      <c r="I13">
        <v>264.55</v>
      </c>
      <c r="J13">
        <v>264.80399999999997</v>
      </c>
      <c r="K13" t="s">
        <v>9</v>
      </c>
      <c r="L13">
        <v>38.000050000000002</v>
      </c>
      <c r="M13">
        <v>0.35810310000000001</v>
      </c>
      <c r="N13">
        <v>65</v>
      </c>
      <c r="O13" t="s">
        <v>10</v>
      </c>
      <c r="P13">
        <v>1</v>
      </c>
      <c r="R13" s="9">
        <f t="shared" si="2"/>
        <v>2.0833333328482695E-3</v>
      </c>
      <c r="V13" s="177">
        <f t="shared" si="0"/>
        <v>2.9999999993015081</v>
      </c>
      <c r="W13" s="177">
        <f t="shared" si="3"/>
        <v>59.349999991245568</v>
      </c>
      <c r="X13">
        <f t="shared" si="5"/>
        <v>6.3013380050904117E-3</v>
      </c>
      <c r="Y13" s="237">
        <f t="shared" si="1"/>
        <v>384.89645121765034</v>
      </c>
      <c r="Z13" s="177">
        <f t="shared" si="4"/>
        <v>379.15919307004498</v>
      </c>
    </row>
    <row r="14" spans="1:26">
      <c r="A14">
        <v>13</v>
      </c>
      <c r="B14" t="s">
        <v>8</v>
      </c>
      <c r="C14" s="2">
        <v>45423.398182870369</v>
      </c>
      <c r="D14" s="9">
        <v>45423.398182870369</v>
      </c>
      <c r="E14" t="s">
        <v>25</v>
      </c>
      <c r="F14" t="s">
        <v>16</v>
      </c>
      <c r="G14">
        <v>7547.5569999999998</v>
      </c>
      <c r="H14">
        <v>10.452450000000001</v>
      </c>
      <c r="I14">
        <v>301.18</v>
      </c>
      <c r="J14">
        <v>301.79390000000001</v>
      </c>
      <c r="K14" t="s">
        <v>9</v>
      </c>
      <c r="L14">
        <v>38.001289999999997</v>
      </c>
      <c r="M14">
        <v>0.4159911</v>
      </c>
      <c r="N14">
        <v>74</v>
      </c>
      <c r="O14" t="s">
        <v>10</v>
      </c>
      <c r="P14">
        <v>1</v>
      </c>
      <c r="R14" s="9">
        <f t="shared" si="2"/>
        <v>2.0601851865649223E-3</v>
      </c>
      <c r="V14" s="177">
        <f t="shared" si="0"/>
        <v>2.9666666686534882</v>
      </c>
      <c r="W14" s="177">
        <f t="shared" si="3"/>
        <v>62.316666659899056</v>
      </c>
      <c r="X14">
        <f t="shared" si="5"/>
        <v>6.3013380050904117E-3</v>
      </c>
      <c r="Y14" s="237">
        <f t="shared" si="1"/>
        <v>446.93926551140652</v>
      </c>
      <c r="Z14" s="177">
        <f t="shared" si="4"/>
        <v>440.27719852058863</v>
      </c>
    </row>
    <row r="15" spans="1:26">
      <c r="A15">
        <v>14</v>
      </c>
      <c r="B15" t="s">
        <v>8</v>
      </c>
      <c r="C15" s="2">
        <v>45423.399976851855</v>
      </c>
      <c r="D15" s="9">
        <v>45423.399976851855</v>
      </c>
      <c r="E15" t="s">
        <v>25</v>
      </c>
      <c r="F15" t="s">
        <v>16</v>
      </c>
      <c r="G15">
        <v>7250.4530000000004</v>
      </c>
      <c r="H15">
        <v>10.20617</v>
      </c>
      <c r="I15">
        <v>179.08</v>
      </c>
      <c r="J15">
        <v>176.68709999999999</v>
      </c>
      <c r="K15" t="s">
        <v>9</v>
      </c>
      <c r="L15">
        <v>38.000230000000002</v>
      </c>
      <c r="M15">
        <v>0.24718870000000001</v>
      </c>
      <c r="N15">
        <v>44</v>
      </c>
      <c r="O15" t="s">
        <v>10</v>
      </c>
      <c r="P15">
        <v>1</v>
      </c>
      <c r="R15" s="9">
        <f t="shared" si="2"/>
        <v>1.793981486116536E-3</v>
      </c>
      <c r="V15" s="177">
        <f t="shared" si="0"/>
        <v>2.5833333400078118</v>
      </c>
      <c r="W15" s="177">
        <f t="shared" si="3"/>
        <v>64.899999999906868</v>
      </c>
      <c r="X15">
        <f t="shared" si="5"/>
        <v>6.3013380050904117E-3</v>
      </c>
      <c r="Y15" s="237">
        <f t="shared" si="1"/>
        <v>265.95768258433787</v>
      </c>
      <c r="Z15" s="177">
        <f t="shared" si="4"/>
        <v>261.99332314039384</v>
      </c>
    </row>
    <row r="16" spans="1:26">
      <c r="A16">
        <v>15</v>
      </c>
      <c r="B16" t="s">
        <v>8</v>
      </c>
      <c r="C16" s="2">
        <v>45423.40283564815</v>
      </c>
      <c r="D16" s="9">
        <v>45423.40283564815</v>
      </c>
      <c r="E16" t="s">
        <v>25</v>
      </c>
      <c r="F16" t="s">
        <v>16</v>
      </c>
      <c r="G16">
        <v>6793.4989999999998</v>
      </c>
      <c r="H16">
        <v>9.8148529999999994</v>
      </c>
      <c r="I16">
        <v>272.69</v>
      </c>
      <c r="J16">
        <v>270.54000000000002</v>
      </c>
      <c r="K16" t="s">
        <v>9</v>
      </c>
      <c r="L16">
        <v>38.000030000000002</v>
      </c>
      <c r="M16">
        <v>0.38905780000000001</v>
      </c>
      <c r="N16">
        <v>67</v>
      </c>
      <c r="O16" t="s">
        <v>10</v>
      </c>
      <c r="P16">
        <v>1</v>
      </c>
      <c r="R16" s="9">
        <f t="shared" si="2"/>
        <v>2.8587962951860391E-3</v>
      </c>
      <c r="V16" s="177">
        <f t="shared" si="0"/>
        <v>4.1166666650678962</v>
      </c>
      <c r="W16" s="177">
        <f t="shared" si="3"/>
        <v>69.016666664974764</v>
      </c>
      <c r="X16">
        <f t="shared" si="5"/>
        <v>6.3013380050904117E-3</v>
      </c>
      <c r="Y16" s="237">
        <f t="shared" si="1"/>
        <v>417.93140086837877</v>
      </c>
      <c r="Z16" s="177">
        <f t="shared" si="4"/>
        <v>411.70172447830902</v>
      </c>
    </row>
    <row r="17" spans="1:26">
      <c r="A17">
        <v>16</v>
      </c>
      <c r="B17" t="s">
        <v>8</v>
      </c>
      <c r="C17" s="2">
        <v>45423.404652777775</v>
      </c>
      <c r="D17" s="9">
        <v>45423.404652777775</v>
      </c>
      <c r="E17" t="s">
        <v>25</v>
      </c>
      <c r="F17" t="s">
        <v>16</v>
      </c>
      <c r="G17">
        <v>6474.3959999999997</v>
      </c>
      <c r="H17">
        <v>9.5107099999999996</v>
      </c>
      <c r="I17">
        <v>211.64</v>
      </c>
      <c r="J17">
        <v>204.40110000000001</v>
      </c>
      <c r="K17" t="s">
        <v>9</v>
      </c>
      <c r="L17">
        <v>38.000019999999999</v>
      </c>
      <c r="M17">
        <v>0.29857030000000001</v>
      </c>
      <c r="N17">
        <v>52</v>
      </c>
      <c r="O17" t="s">
        <v>10</v>
      </c>
      <c r="P17">
        <v>1</v>
      </c>
      <c r="R17" s="9">
        <f t="shared" si="2"/>
        <v>1.8171296251239255E-3</v>
      </c>
      <c r="V17" s="177">
        <f t="shared" si="0"/>
        <v>2.6166666601784527</v>
      </c>
      <c r="W17" s="177">
        <f t="shared" si="3"/>
        <v>71.633333325153217</v>
      </c>
      <c r="X17">
        <f t="shared" si="5"/>
        <v>6.3013380050904117E-3</v>
      </c>
      <c r="Y17" s="237">
        <f t="shared" si="1"/>
        <v>321.00929709804683</v>
      </c>
      <c r="Z17" s="177">
        <f t="shared" si="4"/>
        <v>316.22433948306639</v>
      </c>
    </row>
    <row r="18" spans="1:26">
      <c r="A18">
        <v>17</v>
      </c>
      <c r="B18" t="s">
        <v>8</v>
      </c>
      <c r="C18" s="2">
        <v>45423.406631944446</v>
      </c>
      <c r="D18" s="9">
        <v>45423.406631944446</v>
      </c>
      <c r="E18" t="s">
        <v>25</v>
      </c>
      <c r="F18" t="s">
        <v>16</v>
      </c>
      <c r="G18">
        <v>6191.8540000000003</v>
      </c>
      <c r="H18">
        <v>9.2608800000000002</v>
      </c>
      <c r="I18">
        <v>175.01</v>
      </c>
      <c r="J18">
        <v>174.01920000000001</v>
      </c>
      <c r="K18" t="s">
        <v>9</v>
      </c>
      <c r="L18">
        <v>38.001100000000001</v>
      </c>
      <c r="M18">
        <v>0.25862540000000001</v>
      </c>
      <c r="N18">
        <v>43</v>
      </c>
      <c r="O18" t="s">
        <v>10</v>
      </c>
      <c r="P18">
        <v>1</v>
      </c>
      <c r="R18" s="9">
        <f t="shared" si="2"/>
        <v>1.9791666709352285E-3</v>
      </c>
      <c r="V18" s="177">
        <f t="shared" si="0"/>
        <v>2.850000006146729</v>
      </c>
      <c r="W18" s="177">
        <f t="shared" si="3"/>
        <v>74.483333331299946</v>
      </c>
      <c r="X18">
        <f t="shared" si="5"/>
        <v>6.3013380050904117E-3</v>
      </c>
      <c r="Y18" s="237">
        <f t="shared" si="1"/>
        <v>278.24730289832922</v>
      </c>
      <c r="Z18" s="177">
        <f t="shared" si="4"/>
        <v>274.09975464073324</v>
      </c>
    </row>
    <row r="19" spans="1:26">
      <c r="A19">
        <v>18</v>
      </c>
      <c r="B19" t="s">
        <v>8</v>
      </c>
      <c r="C19" s="2">
        <v>45423.40861111111</v>
      </c>
      <c r="D19" s="9">
        <v>45423.40861111111</v>
      </c>
      <c r="E19" t="s">
        <v>25</v>
      </c>
      <c r="F19" t="s">
        <v>16</v>
      </c>
      <c r="G19">
        <v>5756.4809999999998</v>
      </c>
      <c r="H19">
        <v>8.7651780000000006</v>
      </c>
      <c r="I19">
        <v>325.60000000000002</v>
      </c>
      <c r="J19">
        <v>325.18810000000002</v>
      </c>
      <c r="K19" t="s">
        <v>9</v>
      </c>
      <c r="L19">
        <v>38.001179999999998</v>
      </c>
      <c r="M19">
        <v>0.49347059999999998</v>
      </c>
      <c r="N19">
        <v>80</v>
      </c>
      <c r="O19" t="s">
        <v>10</v>
      </c>
      <c r="P19">
        <v>1</v>
      </c>
      <c r="R19" s="9">
        <f t="shared" si="2"/>
        <v>1.9791666636592709E-3</v>
      </c>
      <c r="V19" s="177">
        <f t="shared" si="0"/>
        <v>2.84999999566935</v>
      </c>
      <c r="W19" s="177">
        <f t="shared" si="3"/>
        <v>77.333333326969296</v>
      </c>
      <c r="X19">
        <f t="shared" si="5"/>
        <v>6.3013380050904117E-3</v>
      </c>
      <c r="Y19" s="237">
        <f t="shared" si="1"/>
        <v>529.38039493333929</v>
      </c>
      <c r="Z19" s="177">
        <f t="shared" si="4"/>
        <v>521.48946225675718</v>
      </c>
    </row>
    <row r="20" spans="1:26">
      <c r="A20">
        <v>19</v>
      </c>
      <c r="B20" t="s">
        <v>8</v>
      </c>
      <c r="C20" s="2">
        <v>45423.423807870371</v>
      </c>
      <c r="D20" s="8">
        <v>45423.423807870371</v>
      </c>
      <c r="E20" t="s">
        <v>25</v>
      </c>
      <c r="F20" t="s">
        <v>16</v>
      </c>
      <c r="G20">
        <v>4659.7569999999996</v>
      </c>
      <c r="H20">
        <v>8.1469470000000008</v>
      </c>
      <c r="I20">
        <v>354.09</v>
      </c>
      <c r="J20">
        <v>356.00760000000002</v>
      </c>
      <c r="K20" t="s">
        <v>9</v>
      </c>
      <c r="L20">
        <v>38.000390000000003</v>
      </c>
      <c r="M20">
        <v>0.62052419999999997</v>
      </c>
      <c r="N20">
        <v>87</v>
      </c>
      <c r="O20" t="s">
        <v>10</v>
      </c>
      <c r="P20">
        <v>1</v>
      </c>
      <c r="R20" s="8">
        <f t="shared" si="2"/>
        <v>1.5196759261016268E-2</v>
      </c>
      <c r="S20" s="1">
        <f>AVERAGE(R21:R26)</f>
        <v>1.992669753235532E-3</v>
      </c>
      <c r="V20" s="177">
        <f t="shared" si="0"/>
        <v>21.883333335863426</v>
      </c>
      <c r="W20" s="177">
        <f t="shared" si="3"/>
        <v>99.216666662832722</v>
      </c>
      <c r="X20">
        <f t="shared" si="5"/>
        <v>6.3013380050904117E-3</v>
      </c>
      <c r="Y20" s="237">
        <f t="shared" si="1"/>
        <v>665.24129955939793</v>
      </c>
      <c r="Z20" s="177">
        <f t="shared" si="4"/>
        <v>655.32522718734458</v>
      </c>
    </row>
    <row r="21" spans="1:26">
      <c r="A21">
        <v>20</v>
      </c>
      <c r="B21" t="s">
        <v>8</v>
      </c>
      <c r="C21" s="2">
        <v>45423.425856481481</v>
      </c>
      <c r="D21" s="8">
        <v>45423.425856481481</v>
      </c>
      <c r="E21" t="s">
        <v>25</v>
      </c>
      <c r="F21" t="s">
        <v>16</v>
      </c>
      <c r="G21">
        <v>4317.8779999999997</v>
      </c>
      <c r="H21">
        <v>7.6912000000000003</v>
      </c>
      <c r="I21">
        <v>256.41000000000003</v>
      </c>
      <c r="J21">
        <v>253.77369999999999</v>
      </c>
      <c r="K21" t="s">
        <v>9</v>
      </c>
      <c r="L21">
        <v>38.000279999999997</v>
      </c>
      <c r="M21">
        <v>0.44986209999999999</v>
      </c>
      <c r="N21">
        <v>63</v>
      </c>
      <c r="O21" t="s">
        <v>10</v>
      </c>
      <c r="P21">
        <v>1</v>
      </c>
      <c r="R21" s="8">
        <f t="shared" si="2"/>
        <v>2.0486111097852699E-3</v>
      </c>
      <c r="V21" s="177">
        <f t="shared" si="0"/>
        <v>2.9499999980907887</v>
      </c>
      <c r="W21" s="177">
        <f t="shared" si="3"/>
        <v>102.16666666092351</v>
      </c>
      <c r="X21">
        <f t="shared" si="5"/>
        <v>6.3013380050904117E-3</v>
      </c>
      <c r="Y21" s="237">
        <f t="shared" si="1"/>
        <v>483.10287587043365</v>
      </c>
      <c r="Z21" s="177">
        <f t="shared" si="4"/>
        <v>475.90175488854157</v>
      </c>
    </row>
    <row r="22" spans="1:26">
      <c r="A22">
        <v>21</v>
      </c>
      <c r="B22" t="s">
        <v>8</v>
      </c>
      <c r="C22" s="2">
        <v>45423.427870370368</v>
      </c>
      <c r="D22" s="8">
        <v>45423.427870370368</v>
      </c>
      <c r="E22" t="s">
        <v>25</v>
      </c>
      <c r="F22" t="s">
        <v>16</v>
      </c>
      <c r="G22">
        <v>3976.7089999999998</v>
      </c>
      <c r="H22">
        <v>7.215198</v>
      </c>
      <c r="I22">
        <v>268.62</v>
      </c>
      <c r="J22">
        <v>268.69099999999997</v>
      </c>
      <c r="K22" t="s">
        <v>9</v>
      </c>
      <c r="L22">
        <v>38.000329999999998</v>
      </c>
      <c r="M22">
        <v>0.48498859999999999</v>
      </c>
      <c r="N22">
        <v>66</v>
      </c>
      <c r="O22" t="s">
        <v>10</v>
      </c>
      <c r="P22">
        <v>1</v>
      </c>
      <c r="R22" s="8">
        <f t="shared" si="2"/>
        <v>2.0138888867222704E-3</v>
      </c>
      <c r="V22" s="177">
        <f t="shared" si="0"/>
        <v>2.8999999968800694</v>
      </c>
      <c r="W22" s="177">
        <f t="shared" si="3"/>
        <v>105.06666665780358</v>
      </c>
      <c r="X22">
        <f t="shared" si="5"/>
        <v>6.3013380050904117E-3</v>
      </c>
      <c r="Y22" s="237">
        <f t="shared" si="1"/>
        <v>520.93360714795665</v>
      </c>
      <c r="Z22" s="177">
        <f t="shared" si="4"/>
        <v>513.16858210676446</v>
      </c>
    </row>
    <row r="23" spans="1:26">
      <c r="A23">
        <v>22</v>
      </c>
      <c r="B23" t="s">
        <v>8</v>
      </c>
      <c r="C23" s="2">
        <v>45423.429652777777</v>
      </c>
      <c r="D23" s="8">
        <v>45423.429652777777</v>
      </c>
      <c r="E23" t="s">
        <v>25</v>
      </c>
      <c r="F23" t="s">
        <v>16</v>
      </c>
      <c r="G23">
        <v>3630.1669999999999</v>
      </c>
      <c r="H23">
        <v>6.6940910000000002</v>
      </c>
      <c r="I23">
        <v>284.89999999999998</v>
      </c>
      <c r="J23">
        <v>283.80790000000002</v>
      </c>
      <c r="K23" t="s">
        <v>9</v>
      </c>
      <c r="L23">
        <v>38.00132</v>
      </c>
      <c r="M23">
        <v>0.52153159999999998</v>
      </c>
      <c r="N23">
        <v>70</v>
      </c>
      <c r="O23" t="s">
        <v>10</v>
      </c>
      <c r="P23">
        <v>1</v>
      </c>
      <c r="R23" s="8">
        <f t="shared" si="2"/>
        <v>1.7824074093368836E-3</v>
      </c>
      <c r="V23" s="177">
        <f t="shared" si="0"/>
        <v>2.5666666694451123</v>
      </c>
      <c r="W23" s="177">
        <f t="shared" si="3"/>
        <v>107.63333332724869</v>
      </c>
      <c r="X23">
        <f t="shared" si="5"/>
        <v>6.3013380050904117E-3</v>
      </c>
      <c r="Y23" s="237">
        <f t="shared" si="1"/>
        <v>559.21365797423141</v>
      </c>
      <c r="Z23" s="177">
        <f t="shared" si="4"/>
        <v>550.87803132629801</v>
      </c>
    </row>
    <row r="24" spans="1:26">
      <c r="A24">
        <v>23</v>
      </c>
      <c r="B24" t="s">
        <v>8</v>
      </c>
      <c r="C24" s="2">
        <v>45423.431759259256</v>
      </c>
      <c r="D24" s="8">
        <v>45423.431759259256</v>
      </c>
      <c r="E24" t="s">
        <v>25</v>
      </c>
      <c r="F24" t="s">
        <v>16</v>
      </c>
      <c r="G24">
        <v>3331.808</v>
      </c>
      <c r="H24">
        <v>6.2620990000000001</v>
      </c>
      <c r="I24">
        <v>231.99</v>
      </c>
      <c r="J24">
        <v>225.3038</v>
      </c>
      <c r="K24" t="s">
        <v>9</v>
      </c>
      <c r="L24">
        <v>38.000169999999997</v>
      </c>
      <c r="M24">
        <v>0.42121189999999997</v>
      </c>
      <c r="N24">
        <v>57</v>
      </c>
      <c r="O24" t="s">
        <v>10</v>
      </c>
      <c r="P24">
        <v>1</v>
      </c>
      <c r="R24" s="8">
        <f t="shared" si="2"/>
        <v>2.1064814791316167E-3</v>
      </c>
      <c r="V24" s="177">
        <f t="shared" si="0"/>
        <v>3.033333329949528</v>
      </c>
      <c r="W24" s="177">
        <f t="shared" si="3"/>
        <v>110.66666665719822</v>
      </c>
      <c r="X24">
        <f t="shared" si="5"/>
        <v>6.3013380050904117E-3</v>
      </c>
      <c r="Y24" s="237">
        <f t="shared" si="1"/>
        <v>452.50453545738492</v>
      </c>
      <c r="Z24" s="177">
        <f t="shared" si="4"/>
        <v>445.75951267354742</v>
      </c>
    </row>
    <row r="25" spans="1:26">
      <c r="A25">
        <v>24</v>
      </c>
      <c r="B25" t="s">
        <v>8</v>
      </c>
      <c r="C25" s="2">
        <v>45423.434004629627</v>
      </c>
      <c r="D25" s="8">
        <v>45423.434004629627</v>
      </c>
      <c r="E25" t="s">
        <v>25</v>
      </c>
      <c r="F25" t="s">
        <v>16</v>
      </c>
      <c r="G25">
        <v>3031.86</v>
      </c>
      <c r="H25">
        <v>5.8165319999999996</v>
      </c>
      <c r="I25">
        <v>236.06</v>
      </c>
      <c r="J25">
        <v>234.56229999999999</v>
      </c>
      <c r="K25" t="s">
        <v>9</v>
      </c>
      <c r="L25">
        <v>38.001359999999998</v>
      </c>
      <c r="M25">
        <v>0.4478143</v>
      </c>
      <c r="N25">
        <v>58</v>
      </c>
      <c r="O25" t="s">
        <v>10</v>
      </c>
      <c r="P25">
        <v>1</v>
      </c>
      <c r="R25" s="8">
        <f t="shared" si="2"/>
        <v>2.2453703713836148E-3</v>
      </c>
      <c r="V25" s="177">
        <f t="shared" si="0"/>
        <v>3.2333333347924054</v>
      </c>
      <c r="W25" s="177">
        <f t="shared" si="3"/>
        <v>113.89999999199063</v>
      </c>
      <c r="X25">
        <f t="shared" si="5"/>
        <v>6.3013380050904117E-3</v>
      </c>
      <c r="Y25" s="237">
        <f t="shared" si="1"/>
        <v>480.79626888723584</v>
      </c>
      <c r="Z25" s="177">
        <f t="shared" si="4"/>
        <v>473.62953013897004</v>
      </c>
    </row>
    <row r="26" spans="1:26">
      <c r="A26">
        <v>25</v>
      </c>
      <c r="B26" t="s">
        <v>8</v>
      </c>
      <c r="C26" s="2">
        <v>45423.435763888891</v>
      </c>
      <c r="D26" s="8">
        <v>45423.435763888891</v>
      </c>
      <c r="E26" t="s">
        <v>25</v>
      </c>
      <c r="F26" t="s">
        <v>16</v>
      </c>
      <c r="G26">
        <v>2673.645</v>
      </c>
      <c r="H26">
        <v>5.2114940000000001</v>
      </c>
      <c r="I26">
        <v>313.39</v>
      </c>
      <c r="J26">
        <v>313.67360000000002</v>
      </c>
      <c r="K26" t="s">
        <v>9</v>
      </c>
      <c r="L26">
        <v>38.001109999999997</v>
      </c>
      <c r="M26">
        <v>0.60956279999999996</v>
      </c>
      <c r="N26">
        <v>77</v>
      </c>
      <c r="O26" t="s">
        <v>10</v>
      </c>
      <c r="P26">
        <v>1</v>
      </c>
      <c r="R26" s="8">
        <f t="shared" si="2"/>
        <v>1.7592592630535364E-3</v>
      </c>
      <c r="V26" s="177">
        <f t="shared" si="0"/>
        <v>2.5333333387970924</v>
      </c>
      <c r="W26" s="177">
        <f t="shared" si="3"/>
        <v>116.43333333078772</v>
      </c>
      <c r="X26">
        <f t="shared" si="5"/>
        <v>6.3013380050904117E-3</v>
      </c>
      <c r="Y26" s="237">
        <f t="shared" si="1"/>
        <v>653.30150347202061</v>
      </c>
      <c r="Z26" s="177">
        <f t="shared" si="4"/>
        <v>643.56340544129023</v>
      </c>
    </row>
    <row r="27" spans="1:26">
      <c r="A27">
        <v>26</v>
      </c>
      <c r="B27" t="s">
        <v>8</v>
      </c>
      <c r="C27" s="2">
        <v>45423.449537037035</v>
      </c>
      <c r="D27" s="6">
        <v>45423.449537037035</v>
      </c>
      <c r="E27" t="s">
        <v>25</v>
      </c>
      <c r="F27" t="s">
        <v>16</v>
      </c>
      <c r="G27">
        <v>2094.6280000000002</v>
      </c>
      <c r="H27">
        <v>4.6282389999999998</v>
      </c>
      <c r="I27">
        <v>264.55</v>
      </c>
      <c r="J27">
        <v>262.70170000000002</v>
      </c>
      <c r="K27" t="s">
        <v>9</v>
      </c>
      <c r="L27">
        <v>38.000329999999998</v>
      </c>
      <c r="M27">
        <v>0.57857099999999995</v>
      </c>
      <c r="N27">
        <v>65</v>
      </c>
      <c r="O27" t="s">
        <v>10</v>
      </c>
      <c r="P27">
        <v>1</v>
      </c>
      <c r="R27" s="6">
        <f t="shared" si="2"/>
        <v>1.3773148144537117E-2</v>
      </c>
      <c r="S27" s="1">
        <f>AVERAGE(R28:R32)</f>
        <v>1.9421296296059155E-3</v>
      </c>
      <c r="V27" s="177">
        <f t="shared" si="0"/>
        <v>19.833333328133449</v>
      </c>
      <c r="W27" s="177">
        <f t="shared" si="3"/>
        <v>136.26666665892117</v>
      </c>
      <c r="X27">
        <f t="shared" si="5"/>
        <v>6.3013380050904117E-3</v>
      </c>
      <c r="Y27" s="237">
        <f t="shared" si="1"/>
        <v>619.97644995575263</v>
      </c>
      <c r="Z27" s="177">
        <f t="shared" si="4"/>
        <v>610.73509444940976</v>
      </c>
    </row>
    <row r="28" spans="1:26">
      <c r="A28">
        <v>27</v>
      </c>
      <c r="B28" t="s">
        <v>8</v>
      </c>
      <c r="C28" s="2">
        <v>45423.451388888891</v>
      </c>
      <c r="D28" s="6">
        <v>45423.451388888891</v>
      </c>
      <c r="E28" t="s">
        <v>25</v>
      </c>
      <c r="F28" t="s">
        <v>16</v>
      </c>
      <c r="G28">
        <v>1777.575</v>
      </c>
      <c r="H28">
        <v>3.9939809999999998</v>
      </c>
      <c r="I28">
        <v>284.89999999999998</v>
      </c>
      <c r="J28">
        <v>284.71230000000003</v>
      </c>
      <c r="K28" t="s">
        <v>9</v>
      </c>
      <c r="L28">
        <v>38.001289999999997</v>
      </c>
      <c r="M28">
        <v>0.63785119999999995</v>
      </c>
      <c r="N28">
        <v>70</v>
      </c>
      <c r="O28" t="s">
        <v>10</v>
      </c>
      <c r="P28">
        <v>1</v>
      </c>
      <c r="R28" s="6">
        <f t="shared" si="2"/>
        <v>1.8518518554628827E-3</v>
      </c>
      <c r="V28" s="177">
        <f t="shared" si="0"/>
        <v>2.666666671866551</v>
      </c>
      <c r="W28" s="177">
        <f t="shared" si="3"/>
        <v>138.93333333078772</v>
      </c>
      <c r="X28">
        <f>LN(2)/110</f>
        <v>6.3013380050904117E-3</v>
      </c>
      <c r="Y28" s="237">
        <f t="shared" si="1"/>
        <v>683.30757676429789</v>
      </c>
      <c r="Z28" s="177">
        <f t="shared" si="4"/>
        <v>673.12220885635998</v>
      </c>
    </row>
    <row r="29" spans="1:26">
      <c r="A29">
        <v>28</v>
      </c>
      <c r="B29" t="s">
        <v>8</v>
      </c>
      <c r="C29" s="2">
        <v>45423.453310185185</v>
      </c>
      <c r="D29" s="6">
        <v>45423.453310185185</v>
      </c>
      <c r="E29" t="s">
        <v>25</v>
      </c>
      <c r="F29" t="s">
        <v>16</v>
      </c>
      <c r="G29">
        <v>1500.8130000000001</v>
      </c>
      <c r="H29">
        <v>3.4319389999999999</v>
      </c>
      <c r="I29">
        <v>248.27</v>
      </c>
      <c r="J29">
        <v>249.0624</v>
      </c>
      <c r="K29" t="s">
        <v>9</v>
      </c>
      <c r="L29">
        <v>38.001350000000002</v>
      </c>
      <c r="M29">
        <v>0.56764630000000005</v>
      </c>
      <c r="N29">
        <v>61</v>
      </c>
      <c r="O29" t="s">
        <v>10</v>
      </c>
      <c r="P29">
        <v>1</v>
      </c>
      <c r="R29" s="6">
        <f t="shared" si="2"/>
        <v>1.9212962943129241E-3</v>
      </c>
      <c r="V29" s="177">
        <f t="shared" si="0"/>
        <v>2.7666666638106108</v>
      </c>
      <c r="W29" s="177">
        <f t="shared" si="3"/>
        <v>141.69999999459833</v>
      </c>
      <c r="X29">
        <f>LN(2)/110</f>
        <v>6.3013380050904117E-3</v>
      </c>
      <c r="Y29" s="237">
        <f t="shared" si="1"/>
        <v>608.26038966929787</v>
      </c>
      <c r="Z29" s="177">
        <f t="shared" si="4"/>
        <v>599.19367350328559</v>
      </c>
    </row>
    <row r="30" spans="1:26">
      <c r="A30">
        <v>29</v>
      </c>
      <c r="B30" t="s">
        <v>8</v>
      </c>
      <c r="C30" s="2">
        <v>45423.455428240741</v>
      </c>
      <c r="D30" s="6">
        <v>45423.455428240741</v>
      </c>
      <c r="E30" t="s">
        <v>25</v>
      </c>
      <c r="F30" t="s">
        <v>16</v>
      </c>
      <c r="G30">
        <v>1168.6410000000001</v>
      </c>
      <c r="H30">
        <v>2.7240500000000001</v>
      </c>
      <c r="I30">
        <v>305.25</v>
      </c>
      <c r="J30">
        <v>306.54059999999998</v>
      </c>
      <c r="K30" t="s">
        <v>9</v>
      </c>
      <c r="L30">
        <v>38.000279999999997</v>
      </c>
      <c r="M30">
        <v>0.71241509999999997</v>
      </c>
      <c r="N30">
        <v>75</v>
      </c>
      <c r="O30" t="s">
        <v>10</v>
      </c>
      <c r="P30">
        <v>1</v>
      </c>
      <c r="R30" s="6">
        <f t="shared" si="2"/>
        <v>2.118055555911269E-3</v>
      </c>
      <c r="V30" s="177">
        <f t="shared" si="0"/>
        <v>3.0500000005122274</v>
      </c>
      <c r="W30" s="177">
        <f t="shared" si="3"/>
        <v>144.74999999511056</v>
      </c>
      <c r="X30">
        <f>LN(2)/110</f>
        <v>6.3013380050904117E-3</v>
      </c>
      <c r="Y30" s="237">
        <f t="shared" si="1"/>
        <v>763.1608991907201</v>
      </c>
      <c r="Z30" s="177">
        <f t="shared" si="4"/>
        <v>751.78523939192439</v>
      </c>
    </row>
    <row r="31" spans="1:26">
      <c r="A31">
        <v>30</v>
      </c>
      <c r="B31" t="s">
        <v>8</v>
      </c>
      <c r="C31" s="2">
        <v>45423.457268518519</v>
      </c>
      <c r="D31" s="6">
        <v>45423.457268518519</v>
      </c>
      <c r="E31" t="s">
        <v>25</v>
      </c>
      <c r="F31" t="s">
        <v>16</v>
      </c>
      <c r="G31">
        <v>943.70529999999997</v>
      </c>
      <c r="H31">
        <v>2.2368619999999999</v>
      </c>
      <c r="I31">
        <v>207.57</v>
      </c>
      <c r="J31">
        <v>206.37559999999999</v>
      </c>
      <c r="K31" t="s">
        <v>9</v>
      </c>
      <c r="L31">
        <v>38.000390000000003</v>
      </c>
      <c r="M31">
        <v>0.48689779999999999</v>
      </c>
      <c r="N31">
        <v>51</v>
      </c>
      <c r="O31" t="s">
        <v>10</v>
      </c>
      <c r="P31">
        <v>1</v>
      </c>
      <c r="R31" s="6">
        <f t="shared" si="2"/>
        <v>1.8402777786832303E-3</v>
      </c>
      <c r="V31" s="177">
        <f t="shared" si="0"/>
        <v>2.6500000013038516</v>
      </c>
      <c r="W31" s="177">
        <f t="shared" si="3"/>
        <v>147.39999999641441</v>
      </c>
      <c r="X31">
        <f t="shared" ref="X31:X32" si="6">LN(2)/110</f>
        <v>6.3013380050904117E-3</v>
      </c>
      <c r="Y31" s="237">
        <f t="shared" si="1"/>
        <v>522.44255305734168</v>
      </c>
      <c r="Z31" s="177">
        <f t="shared" si="4"/>
        <v>514.65503570117608</v>
      </c>
    </row>
    <row r="32" spans="1:26">
      <c r="A32">
        <v>31</v>
      </c>
      <c r="B32" t="s">
        <v>8</v>
      </c>
      <c r="C32" s="2">
        <v>45423.459247685183</v>
      </c>
      <c r="D32" s="6">
        <v>45423.459247685183</v>
      </c>
      <c r="E32" t="s">
        <v>25</v>
      </c>
      <c r="F32" t="s">
        <v>16</v>
      </c>
      <c r="G32">
        <v>661.03859999999997</v>
      </c>
      <c r="H32">
        <v>1.5953189999999999</v>
      </c>
      <c r="I32">
        <v>268.62</v>
      </c>
      <c r="J32">
        <v>268.76589999999999</v>
      </c>
      <c r="K32" t="s">
        <v>9</v>
      </c>
      <c r="L32">
        <v>38.00121</v>
      </c>
      <c r="M32">
        <v>0.64670970000000005</v>
      </c>
      <c r="N32">
        <v>66</v>
      </c>
      <c r="O32" t="s">
        <v>10</v>
      </c>
      <c r="P32">
        <v>1</v>
      </c>
      <c r="R32" s="6">
        <f t="shared" si="2"/>
        <v>1.9791666636592709E-3</v>
      </c>
      <c r="V32" s="177">
        <f t="shared" si="0"/>
        <v>2.84999999566935</v>
      </c>
      <c r="W32" s="177">
        <f t="shared" si="3"/>
        <v>150.24999999208376</v>
      </c>
      <c r="X32">
        <f t="shared" si="6"/>
        <v>6.3013380050904117E-3</v>
      </c>
      <c r="Y32" s="237">
        <f t="shared" si="1"/>
        <v>692.71369527773822</v>
      </c>
      <c r="Z32" s="177">
        <f t="shared" si="4"/>
        <v>682.38811997140056</v>
      </c>
    </row>
    <row r="33" spans="3:26">
      <c r="I33">
        <f>AVERAGE(I2:I32)</f>
        <v>266.65064193548392</v>
      </c>
      <c r="J33">
        <f>AVERAGE(J2:J32)</f>
        <v>266.73845483870963</v>
      </c>
      <c r="Y33" s="237">
        <f>SUM(Y2:Y32)</f>
        <v>13881.746274923918</v>
      </c>
      <c r="Z33" s="177">
        <f>SUM(Z2:Z32)</f>
        <v>13678.326353932476</v>
      </c>
    </row>
    <row r="34" spans="3:26">
      <c r="C34" t="s">
        <v>17</v>
      </c>
      <c r="D34" s="1">
        <f>D32-D2</f>
        <v>0.10268518518569181</v>
      </c>
      <c r="F34" s="11" t="s">
        <v>23</v>
      </c>
      <c r="G34" s="11">
        <f>G2-G32</f>
        <v>14372.001400000001</v>
      </c>
      <c r="Y34" s="237"/>
    </row>
    <row r="35" spans="3:26">
      <c r="C35" t="s">
        <v>19</v>
      </c>
      <c r="D35" s="1">
        <f>D32-D1</f>
        <v>0.10434027777228039</v>
      </c>
      <c r="F35" s="11" t="s">
        <v>24</v>
      </c>
      <c r="G35" s="11">
        <f>G1-G32</f>
        <v>14853.981400000001</v>
      </c>
    </row>
  </sheetData>
  <phoneticPr fontId="1" type="noConversion"/>
  <conditionalFormatting sqref="B1:H1">
    <cfRule type="containsText" dxfId="47" priority="2" operator="containsText" text="Prime">
      <formula>NOT(ISERROR(SEARCH("Prime",B1)))</formula>
    </cfRule>
  </conditionalFormatting>
  <conditionalFormatting sqref="B2:P32">
    <cfRule type="containsText" dxfId="46" priority="3" operator="containsText" text="Prime">
      <formula>NOT(ISERROR(SEARCH("Prime",B2)))</formula>
    </cfRule>
  </conditionalFormatting>
  <conditionalFormatting sqref="R2:R32">
    <cfRule type="containsText" dxfId="45" priority="1" operator="containsText" text="Prime">
      <formula>NOT(ISERROR(SEARCH("Prime",R2)))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A61D9-F3E6-1D46-8C83-386469879B4B}">
  <sheetPr codeName="Sheet12"/>
  <dimension ref="A1:Z36"/>
  <sheetViews>
    <sheetView topLeftCell="I1" zoomScale="83" zoomScaleNormal="115" workbookViewId="0">
      <selection activeCell="Y34" sqref="Y34:Z34"/>
    </sheetView>
  </sheetViews>
  <sheetFormatPr baseColWidth="10" defaultColWidth="8.83203125" defaultRowHeight="14"/>
  <cols>
    <col min="2" max="2" width="6" bestFit="1" customWidth="1"/>
    <col min="3" max="3" width="21.5" bestFit="1" customWidth="1"/>
    <col min="4" max="5" width="13" bestFit="1" customWidth="1"/>
    <col min="6" max="6" width="4.6640625" bestFit="1" customWidth="1"/>
    <col min="7" max="7" width="9.83203125" bestFit="1" customWidth="1"/>
    <col min="8" max="10" width="9.1640625" bestFit="1" customWidth="1"/>
    <col min="11" max="11" width="10.5" bestFit="1" customWidth="1"/>
    <col min="12" max="12" width="9.1640625" bestFit="1" customWidth="1"/>
    <col min="13" max="13" width="10.33203125" bestFit="1" customWidth="1"/>
    <col min="14" max="14" width="4.6640625" bestFit="1" customWidth="1"/>
    <col min="15" max="15" width="2.5" bestFit="1" customWidth="1"/>
    <col min="16" max="16" width="3.5" bestFit="1" customWidth="1"/>
    <col min="18" max="20" width="13" bestFit="1" customWidth="1"/>
    <col min="21" max="21" width="9.1640625" bestFit="1" customWidth="1"/>
    <col min="22" max="22" width="9.83203125" bestFit="1" customWidth="1"/>
    <col min="23" max="23" width="11" bestFit="1" customWidth="1"/>
    <col min="24" max="24" width="9" bestFit="1" customWidth="1"/>
    <col min="25" max="26" width="13.5" style="177" bestFit="1" customWidth="1"/>
  </cols>
  <sheetData>
    <row r="1" spans="1:26">
      <c r="B1" s="7" t="s">
        <v>7</v>
      </c>
      <c r="C1" s="12">
        <v>45425.342465277776</v>
      </c>
      <c r="D1" s="13">
        <v>45425.342465277776</v>
      </c>
      <c r="E1" s="7">
        <v>2024051301</v>
      </c>
      <c r="F1" s="7" t="s">
        <v>16</v>
      </c>
      <c r="G1" s="7">
        <v>19616.150000000001</v>
      </c>
      <c r="H1" s="7">
        <v>14.526960000000001</v>
      </c>
    </row>
    <row r="2" spans="1:26">
      <c r="A2">
        <v>1</v>
      </c>
      <c r="B2" t="s">
        <v>8</v>
      </c>
      <c r="C2" s="2">
        <v>45425.366412037038</v>
      </c>
      <c r="D2" s="9">
        <v>45425.366412037038</v>
      </c>
      <c r="E2">
        <v>2024051301</v>
      </c>
      <c r="F2" t="s">
        <v>16</v>
      </c>
      <c r="G2">
        <v>15413.88</v>
      </c>
      <c r="H2">
        <v>14.197139999999999</v>
      </c>
      <c r="I2">
        <v>345.95</v>
      </c>
      <c r="J2">
        <v>343.93380000000002</v>
      </c>
      <c r="K2" t="s">
        <v>9</v>
      </c>
      <c r="L2">
        <v>38.000030000000002</v>
      </c>
      <c r="M2">
        <v>0.31501669999999998</v>
      </c>
      <c r="N2">
        <v>85</v>
      </c>
      <c r="O2" t="s">
        <v>10</v>
      </c>
      <c r="P2">
        <v>1</v>
      </c>
      <c r="R2" s="8">
        <f>D2-D1</f>
        <v>2.3946759261889383E-2</v>
      </c>
      <c r="U2">
        <f>G1-G2</f>
        <v>4202.2700000000023</v>
      </c>
      <c r="V2" s="177">
        <f>R2*1440</f>
        <v>34.483333337120712</v>
      </c>
      <c r="W2">
        <v>34.479999999999997</v>
      </c>
      <c r="X2">
        <f>LN(2)/110</f>
        <v>6.3013380050904117E-3</v>
      </c>
      <c r="Y2" s="177">
        <f t="shared" ref="Y2:Y33" si="0">J2*EXP(W2*X2)</f>
        <v>427.39956769541584</v>
      </c>
      <c r="Z2" s="177">
        <f>J2*EXP(W2*X2)</f>
        <v>427.39956769541584</v>
      </c>
    </row>
    <row r="3" spans="1:26">
      <c r="A3">
        <v>2</v>
      </c>
      <c r="B3" t="s">
        <v>8</v>
      </c>
      <c r="C3" s="2">
        <v>45425.370046296295</v>
      </c>
      <c r="D3" s="9">
        <v>45425.370046296295</v>
      </c>
      <c r="E3">
        <v>2024051301</v>
      </c>
      <c r="F3" t="s">
        <v>16</v>
      </c>
      <c r="G3">
        <v>14618.69</v>
      </c>
      <c r="H3">
        <v>13.918699999999999</v>
      </c>
      <c r="I3">
        <v>297.11</v>
      </c>
      <c r="J3">
        <v>295.51670000000001</v>
      </c>
      <c r="K3" t="s">
        <v>9</v>
      </c>
      <c r="L3">
        <v>38.000239999999998</v>
      </c>
      <c r="M3">
        <v>0.27959659999999997</v>
      </c>
      <c r="N3">
        <v>73</v>
      </c>
      <c r="O3" t="s">
        <v>10</v>
      </c>
      <c r="P3">
        <v>1</v>
      </c>
      <c r="R3" s="9">
        <f>D3-D2</f>
        <v>3.6342592575238086E-3</v>
      </c>
      <c r="S3" s="1">
        <f>AVERAGE(R3:R10)</f>
        <v>2.5607638890505768E-3</v>
      </c>
      <c r="T3" s="1">
        <f>AVERAGE(R:R)</f>
        <v>4.0180121527555457E-3</v>
      </c>
      <c r="V3" s="177">
        <f t="shared" ref="V3:V33" si="1">R3*1440</f>
        <v>5.2333333308342844</v>
      </c>
      <c r="W3" s="177">
        <f>V3+W2</f>
        <v>39.713333330834281</v>
      </c>
      <c r="X3">
        <f t="shared" ref="X3:X33" si="2">LN(2)/110</f>
        <v>6.3013380050904117E-3</v>
      </c>
      <c r="Y3" s="177">
        <f t="shared" si="0"/>
        <v>379.54474167303522</v>
      </c>
      <c r="Z3" s="177">
        <f t="shared" ref="Z3:Z33" si="3">J3*EXP(X3*(W3-$W$2))</f>
        <v>305.42442047263091</v>
      </c>
    </row>
    <row r="4" spans="1:26">
      <c r="A4">
        <v>3</v>
      </c>
      <c r="B4" t="s">
        <v>8</v>
      </c>
      <c r="C4" s="2">
        <v>45425.373020833336</v>
      </c>
      <c r="D4" s="9">
        <v>45425.373020833336</v>
      </c>
      <c r="E4">
        <v>2024051301</v>
      </c>
      <c r="F4" t="s">
        <v>16</v>
      </c>
      <c r="G4">
        <v>13996.84</v>
      </c>
      <c r="H4">
        <v>13.69209</v>
      </c>
      <c r="I4">
        <v>240.13</v>
      </c>
      <c r="J4">
        <v>234.33459999999999</v>
      </c>
      <c r="K4" t="s">
        <v>9</v>
      </c>
      <c r="L4">
        <v>38.000160000000001</v>
      </c>
      <c r="M4">
        <v>0.2277121</v>
      </c>
      <c r="N4">
        <v>59</v>
      </c>
      <c r="O4" t="s">
        <v>10</v>
      </c>
      <c r="P4">
        <v>1</v>
      </c>
      <c r="R4" s="9">
        <f t="shared" ref="R4:R33" si="4">D4-D3</f>
        <v>2.9745370411546901E-3</v>
      </c>
      <c r="V4" s="177">
        <f t="shared" si="1"/>
        <v>4.2833333392627537</v>
      </c>
      <c r="W4" s="177">
        <f t="shared" ref="W4:W33" si="5">V4+W3</f>
        <v>43.996666670097035</v>
      </c>
      <c r="X4">
        <f t="shared" si="2"/>
        <v>6.3013380050904117E-3</v>
      </c>
      <c r="Y4" s="177">
        <f t="shared" si="0"/>
        <v>309.19986383010053</v>
      </c>
      <c r="Z4" s="177">
        <f t="shared" si="3"/>
        <v>248.8170137840541</v>
      </c>
    </row>
    <row r="5" spans="1:26">
      <c r="A5">
        <v>4</v>
      </c>
      <c r="B5" t="s">
        <v>8</v>
      </c>
      <c r="C5" s="2">
        <v>45425.375462962962</v>
      </c>
      <c r="D5" s="9">
        <v>45425.375462962962</v>
      </c>
      <c r="E5">
        <v>2024051301</v>
      </c>
      <c r="F5" t="s">
        <v>16</v>
      </c>
      <c r="G5">
        <v>13406.56</v>
      </c>
      <c r="H5">
        <v>13.40781</v>
      </c>
      <c r="I5">
        <v>280.83</v>
      </c>
      <c r="J5">
        <v>278.07089999999999</v>
      </c>
      <c r="K5" t="s">
        <v>9</v>
      </c>
      <c r="L5">
        <v>38.000190000000003</v>
      </c>
      <c r="M5">
        <v>0.27649839999999998</v>
      </c>
      <c r="N5">
        <v>69</v>
      </c>
      <c r="O5" t="s">
        <v>10</v>
      </c>
      <c r="P5">
        <v>1</v>
      </c>
      <c r="R5" s="9">
        <f t="shared" si="4"/>
        <v>2.4421296257060021E-3</v>
      </c>
      <c r="V5" s="177">
        <f t="shared" si="1"/>
        <v>3.516666661016643</v>
      </c>
      <c r="W5" s="177">
        <f t="shared" si="5"/>
        <v>47.513333331113678</v>
      </c>
      <c r="X5">
        <f t="shared" si="2"/>
        <v>6.3013380050904117E-3</v>
      </c>
      <c r="Y5" s="177">
        <f t="shared" si="0"/>
        <v>375.13039675702396</v>
      </c>
      <c r="Z5" s="177">
        <f t="shared" si="3"/>
        <v>301.8721416772616</v>
      </c>
    </row>
    <row r="6" spans="1:26">
      <c r="A6">
        <v>5</v>
      </c>
      <c r="B6" t="s">
        <v>8</v>
      </c>
      <c r="C6" s="2">
        <v>45425.377430555556</v>
      </c>
      <c r="D6" s="9">
        <v>45425.377430555556</v>
      </c>
      <c r="E6">
        <v>2024051301</v>
      </c>
      <c r="F6" t="s">
        <v>16</v>
      </c>
      <c r="G6">
        <v>12903.78</v>
      </c>
      <c r="H6">
        <v>13.13801</v>
      </c>
      <c r="I6">
        <v>268.62</v>
      </c>
      <c r="J6">
        <v>268.68200000000002</v>
      </c>
      <c r="K6" t="s">
        <v>9</v>
      </c>
      <c r="L6">
        <v>38.000109999999999</v>
      </c>
      <c r="M6">
        <v>0.27184340000000001</v>
      </c>
      <c r="N6">
        <v>66</v>
      </c>
      <c r="O6" t="s">
        <v>10</v>
      </c>
      <c r="P6">
        <v>1</v>
      </c>
      <c r="R6" s="9">
        <f t="shared" si="4"/>
        <v>1.9675925941555761E-3</v>
      </c>
      <c r="V6" s="177">
        <f t="shared" si="1"/>
        <v>2.8333333355840296</v>
      </c>
      <c r="W6" s="177">
        <f t="shared" si="5"/>
        <v>50.346666666697708</v>
      </c>
      <c r="X6">
        <f t="shared" si="2"/>
        <v>6.3013380050904117E-3</v>
      </c>
      <c r="Y6" s="177">
        <f t="shared" si="0"/>
        <v>368.99381717127721</v>
      </c>
      <c r="Z6" s="177">
        <f t="shared" si="3"/>
        <v>296.93395901294878</v>
      </c>
    </row>
    <row r="7" spans="1:26">
      <c r="A7">
        <v>6</v>
      </c>
      <c r="B7" t="s">
        <v>8</v>
      </c>
      <c r="C7" s="2">
        <v>45425.379525462966</v>
      </c>
      <c r="D7" s="9">
        <v>45425.379525462966</v>
      </c>
      <c r="E7">
        <v>2024051301</v>
      </c>
      <c r="F7" t="s">
        <v>16</v>
      </c>
      <c r="G7">
        <v>12329.05</v>
      </c>
      <c r="H7">
        <v>12.79566</v>
      </c>
      <c r="I7">
        <v>333.74</v>
      </c>
      <c r="J7">
        <v>332.42489999999998</v>
      </c>
      <c r="K7" t="s">
        <v>9</v>
      </c>
      <c r="L7">
        <v>38.00112</v>
      </c>
      <c r="M7">
        <v>0.34305560000000002</v>
      </c>
      <c r="N7">
        <v>82</v>
      </c>
      <c r="O7" t="s">
        <v>10</v>
      </c>
      <c r="P7">
        <v>1</v>
      </c>
      <c r="R7" s="9">
        <f t="shared" si="4"/>
        <v>2.0949074096279219E-3</v>
      </c>
      <c r="V7" s="177">
        <f t="shared" si="1"/>
        <v>3.0166666698642075</v>
      </c>
      <c r="W7" s="177">
        <f t="shared" si="5"/>
        <v>53.363333336561915</v>
      </c>
      <c r="X7">
        <f t="shared" si="2"/>
        <v>6.3013380050904117E-3</v>
      </c>
      <c r="Y7" s="177">
        <f t="shared" si="0"/>
        <v>465.29628296783176</v>
      </c>
      <c r="Z7" s="177">
        <f t="shared" si="3"/>
        <v>374.42976273913081</v>
      </c>
    </row>
    <row r="8" spans="1:26">
      <c r="A8">
        <v>7</v>
      </c>
      <c r="B8" t="s">
        <v>8</v>
      </c>
      <c r="C8" s="2">
        <v>45425.382349537038</v>
      </c>
      <c r="D8" s="9">
        <v>45425.382349537038</v>
      </c>
      <c r="E8">
        <v>2024051301</v>
      </c>
      <c r="F8" t="s">
        <v>16</v>
      </c>
      <c r="G8">
        <v>11792.44</v>
      </c>
      <c r="H8">
        <v>12.557180000000001</v>
      </c>
      <c r="I8">
        <v>227.92</v>
      </c>
      <c r="J8">
        <v>225.58600000000001</v>
      </c>
      <c r="K8" t="s">
        <v>9</v>
      </c>
      <c r="L8">
        <v>38.00009</v>
      </c>
      <c r="M8">
        <v>0.23866080000000001</v>
      </c>
      <c r="N8">
        <v>56</v>
      </c>
      <c r="O8" t="s">
        <v>10</v>
      </c>
      <c r="P8">
        <v>1</v>
      </c>
      <c r="R8" s="9">
        <f t="shared" si="4"/>
        <v>2.8240740721230395E-3</v>
      </c>
      <c r="V8" s="177">
        <f t="shared" si="1"/>
        <v>4.0666666638571769</v>
      </c>
      <c r="W8" s="177">
        <f t="shared" si="5"/>
        <v>57.430000000419092</v>
      </c>
      <c r="X8">
        <f t="shared" si="2"/>
        <v>6.3013380050904117E-3</v>
      </c>
      <c r="Y8" s="177">
        <f t="shared" si="0"/>
        <v>323.9493908773012</v>
      </c>
      <c r="Z8" s="177">
        <f t="shared" si="3"/>
        <v>260.68614344391762</v>
      </c>
    </row>
    <row r="9" spans="1:26">
      <c r="A9">
        <v>8</v>
      </c>
      <c r="B9" t="s">
        <v>8</v>
      </c>
      <c r="C9" s="2">
        <v>45425.384398148148</v>
      </c>
      <c r="D9" s="9">
        <v>45425.384398148148</v>
      </c>
      <c r="E9">
        <v>2024051301</v>
      </c>
      <c r="F9" t="s">
        <v>16</v>
      </c>
      <c r="G9">
        <v>11288.58</v>
      </c>
      <c r="H9">
        <v>12.246729999999999</v>
      </c>
      <c r="I9">
        <v>293.03989999999999</v>
      </c>
      <c r="J9">
        <v>287.47340000000003</v>
      </c>
      <c r="K9" t="s">
        <v>9</v>
      </c>
      <c r="L9">
        <v>38.000210000000003</v>
      </c>
      <c r="M9">
        <v>0.31008950000000002</v>
      </c>
      <c r="N9">
        <v>72</v>
      </c>
      <c r="O9" t="s">
        <v>10</v>
      </c>
      <c r="P9">
        <v>1</v>
      </c>
      <c r="R9" s="9">
        <f t="shared" si="4"/>
        <v>2.0486111097852699E-3</v>
      </c>
      <c r="V9" s="177">
        <f t="shared" si="1"/>
        <v>2.9499999980907887</v>
      </c>
      <c r="W9" s="177">
        <f t="shared" si="5"/>
        <v>60.379999998509881</v>
      </c>
      <c r="X9">
        <f t="shared" si="2"/>
        <v>6.3013380050904117E-3</v>
      </c>
      <c r="Y9" s="177">
        <f t="shared" si="0"/>
        <v>420.56755603583991</v>
      </c>
      <c r="Z9" s="177">
        <f t="shared" si="3"/>
        <v>338.43599441167805</v>
      </c>
    </row>
    <row r="10" spans="1:26">
      <c r="A10">
        <v>9</v>
      </c>
      <c r="B10" t="s">
        <v>8</v>
      </c>
      <c r="C10" s="2">
        <v>45425.38689814815</v>
      </c>
      <c r="D10" s="9">
        <v>45425.38689814815</v>
      </c>
      <c r="E10">
        <v>2024051301</v>
      </c>
      <c r="F10" t="s">
        <v>16</v>
      </c>
      <c r="G10">
        <v>10754.12</v>
      </c>
      <c r="H10">
        <v>11.93398</v>
      </c>
      <c r="I10">
        <v>284.89999999999998</v>
      </c>
      <c r="J10">
        <v>283.33370000000002</v>
      </c>
      <c r="K10" t="s">
        <v>9</v>
      </c>
      <c r="L10">
        <v>38.001289999999997</v>
      </c>
      <c r="M10">
        <v>0.3126833</v>
      </c>
      <c r="N10">
        <v>70</v>
      </c>
      <c r="O10" t="s">
        <v>10</v>
      </c>
      <c r="P10">
        <v>1</v>
      </c>
      <c r="R10" s="9">
        <f t="shared" si="4"/>
        <v>2.5000000023283064E-3</v>
      </c>
      <c r="V10" s="177">
        <f t="shared" si="1"/>
        <v>3.6000000033527613</v>
      </c>
      <c r="W10" s="177">
        <f t="shared" si="5"/>
        <v>63.980000001862642</v>
      </c>
      <c r="X10">
        <f t="shared" si="2"/>
        <v>6.3013380050904117E-3</v>
      </c>
      <c r="Y10" s="177">
        <f t="shared" si="0"/>
        <v>424.02183880049699</v>
      </c>
      <c r="Z10" s="177">
        <f t="shared" si="3"/>
        <v>341.21569913606299</v>
      </c>
    </row>
    <row r="11" spans="1:26">
      <c r="A11">
        <v>10</v>
      </c>
      <c r="B11" t="s">
        <v>8</v>
      </c>
      <c r="C11" s="2">
        <v>45425.394571759258</v>
      </c>
      <c r="D11" s="8">
        <v>45425.394571759258</v>
      </c>
      <c r="E11">
        <v>2024051301</v>
      </c>
      <c r="F11" t="s">
        <v>16</v>
      </c>
      <c r="G11">
        <v>9835.0759999999991</v>
      </c>
      <c r="H11">
        <v>11.703049999999999</v>
      </c>
      <c r="I11">
        <v>195.36</v>
      </c>
      <c r="J11">
        <v>195.28530000000001</v>
      </c>
      <c r="K11" t="s">
        <v>9</v>
      </c>
      <c r="L11">
        <v>38.00009</v>
      </c>
      <c r="M11">
        <v>0.2308173</v>
      </c>
      <c r="N11">
        <v>48</v>
      </c>
      <c r="O11" t="s">
        <v>10</v>
      </c>
      <c r="P11">
        <v>1</v>
      </c>
      <c r="R11" s="8">
        <f t="shared" si="4"/>
        <v>7.6736111077480018E-3</v>
      </c>
      <c r="S11" s="1">
        <f>AVERAGE(R12:R20)</f>
        <v>2.3212448561227778E-3</v>
      </c>
      <c r="V11" s="177">
        <f t="shared" si="1"/>
        <v>11.049999995157123</v>
      </c>
      <c r="W11" s="177">
        <f t="shared" si="5"/>
        <v>75.029999997019758</v>
      </c>
      <c r="X11">
        <f t="shared" si="2"/>
        <v>6.3013380050904117E-3</v>
      </c>
      <c r="Y11" s="177">
        <f t="shared" si="0"/>
        <v>313.32812268713138</v>
      </c>
      <c r="Z11" s="177">
        <f t="shared" si="3"/>
        <v>252.13907553469707</v>
      </c>
    </row>
    <row r="12" spans="1:26">
      <c r="A12">
        <v>11</v>
      </c>
      <c r="B12" t="s">
        <v>8</v>
      </c>
      <c r="C12" s="2">
        <v>45425.397129629629</v>
      </c>
      <c r="D12" s="8">
        <v>45425.397129629629</v>
      </c>
      <c r="E12">
        <v>2024051301</v>
      </c>
      <c r="F12" t="s">
        <v>16</v>
      </c>
      <c r="G12">
        <v>9348.6319999999996</v>
      </c>
      <c r="H12">
        <v>11.386049999999999</v>
      </c>
      <c r="I12">
        <v>264.55</v>
      </c>
      <c r="J12">
        <v>263.57380000000001</v>
      </c>
      <c r="K12" t="s">
        <v>9</v>
      </c>
      <c r="L12">
        <v>38.001240000000003</v>
      </c>
      <c r="M12">
        <v>0.31934430000000003</v>
      </c>
      <c r="N12">
        <v>65</v>
      </c>
      <c r="O12" t="s">
        <v>10</v>
      </c>
      <c r="P12">
        <v>1</v>
      </c>
      <c r="R12" s="8">
        <f t="shared" si="4"/>
        <v>2.5578703716746531E-3</v>
      </c>
      <c r="V12" s="177">
        <f t="shared" si="1"/>
        <v>3.6833333352115005</v>
      </c>
      <c r="W12" s="177">
        <f t="shared" si="5"/>
        <v>78.713333332231258</v>
      </c>
      <c r="X12">
        <f t="shared" si="2"/>
        <v>6.3013380050904117E-3</v>
      </c>
      <c r="Y12" s="177">
        <f t="shared" si="0"/>
        <v>432.82466855893421</v>
      </c>
      <c r="Z12" s="177">
        <f t="shared" si="3"/>
        <v>348.29944680080087</v>
      </c>
    </row>
    <row r="13" spans="1:26">
      <c r="A13">
        <v>12</v>
      </c>
      <c r="B13" t="s">
        <v>8</v>
      </c>
      <c r="C13" s="2">
        <v>45425.399594907409</v>
      </c>
      <c r="D13" s="8">
        <v>45425.399594907409</v>
      </c>
      <c r="E13">
        <v>2024051301</v>
      </c>
      <c r="F13" t="s">
        <v>16</v>
      </c>
      <c r="G13">
        <v>8899.9369999999999</v>
      </c>
      <c r="H13">
        <v>11.08653</v>
      </c>
      <c r="I13">
        <v>244.2</v>
      </c>
      <c r="J13">
        <v>242.14619999999999</v>
      </c>
      <c r="K13" t="s">
        <v>9</v>
      </c>
      <c r="L13">
        <v>38.001289999999997</v>
      </c>
      <c r="M13">
        <v>0.29992279999999999</v>
      </c>
      <c r="N13">
        <v>60</v>
      </c>
      <c r="O13" t="s">
        <v>10</v>
      </c>
      <c r="P13">
        <v>1</v>
      </c>
      <c r="R13" s="8">
        <f t="shared" si="4"/>
        <v>2.4652777792653069E-3</v>
      </c>
      <c r="V13" s="177">
        <f t="shared" si="1"/>
        <v>3.5500000021420419</v>
      </c>
      <c r="W13" s="177">
        <f t="shared" si="5"/>
        <v>82.2633333343733</v>
      </c>
      <c r="X13">
        <f t="shared" si="2"/>
        <v>6.3013380050904117E-3</v>
      </c>
      <c r="Y13" s="177">
        <f t="shared" si="0"/>
        <v>406.63287231403081</v>
      </c>
      <c r="Z13" s="177">
        <f t="shared" si="3"/>
        <v>327.22257940968774</v>
      </c>
    </row>
    <row r="14" spans="1:26">
      <c r="A14">
        <v>13</v>
      </c>
      <c r="B14" t="s">
        <v>8</v>
      </c>
      <c r="C14" s="2">
        <v>45425.402071759258</v>
      </c>
      <c r="D14" s="8">
        <v>45425.402071759258</v>
      </c>
      <c r="E14">
        <v>2024051301</v>
      </c>
      <c r="F14" t="s">
        <v>16</v>
      </c>
      <c r="G14">
        <v>8379.2009999999991</v>
      </c>
      <c r="H14">
        <v>10.67567</v>
      </c>
      <c r="I14">
        <v>325.60000000000002</v>
      </c>
      <c r="J14">
        <v>325.97910000000002</v>
      </c>
      <c r="K14" t="s">
        <v>9</v>
      </c>
      <c r="L14">
        <v>38.001159999999999</v>
      </c>
      <c r="M14">
        <v>0.41325129999999999</v>
      </c>
      <c r="N14">
        <v>80</v>
      </c>
      <c r="O14" t="s">
        <v>10</v>
      </c>
      <c r="P14">
        <v>1</v>
      </c>
      <c r="R14" s="8">
        <f t="shared" si="4"/>
        <v>2.4768518487690017E-3</v>
      </c>
      <c r="V14" s="177">
        <f t="shared" si="1"/>
        <v>3.5666666622273624</v>
      </c>
      <c r="W14" s="177">
        <f t="shared" si="5"/>
        <v>85.829999996600662</v>
      </c>
      <c r="X14">
        <f t="shared" si="2"/>
        <v>6.3013380050904117E-3</v>
      </c>
      <c r="Y14" s="177">
        <f t="shared" si="0"/>
        <v>559.85460149961443</v>
      </c>
      <c r="Z14" s="177">
        <f t="shared" si="3"/>
        <v>450.52202925593502</v>
      </c>
    </row>
    <row r="15" spans="1:26">
      <c r="A15">
        <v>14</v>
      </c>
      <c r="B15" t="s">
        <v>8</v>
      </c>
      <c r="C15" s="2">
        <v>45425.403946759259</v>
      </c>
      <c r="D15" s="8">
        <v>45425.403946759259</v>
      </c>
      <c r="E15">
        <v>2024051301</v>
      </c>
      <c r="F15" t="s">
        <v>16</v>
      </c>
      <c r="G15">
        <v>7905.4690000000001</v>
      </c>
      <c r="H15">
        <v>10.245340000000001</v>
      </c>
      <c r="I15">
        <v>329.67</v>
      </c>
      <c r="J15">
        <v>332.33049999999997</v>
      </c>
      <c r="K15" t="s">
        <v>9</v>
      </c>
      <c r="L15">
        <v>38.001100000000001</v>
      </c>
      <c r="M15">
        <v>0.42857089999999998</v>
      </c>
      <c r="N15">
        <v>81</v>
      </c>
      <c r="O15" t="s">
        <v>10</v>
      </c>
      <c r="P15">
        <v>1</v>
      </c>
      <c r="R15" s="8">
        <f t="shared" si="4"/>
        <v>1.8750000017462298E-3</v>
      </c>
      <c r="V15" s="177">
        <f t="shared" si="1"/>
        <v>2.700000002514571</v>
      </c>
      <c r="W15" s="177">
        <f t="shared" si="5"/>
        <v>88.529999999115233</v>
      </c>
      <c r="X15">
        <f t="shared" si="2"/>
        <v>6.3013380050904117E-3</v>
      </c>
      <c r="Y15" s="177">
        <f t="shared" si="0"/>
        <v>580.55666428358336</v>
      </c>
      <c r="Z15" s="177">
        <f t="shared" si="3"/>
        <v>467.1812391833609</v>
      </c>
    </row>
    <row r="16" spans="1:26">
      <c r="A16">
        <v>15</v>
      </c>
      <c r="B16" t="s">
        <v>8</v>
      </c>
      <c r="C16" s="2">
        <v>45425.406585648147</v>
      </c>
      <c r="D16" s="8">
        <v>45425.406585648147</v>
      </c>
      <c r="E16">
        <v>2024051301</v>
      </c>
      <c r="F16" t="s">
        <v>16</v>
      </c>
      <c r="G16">
        <v>7446.6390000000001</v>
      </c>
      <c r="H16">
        <v>9.8851390000000006</v>
      </c>
      <c r="I16">
        <v>272.69</v>
      </c>
      <c r="J16">
        <v>275.52120000000002</v>
      </c>
      <c r="K16" t="s">
        <v>9</v>
      </c>
      <c r="L16">
        <v>38.000259999999997</v>
      </c>
      <c r="M16">
        <v>0.36381649999999999</v>
      </c>
      <c r="N16">
        <v>67</v>
      </c>
      <c r="O16" t="s">
        <v>10</v>
      </c>
      <c r="P16">
        <v>1</v>
      </c>
      <c r="R16" s="8">
        <f t="shared" si="4"/>
        <v>2.638888887304347E-3</v>
      </c>
      <c r="V16" s="177">
        <f t="shared" si="1"/>
        <v>3.7999999977182597</v>
      </c>
      <c r="W16" s="177">
        <f t="shared" si="5"/>
        <v>92.329999996833493</v>
      </c>
      <c r="X16">
        <f t="shared" si="2"/>
        <v>6.3013380050904117E-3</v>
      </c>
      <c r="Y16" s="177">
        <f t="shared" si="0"/>
        <v>492.9792651409719</v>
      </c>
      <c r="Z16" s="177">
        <f t="shared" si="3"/>
        <v>396.70660617507355</v>
      </c>
    </row>
    <row r="17" spans="1:26">
      <c r="A17">
        <v>16</v>
      </c>
      <c r="B17" t="s">
        <v>8</v>
      </c>
      <c r="C17" s="2">
        <v>45425.409594907411</v>
      </c>
      <c r="D17" s="8">
        <v>45425.409594907411</v>
      </c>
      <c r="E17">
        <v>2024051301</v>
      </c>
      <c r="F17" t="s">
        <v>16</v>
      </c>
      <c r="G17">
        <v>6974.01</v>
      </c>
      <c r="H17">
        <v>9.5136249999999993</v>
      </c>
      <c r="I17">
        <v>276.75990000000002</v>
      </c>
      <c r="J17">
        <v>272.75959999999998</v>
      </c>
      <c r="K17" t="s">
        <v>9</v>
      </c>
      <c r="L17">
        <v>38.001220000000004</v>
      </c>
      <c r="M17">
        <v>0.37023319999999998</v>
      </c>
      <c r="N17">
        <v>68</v>
      </c>
      <c r="O17" t="s">
        <v>10</v>
      </c>
      <c r="P17">
        <v>1</v>
      </c>
      <c r="R17" s="8">
        <f t="shared" si="4"/>
        <v>3.0092592642176896E-3</v>
      </c>
      <c r="V17" s="177">
        <f t="shared" si="1"/>
        <v>4.3333333404734731</v>
      </c>
      <c r="W17" s="177">
        <f t="shared" si="5"/>
        <v>96.663333337306966</v>
      </c>
      <c r="X17">
        <f t="shared" si="2"/>
        <v>6.3013380050904117E-3</v>
      </c>
      <c r="Y17" s="177">
        <f t="shared" si="0"/>
        <v>501.5479205219828</v>
      </c>
      <c r="Z17" s="177">
        <f t="shared" si="3"/>
        <v>403.60191077721049</v>
      </c>
    </row>
    <row r="18" spans="1:26">
      <c r="A18">
        <v>17</v>
      </c>
      <c r="B18" t="s">
        <v>8</v>
      </c>
      <c r="C18" s="2">
        <v>45425.411562499998</v>
      </c>
      <c r="D18" s="8">
        <v>45425.411562499998</v>
      </c>
      <c r="E18">
        <v>2024051301</v>
      </c>
      <c r="F18" t="s">
        <v>16</v>
      </c>
      <c r="G18">
        <v>6575.5919999999996</v>
      </c>
      <c r="H18">
        <v>9.1320949999999996</v>
      </c>
      <c r="I18">
        <v>280.83</v>
      </c>
      <c r="J18">
        <v>279.02249999999998</v>
      </c>
      <c r="K18" t="s">
        <v>9</v>
      </c>
      <c r="L18">
        <v>38.000019999999999</v>
      </c>
      <c r="M18">
        <v>0.38550879999999998</v>
      </c>
      <c r="N18">
        <v>69</v>
      </c>
      <c r="O18" t="s">
        <v>10</v>
      </c>
      <c r="P18">
        <v>1</v>
      </c>
      <c r="R18" s="8">
        <f t="shared" si="4"/>
        <v>1.9675925868796185E-3</v>
      </c>
      <c r="V18" s="177">
        <f t="shared" si="1"/>
        <v>2.8333333251066506</v>
      </c>
      <c r="W18" s="177">
        <f t="shared" si="5"/>
        <v>99.496666662413617</v>
      </c>
      <c r="X18">
        <f t="shared" si="2"/>
        <v>6.3013380050904117E-3</v>
      </c>
      <c r="Y18" s="177">
        <f t="shared" si="0"/>
        <v>522.30648455584981</v>
      </c>
      <c r="Z18" s="177">
        <f t="shared" si="3"/>
        <v>420.30658797005026</v>
      </c>
    </row>
    <row r="19" spans="1:26">
      <c r="A19">
        <v>18</v>
      </c>
      <c r="B19" t="s">
        <v>8</v>
      </c>
      <c r="C19" s="2">
        <v>45425.413518518515</v>
      </c>
      <c r="D19" s="8">
        <v>45425.413518518515</v>
      </c>
      <c r="E19">
        <v>2024051301</v>
      </c>
      <c r="F19" t="s">
        <v>16</v>
      </c>
      <c r="G19">
        <v>6129.4740000000002</v>
      </c>
      <c r="H19">
        <v>8.6662440000000007</v>
      </c>
      <c r="I19">
        <v>333.74</v>
      </c>
      <c r="J19">
        <v>326.78489999999999</v>
      </c>
      <c r="K19" t="s">
        <v>9</v>
      </c>
      <c r="L19">
        <v>38.001249999999999</v>
      </c>
      <c r="M19">
        <v>0.45993509999999999</v>
      </c>
      <c r="N19">
        <v>82</v>
      </c>
      <c r="O19" t="s">
        <v>10</v>
      </c>
      <c r="P19">
        <v>1</v>
      </c>
      <c r="R19" s="8">
        <f t="shared" si="4"/>
        <v>1.9560185173759237E-3</v>
      </c>
      <c r="V19" s="177">
        <f t="shared" si="1"/>
        <v>2.8166666650213301</v>
      </c>
      <c r="W19" s="177">
        <f t="shared" si="5"/>
        <v>102.31333332743495</v>
      </c>
      <c r="X19">
        <f t="shared" si="2"/>
        <v>6.3013380050904117E-3</v>
      </c>
      <c r="Y19" s="177">
        <f t="shared" si="0"/>
        <v>622.66773883168844</v>
      </c>
      <c r="Z19" s="177">
        <f t="shared" si="3"/>
        <v>501.06854976139738</v>
      </c>
    </row>
    <row r="20" spans="1:26">
      <c r="A20">
        <v>19</v>
      </c>
      <c r="B20" t="s">
        <v>8</v>
      </c>
      <c r="C20" s="2">
        <v>45425.415462962963</v>
      </c>
      <c r="D20" s="8">
        <v>45425.415462962963</v>
      </c>
      <c r="E20">
        <v>2024051301</v>
      </c>
      <c r="F20" t="s">
        <v>16</v>
      </c>
      <c r="G20">
        <v>5771.0360000000001</v>
      </c>
      <c r="H20">
        <v>8.3041730000000005</v>
      </c>
      <c r="I20">
        <v>252.34</v>
      </c>
      <c r="J20">
        <v>254.84800000000001</v>
      </c>
      <c r="K20" t="s">
        <v>9</v>
      </c>
      <c r="L20">
        <v>38.000109999999999</v>
      </c>
      <c r="M20">
        <v>0.36483850000000001</v>
      </c>
      <c r="N20">
        <v>62</v>
      </c>
      <c r="O20" t="s">
        <v>10</v>
      </c>
      <c r="P20">
        <v>1</v>
      </c>
      <c r="R20" s="8">
        <f t="shared" si="4"/>
        <v>1.9444444478722289E-3</v>
      </c>
      <c r="V20" s="177">
        <f t="shared" si="1"/>
        <v>2.8000000049360096</v>
      </c>
      <c r="W20" s="177">
        <f t="shared" si="5"/>
        <v>105.11333333237096</v>
      </c>
      <c r="X20">
        <f t="shared" si="2"/>
        <v>6.3013380050904117E-3</v>
      </c>
      <c r="Y20" s="177">
        <f t="shared" si="0"/>
        <v>494.24034695680479</v>
      </c>
      <c r="Z20" s="177">
        <f t="shared" si="3"/>
        <v>397.72141455068572</v>
      </c>
    </row>
    <row r="21" spans="1:26">
      <c r="A21">
        <v>20</v>
      </c>
      <c r="B21" t="s">
        <v>8</v>
      </c>
      <c r="C21" s="2">
        <v>45425.425682870373</v>
      </c>
      <c r="D21" s="6">
        <v>45425.425682870373</v>
      </c>
      <c r="E21">
        <v>2024051301</v>
      </c>
      <c r="F21" t="s">
        <v>16</v>
      </c>
      <c r="G21">
        <v>4999.2190000000001</v>
      </c>
      <c r="H21">
        <v>7.8951370000000001</v>
      </c>
      <c r="I21">
        <v>264.55</v>
      </c>
      <c r="J21">
        <v>263.98349999999999</v>
      </c>
      <c r="K21" t="s">
        <v>9</v>
      </c>
      <c r="L21">
        <v>38.001260000000002</v>
      </c>
      <c r="M21">
        <v>0.41490949999999999</v>
      </c>
      <c r="N21">
        <v>65</v>
      </c>
      <c r="O21" t="s">
        <v>10</v>
      </c>
      <c r="P21">
        <v>1</v>
      </c>
      <c r="R21" s="6">
        <f t="shared" si="4"/>
        <v>1.021990740991896E-2</v>
      </c>
      <c r="S21" s="1">
        <f>AVERAGE(R22:R28)</f>
        <v>2.7017195763099672E-3</v>
      </c>
      <c r="V21" s="177">
        <f t="shared" si="1"/>
        <v>14.716666670283303</v>
      </c>
      <c r="W21" s="177">
        <f t="shared" si="5"/>
        <v>119.83000000265426</v>
      </c>
      <c r="X21">
        <f t="shared" si="2"/>
        <v>6.3013380050904117E-3</v>
      </c>
      <c r="Y21" s="177">
        <f t="shared" si="0"/>
        <v>561.70451317732977</v>
      </c>
      <c r="Z21" s="177">
        <f t="shared" si="3"/>
        <v>452.0106764167445</v>
      </c>
    </row>
    <row r="22" spans="1:26">
      <c r="A22">
        <v>21</v>
      </c>
      <c r="B22" t="s">
        <v>8</v>
      </c>
      <c r="C22" s="2">
        <v>45425.428020833337</v>
      </c>
      <c r="D22" s="6">
        <v>45425.428020833337</v>
      </c>
      <c r="E22">
        <v>2024051301</v>
      </c>
      <c r="F22" t="s">
        <v>16</v>
      </c>
      <c r="G22">
        <v>4586.6719999999996</v>
      </c>
      <c r="H22">
        <v>7.3992940000000003</v>
      </c>
      <c r="I22">
        <v>305.25</v>
      </c>
      <c r="J22">
        <v>307.483</v>
      </c>
      <c r="K22" t="s">
        <v>9</v>
      </c>
      <c r="L22">
        <v>38.001359999999998</v>
      </c>
      <c r="M22">
        <v>0.49417100000000003</v>
      </c>
      <c r="N22">
        <v>75</v>
      </c>
      <c r="O22" t="s">
        <v>10</v>
      </c>
      <c r="P22">
        <v>1</v>
      </c>
      <c r="R22" s="6">
        <f t="shared" si="4"/>
        <v>2.3379629637929611E-3</v>
      </c>
      <c r="V22" s="177">
        <f t="shared" si="1"/>
        <v>3.366666667861864</v>
      </c>
      <c r="W22" s="177">
        <f t="shared" si="5"/>
        <v>123.19666667051612</v>
      </c>
      <c r="X22">
        <f t="shared" si="2"/>
        <v>6.3013380050904117E-3</v>
      </c>
      <c r="Y22" s="177">
        <f t="shared" si="0"/>
        <v>668.2909542463608</v>
      </c>
      <c r="Z22" s="177">
        <f t="shared" si="3"/>
        <v>537.78212420508794</v>
      </c>
    </row>
    <row r="23" spans="1:26">
      <c r="A23">
        <v>22</v>
      </c>
      <c r="B23" t="s">
        <v>8</v>
      </c>
      <c r="C23" s="2">
        <v>45425.430034722223</v>
      </c>
      <c r="D23" s="6">
        <v>45425.430034722223</v>
      </c>
      <c r="E23">
        <v>2024051301</v>
      </c>
      <c r="F23" t="s">
        <v>16</v>
      </c>
      <c r="G23">
        <v>4217.9530000000004</v>
      </c>
      <c r="H23">
        <v>6.9295249999999999</v>
      </c>
      <c r="I23">
        <v>288.97000000000003</v>
      </c>
      <c r="J23">
        <v>289.21940000000001</v>
      </c>
      <c r="K23" t="s">
        <v>9</v>
      </c>
      <c r="L23">
        <v>38.001339999999999</v>
      </c>
      <c r="M23">
        <v>0.47293970000000002</v>
      </c>
      <c r="N23">
        <v>71</v>
      </c>
      <c r="O23" t="s">
        <v>10</v>
      </c>
      <c r="P23">
        <v>1</v>
      </c>
      <c r="R23" s="6">
        <f t="shared" si="4"/>
        <v>2.0138888867222704E-3</v>
      </c>
      <c r="V23" s="177">
        <f t="shared" si="1"/>
        <v>2.8999999968800694</v>
      </c>
      <c r="W23" s="177">
        <f t="shared" si="5"/>
        <v>126.09666666739619</v>
      </c>
      <c r="X23">
        <f t="shared" si="2"/>
        <v>6.3013380050904117E-3</v>
      </c>
      <c r="Y23" s="177">
        <f t="shared" si="0"/>
        <v>640.18889908578819</v>
      </c>
      <c r="Z23" s="177">
        <f t="shared" si="3"/>
        <v>515.16804747285971</v>
      </c>
    </row>
    <row r="24" spans="1:26">
      <c r="A24">
        <v>23</v>
      </c>
      <c r="B24" t="s">
        <v>8</v>
      </c>
      <c r="C24" s="2">
        <v>45425.432337962964</v>
      </c>
      <c r="D24" s="6">
        <v>45425.432337962964</v>
      </c>
      <c r="E24">
        <v>2024051301</v>
      </c>
      <c r="F24" t="s">
        <v>16</v>
      </c>
      <c r="G24">
        <v>3784.3290000000002</v>
      </c>
      <c r="H24">
        <v>6.3487559999999998</v>
      </c>
      <c r="I24">
        <v>354.09</v>
      </c>
      <c r="J24">
        <v>352.613</v>
      </c>
      <c r="K24" t="s">
        <v>9</v>
      </c>
      <c r="L24">
        <v>38.001199999999997</v>
      </c>
      <c r="M24">
        <v>0.58971410000000002</v>
      </c>
      <c r="N24">
        <v>87</v>
      </c>
      <c r="O24" t="s">
        <v>10</v>
      </c>
      <c r="P24">
        <v>1</v>
      </c>
      <c r="R24" s="6">
        <f t="shared" si="4"/>
        <v>2.3032407407299615E-3</v>
      </c>
      <c r="V24" s="177">
        <f t="shared" si="1"/>
        <v>3.3166666666511446</v>
      </c>
      <c r="W24" s="177">
        <f t="shared" si="5"/>
        <v>129.41333333404734</v>
      </c>
      <c r="X24">
        <f t="shared" si="2"/>
        <v>6.3013380050904117E-3</v>
      </c>
      <c r="Y24" s="177">
        <f t="shared" si="0"/>
        <v>796.99491130714807</v>
      </c>
      <c r="Z24" s="177">
        <f t="shared" si="3"/>
        <v>641.35181489438492</v>
      </c>
    </row>
    <row r="25" spans="1:26">
      <c r="A25">
        <v>24</v>
      </c>
      <c r="B25" t="s">
        <v>8</v>
      </c>
      <c r="C25" s="2">
        <v>45425.434189814812</v>
      </c>
      <c r="D25" s="6">
        <v>45425.434189814812</v>
      </c>
      <c r="E25">
        <v>2024051301</v>
      </c>
      <c r="F25" t="s">
        <v>16</v>
      </c>
      <c r="G25">
        <v>3413.4450000000002</v>
      </c>
      <c r="H25">
        <v>5.824427</v>
      </c>
      <c r="I25">
        <v>309.32</v>
      </c>
      <c r="J25">
        <v>307.61149999999998</v>
      </c>
      <c r="K25" t="s">
        <v>9</v>
      </c>
      <c r="L25">
        <v>38.001379999999997</v>
      </c>
      <c r="M25">
        <v>0.52309660000000002</v>
      </c>
      <c r="N25">
        <v>76</v>
      </c>
      <c r="O25" t="s">
        <v>10</v>
      </c>
      <c r="P25">
        <v>1</v>
      </c>
      <c r="R25" s="6">
        <f t="shared" si="4"/>
        <v>1.8518518481869251E-3</v>
      </c>
      <c r="V25" s="177">
        <f t="shared" si="1"/>
        <v>2.6666666613891721</v>
      </c>
      <c r="W25" s="177">
        <f t="shared" si="5"/>
        <v>132.07999999543651</v>
      </c>
      <c r="X25">
        <f t="shared" si="2"/>
        <v>6.3013380050904117E-3</v>
      </c>
      <c r="Y25" s="177">
        <f t="shared" si="0"/>
        <v>707.06199313918057</v>
      </c>
      <c r="Z25" s="177">
        <f t="shared" si="3"/>
        <v>568.98166614252432</v>
      </c>
    </row>
    <row r="26" spans="1:26">
      <c r="A26">
        <v>25</v>
      </c>
      <c r="B26" t="s">
        <v>8</v>
      </c>
      <c r="C26" s="2">
        <v>45425.436296296299</v>
      </c>
      <c r="D26" s="6">
        <v>45425.436296296299</v>
      </c>
      <c r="E26">
        <v>2024051301</v>
      </c>
      <c r="F26" t="s">
        <v>16</v>
      </c>
      <c r="G26">
        <v>3168.1080000000002</v>
      </c>
      <c r="H26">
        <v>5.5097940000000003</v>
      </c>
      <c r="I26">
        <v>179.08</v>
      </c>
      <c r="J26">
        <v>178.95089999999999</v>
      </c>
      <c r="K26" t="s">
        <v>9</v>
      </c>
      <c r="L26">
        <v>38</v>
      </c>
      <c r="M26">
        <v>0.3094404</v>
      </c>
      <c r="N26">
        <v>44</v>
      </c>
      <c r="O26" t="s">
        <v>10</v>
      </c>
      <c r="P26">
        <v>1</v>
      </c>
      <c r="R26" s="6">
        <f t="shared" si="4"/>
        <v>2.1064814864075743E-3</v>
      </c>
      <c r="V26" s="177">
        <f t="shared" si="1"/>
        <v>3.0333333404269069</v>
      </c>
      <c r="W26" s="177">
        <f t="shared" si="5"/>
        <v>135.11333333586342</v>
      </c>
      <c r="X26">
        <f t="shared" si="2"/>
        <v>6.3013380050904117E-3</v>
      </c>
      <c r="Y26" s="177">
        <f t="shared" si="0"/>
        <v>419.26628741482443</v>
      </c>
      <c r="Z26" s="177">
        <f t="shared" si="3"/>
        <v>337.38884720921396</v>
      </c>
    </row>
    <row r="27" spans="1:26">
      <c r="A27">
        <v>26</v>
      </c>
      <c r="B27" t="s">
        <v>8</v>
      </c>
      <c r="C27" s="2">
        <v>45425.442337962966</v>
      </c>
      <c r="D27" s="6">
        <v>45425.442337962966</v>
      </c>
      <c r="E27">
        <v>2024051301</v>
      </c>
      <c r="F27" t="s">
        <v>16</v>
      </c>
      <c r="G27">
        <v>2651.3009999999999</v>
      </c>
      <c r="H27">
        <v>4.8719739999999998</v>
      </c>
      <c r="I27">
        <v>358.15989999999999</v>
      </c>
      <c r="J27">
        <v>354.0478</v>
      </c>
      <c r="K27" t="s">
        <v>9</v>
      </c>
      <c r="L27">
        <v>46.532589999999999</v>
      </c>
      <c r="M27">
        <v>0.64852290000000001</v>
      </c>
      <c r="N27">
        <v>88</v>
      </c>
      <c r="O27" t="s">
        <v>10</v>
      </c>
      <c r="P27">
        <v>1</v>
      </c>
      <c r="R27" s="6">
        <f t="shared" si="4"/>
        <v>6.0416666674427688E-3</v>
      </c>
      <c r="V27" s="177">
        <f t="shared" si="1"/>
        <v>8.7000000011175871</v>
      </c>
      <c r="W27" s="177">
        <f t="shared" si="5"/>
        <v>143.813333336981</v>
      </c>
      <c r="X27">
        <f t="shared" si="2"/>
        <v>6.3013380050904117E-3</v>
      </c>
      <c r="Y27" s="177">
        <f t="shared" si="0"/>
        <v>876.24729844928856</v>
      </c>
      <c r="Z27" s="177">
        <f t="shared" si="3"/>
        <v>705.12720618886669</v>
      </c>
    </row>
    <row r="28" spans="1:26">
      <c r="A28">
        <v>27</v>
      </c>
      <c r="B28" t="s">
        <v>8</v>
      </c>
      <c r="C28" s="2">
        <v>45425.444594907407</v>
      </c>
      <c r="D28" s="6">
        <v>45425.444594907407</v>
      </c>
      <c r="E28">
        <v>2024051301</v>
      </c>
      <c r="F28" t="s">
        <v>16</v>
      </c>
      <c r="G28">
        <v>2374.3229999999999</v>
      </c>
      <c r="H28">
        <v>4.4530260000000004</v>
      </c>
      <c r="I28">
        <v>223.85</v>
      </c>
      <c r="J28">
        <v>222.3672</v>
      </c>
      <c r="K28" t="s">
        <v>9</v>
      </c>
      <c r="L28">
        <v>38.00018</v>
      </c>
      <c r="M28">
        <v>0.41487499999999999</v>
      </c>
      <c r="N28">
        <v>55</v>
      </c>
      <c r="O28" t="s">
        <v>10</v>
      </c>
      <c r="P28">
        <v>1</v>
      </c>
      <c r="R28" s="6">
        <f t="shared" si="4"/>
        <v>2.2569444408873096E-3</v>
      </c>
      <c r="V28" s="177">
        <f t="shared" si="1"/>
        <v>3.2499999948777258</v>
      </c>
      <c r="W28" s="177">
        <f t="shared" si="5"/>
        <v>147.06333333185873</v>
      </c>
      <c r="X28">
        <f t="shared" si="2"/>
        <v>6.3013380050904117E-3</v>
      </c>
      <c r="Y28" s="177">
        <f t="shared" si="0"/>
        <v>561.73254664211663</v>
      </c>
      <c r="Z28" s="177">
        <f t="shared" si="3"/>
        <v>452.03323529794164</v>
      </c>
    </row>
    <row r="29" spans="1:26">
      <c r="A29">
        <v>28</v>
      </c>
      <c r="B29" t="s">
        <v>8</v>
      </c>
      <c r="C29" s="2">
        <v>45425.461261574077</v>
      </c>
      <c r="D29" s="9">
        <v>45425.461261574077</v>
      </c>
      <c r="E29">
        <v>2024051301</v>
      </c>
      <c r="F29" t="s">
        <v>16</v>
      </c>
      <c r="G29">
        <v>1832.769</v>
      </c>
      <c r="H29">
        <v>3.9999739999999999</v>
      </c>
      <c r="I29">
        <v>207.57</v>
      </c>
      <c r="J29">
        <v>207.25640000000001</v>
      </c>
      <c r="K29" t="s">
        <v>9</v>
      </c>
      <c r="L29">
        <v>38.001179999999998</v>
      </c>
      <c r="M29">
        <v>0.4501309</v>
      </c>
      <c r="N29">
        <v>51</v>
      </c>
      <c r="O29" t="s">
        <v>10</v>
      </c>
      <c r="P29">
        <v>1</v>
      </c>
      <c r="R29" s="9">
        <f t="shared" si="4"/>
        <v>1.6666666670062114E-2</v>
      </c>
      <c r="S29" s="1">
        <f>AVERAGE(R30:R33)</f>
        <v>2.4450231467199046E-3</v>
      </c>
      <c r="V29" s="177">
        <f t="shared" si="1"/>
        <v>24.000000004889444</v>
      </c>
      <c r="W29" s="177">
        <f t="shared" si="5"/>
        <v>171.06333333674817</v>
      </c>
      <c r="X29">
        <f t="shared" si="2"/>
        <v>6.3013380050904117E-3</v>
      </c>
      <c r="Y29" s="177">
        <f t="shared" si="0"/>
        <v>609.04037197248954</v>
      </c>
      <c r="Z29" s="177">
        <f t="shared" si="3"/>
        <v>490.10243649846018</v>
      </c>
    </row>
    <row r="30" spans="1:26">
      <c r="A30">
        <v>29</v>
      </c>
      <c r="B30" t="s">
        <v>8</v>
      </c>
      <c r="C30" s="2">
        <v>45425.463287037041</v>
      </c>
      <c r="D30" s="9">
        <v>45425.463287037041</v>
      </c>
      <c r="E30">
        <v>2024051301</v>
      </c>
      <c r="F30" t="s">
        <v>16</v>
      </c>
      <c r="G30">
        <v>1474.796</v>
      </c>
      <c r="H30">
        <v>3.2788970000000002</v>
      </c>
      <c r="I30">
        <v>329.67</v>
      </c>
      <c r="J30">
        <v>330.34879999999998</v>
      </c>
      <c r="K30" t="s">
        <v>9</v>
      </c>
      <c r="L30">
        <v>38.00132</v>
      </c>
      <c r="M30">
        <v>0.73226519999999995</v>
      </c>
      <c r="N30">
        <v>81</v>
      </c>
      <c r="O30" t="s">
        <v>10</v>
      </c>
      <c r="P30">
        <v>1</v>
      </c>
      <c r="R30" s="9">
        <f t="shared" si="4"/>
        <v>2.0254629635019228E-3</v>
      </c>
      <c r="V30" s="177">
        <f t="shared" si="1"/>
        <v>2.9166666674427688</v>
      </c>
      <c r="W30" s="177">
        <f t="shared" si="5"/>
        <v>173.98000000419094</v>
      </c>
      <c r="X30">
        <f t="shared" si="2"/>
        <v>6.3013380050904117E-3</v>
      </c>
      <c r="Y30" s="177">
        <f t="shared" si="0"/>
        <v>988.7641718834908</v>
      </c>
      <c r="Z30" s="177">
        <f t="shared" si="3"/>
        <v>795.67094738404353</v>
      </c>
    </row>
    <row r="31" spans="1:26">
      <c r="A31">
        <v>30</v>
      </c>
      <c r="B31" t="s">
        <v>8</v>
      </c>
      <c r="C31" s="2">
        <v>45425.465162037035</v>
      </c>
      <c r="D31" s="9">
        <v>45425.465162037035</v>
      </c>
      <c r="E31">
        <v>2024051301</v>
      </c>
      <c r="F31" t="s">
        <v>16</v>
      </c>
      <c r="G31">
        <v>1163.683</v>
      </c>
      <c r="H31">
        <v>2.631427</v>
      </c>
      <c r="I31">
        <v>288.97000000000003</v>
      </c>
      <c r="J31">
        <v>287.50700000000001</v>
      </c>
      <c r="K31" t="s">
        <v>9</v>
      </c>
      <c r="L31">
        <v>38.00009</v>
      </c>
      <c r="M31">
        <v>0.64821960000000001</v>
      </c>
      <c r="N31">
        <v>71</v>
      </c>
      <c r="O31" t="s">
        <v>10</v>
      </c>
      <c r="P31">
        <v>1</v>
      </c>
      <c r="R31" s="9">
        <f t="shared" si="4"/>
        <v>1.8749999944702722E-3</v>
      </c>
      <c r="V31" s="177">
        <f t="shared" si="1"/>
        <v>2.699999992037192</v>
      </c>
      <c r="W31" s="177">
        <f t="shared" si="5"/>
        <v>176.67999999622813</v>
      </c>
      <c r="X31">
        <f t="shared" si="2"/>
        <v>6.3013380050904117E-3</v>
      </c>
      <c r="Y31" s="177">
        <f t="shared" si="0"/>
        <v>875.30080680315984</v>
      </c>
      <c r="Z31" s="177">
        <f t="shared" si="3"/>
        <v>704.36555247387435</v>
      </c>
    </row>
    <row r="32" spans="1:26">
      <c r="A32">
        <v>31</v>
      </c>
      <c r="B32" t="s">
        <v>8</v>
      </c>
      <c r="C32" s="2">
        <v>45425.468344907407</v>
      </c>
      <c r="D32" s="9">
        <v>45425.468344907407</v>
      </c>
      <c r="E32">
        <v>2024051301</v>
      </c>
      <c r="F32" t="s">
        <v>16</v>
      </c>
      <c r="G32">
        <v>850.94470000000001</v>
      </c>
      <c r="H32">
        <v>1.980753</v>
      </c>
      <c r="I32">
        <v>284.89999999999998</v>
      </c>
      <c r="J32">
        <v>282.78879999999998</v>
      </c>
      <c r="K32" t="s">
        <v>9</v>
      </c>
      <c r="L32">
        <v>38.001330000000003</v>
      </c>
      <c r="M32">
        <v>0.65621510000000005</v>
      </c>
      <c r="N32">
        <v>70</v>
      </c>
      <c r="O32" t="s">
        <v>10</v>
      </c>
      <c r="P32">
        <v>1</v>
      </c>
      <c r="R32" s="9">
        <f t="shared" si="4"/>
        <v>3.1828703722567298E-3</v>
      </c>
      <c r="V32" s="177">
        <f t="shared" si="1"/>
        <v>4.5833333360496908</v>
      </c>
      <c r="W32" s="177">
        <f t="shared" si="5"/>
        <v>181.26333333227782</v>
      </c>
      <c r="X32">
        <f t="shared" si="2"/>
        <v>6.3013380050904117E-3</v>
      </c>
      <c r="Y32" s="177">
        <f t="shared" si="0"/>
        <v>886.16384534470956</v>
      </c>
      <c r="Z32" s="177">
        <f t="shared" si="3"/>
        <v>713.10717602133718</v>
      </c>
    </row>
    <row r="33" spans="1:26">
      <c r="A33">
        <v>32</v>
      </c>
      <c r="B33" t="s">
        <v>8</v>
      </c>
      <c r="C33" s="2">
        <v>45425.471041666664</v>
      </c>
      <c r="D33" s="9">
        <v>45425.471041666664</v>
      </c>
      <c r="E33">
        <v>2024051301</v>
      </c>
      <c r="F33" t="s">
        <v>16</v>
      </c>
      <c r="G33">
        <v>594.05740000000003</v>
      </c>
      <c r="H33">
        <v>1.417279</v>
      </c>
      <c r="I33">
        <v>236.06</v>
      </c>
      <c r="J33">
        <v>236.37450000000001</v>
      </c>
      <c r="K33" t="s">
        <v>9</v>
      </c>
      <c r="L33">
        <v>38</v>
      </c>
      <c r="M33">
        <v>0.56213299999999999</v>
      </c>
      <c r="N33">
        <v>58</v>
      </c>
      <c r="O33" t="s">
        <v>10</v>
      </c>
      <c r="P33">
        <v>1</v>
      </c>
      <c r="R33" s="9">
        <f t="shared" si="4"/>
        <v>2.6967592566506937E-3</v>
      </c>
      <c r="V33" s="177">
        <f t="shared" si="1"/>
        <v>3.8833333295769989</v>
      </c>
      <c r="W33" s="177">
        <f t="shared" si="5"/>
        <v>185.14666666185482</v>
      </c>
      <c r="X33">
        <f t="shared" si="2"/>
        <v>6.3013380050904117E-3</v>
      </c>
      <c r="Y33" s="177">
        <f t="shared" si="0"/>
        <v>759.06631023697719</v>
      </c>
      <c r="Z33" s="177">
        <f t="shared" si="3"/>
        <v>610.83019325333464</v>
      </c>
    </row>
    <row r="34" spans="1:26">
      <c r="I34">
        <f>AVERAGE(I2:I33)</f>
        <v>280.57561562499995</v>
      </c>
      <c r="J34">
        <f>AVERAGE(J2:J33)</f>
        <v>279.31746562500001</v>
      </c>
      <c r="Y34" s="177">
        <f>SUM(Y2:Y33)</f>
        <v>17770.865050861779</v>
      </c>
      <c r="Z34" s="177">
        <f>SUM(Z2:Z33)</f>
        <v>14383.904065250679</v>
      </c>
    </row>
    <row r="35" spans="1:26">
      <c r="C35" t="s">
        <v>17</v>
      </c>
      <c r="D35" s="1">
        <f>D33-D2</f>
        <v>0.10462962962628808</v>
      </c>
      <c r="F35" s="11" t="s">
        <v>23</v>
      </c>
      <c r="G35" s="11">
        <f>G2-G33</f>
        <v>14819.8226</v>
      </c>
    </row>
    <row r="36" spans="1:26">
      <c r="C36" t="s">
        <v>19</v>
      </c>
      <c r="D36" s="1">
        <f>D33-D1</f>
        <v>0.12857638888817746</v>
      </c>
      <c r="F36" s="11" t="s">
        <v>24</v>
      </c>
      <c r="G36" s="11">
        <f>G1-G33</f>
        <v>19022.0926</v>
      </c>
    </row>
  </sheetData>
  <phoneticPr fontId="1" type="noConversion"/>
  <conditionalFormatting sqref="B1:H1">
    <cfRule type="containsText" dxfId="44" priority="2" operator="containsText" text="Prime">
      <formula>NOT(ISERROR(SEARCH("Prime",B1)))</formula>
    </cfRule>
  </conditionalFormatting>
  <conditionalFormatting sqref="B2:P33">
    <cfRule type="containsText" dxfId="43" priority="3" operator="containsText" text="Prime">
      <formula>NOT(ISERROR(SEARCH("Prime",B2)))</formula>
    </cfRule>
  </conditionalFormatting>
  <conditionalFormatting sqref="R2:R33">
    <cfRule type="containsText" dxfId="42" priority="1" operator="containsText" text="Prime">
      <formula>NOT(ISERROR(SEARCH("Prime",R2)))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787FE-00B8-2A4A-B6B9-3D092CBB9DC6}">
  <sheetPr codeName="Sheet13"/>
  <dimension ref="A1:Z35"/>
  <sheetViews>
    <sheetView topLeftCell="G1" zoomScale="84" zoomScaleNormal="100" workbookViewId="0">
      <selection activeCell="Y33" sqref="Y33:Z33"/>
    </sheetView>
  </sheetViews>
  <sheetFormatPr baseColWidth="10" defaultColWidth="8.83203125" defaultRowHeight="14"/>
  <cols>
    <col min="1" max="1" width="9.33203125" bestFit="1" customWidth="1"/>
    <col min="2" max="2" width="6" bestFit="1" customWidth="1"/>
    <col min="3" max="3" width="22" bestFit="1" customWidth="1"/>
    <col min="4" max="4" width="12.1640625" bestFit="1" customWidth="1"/>
    <col min="5" max="5" width="12.33203125" bestFit="1" customWidth="1"/>
    <col min="6" max="6" width="4.6640625" bestFit="1" customWidth="1"/>
    <col min="7" max="10" width="9.33203125" bestFit="1" customWidth="1"/>
    <col min="11" max="11" width="10.5" bestFit="1" customWidth="1"/>
    <col min="12" max="12" width="9.33203125" bestFit="1" customWidth="1"/>
    <col min="13" max="13" width="10.5" bestFit="1" customWidth="1"/>
    <col min="14" max="14" width="4.33203125" bestFit="1" customWidth="1"/>
    <col min="15" max="15" width="2.5" bestFit="1" customWidth="1"/>
    <col min="16" max="16" width="3.33203125" bestFit="1" customWidth="1"/>
    <col min="18" max="20" width="12.1640625" bestFit="1" customWidth="1"/>
    <col min="21" max="21" width="9.33203125" bestFit="1" customWidth="1"/>
    <col min="22" max="22" width="9" bestFit="1" customWidth="1"/>
    <col min="23" max="23" width="10" bestFit="1" customWidth="1"/>
    <col min="24" max="24" width="9" bestFit="1" customWidth="1"/>
    <col min="25" max="25" width="14" style="177" bestFit="1" customWidth="1"/>
    <col min="26" max="26" width="13" style="177" bestFit="1" customWidth="1"/>
  </cols>
  <sheetData>
    <row r="1" spans="1:26">
      <c r="B1" s="4" t="s">
        <v>7</v>
      </c>
      <c r="C1" s="5">
        <v>45426.354490740741</v>
      </c>
      <c r="D1" s="6">
        <v>45426.354490740741</v>
      </c>
      <c r="E1" s="4">
        <v>2024051401</v>
      </c>
      <c r="F1" s="4" t="s">
        <v>16</v>
      </c>
      <c r="G1" s="7">
        <v>17062.39</v>
      </c>
      <c r="H1" s="7">
        <v>17.451250000000002</v>
      </c>
    </row>
    <row r="2" spans="1:26">
      <c r="A2">
        <v>1</v>
      </c>
      <c r="B2" t="s">
        <v>8</v>
      </c>
      <c r="C2" s="2">
        <v>45426.359409722223</v>
      </c>
      <c r="D2" s="9">
        <v>45426.359409722223</v>
      </c>
      <c r="E2">
        <v>2024051401</v>
      </c>
      <c r="F2" t="s">
        <v>16</v>
      </c>
      <c r="G2">
        <v>16021.77</v>
      </c>
      <c r="H2">
        <v>17.14573</v>
      </c>
      <c r="I2">
        <v>284.89999999999998</v>
      </c>
      <c r="J2">
        <v>288.5369</v>
      </c>
      <c r="K2" t="s">
        <v>9</v>
      </c>
      <c r="L2">
        <v>38.000079999999997</v>
      </c>
      <c r="M2">
        <v>0.30718040000000002</v>
      </c>
      <c r="N2">
        <v>70</v>
      </c>
      <c r="O2" t="s">
        <v>10</v>
      </c>
      <c r="P2">
        <v>1</v>
      </c>
      <c r="R2" s="8">
        <f>D2-D1</f>
        <v>4.9189814817509614E-3</v>
      </c>
      <c r="U2">
        <f>G1-G2</f>
        <v>1040.619999999999</v>
      </c>
      <c r="W2" s="177">
        <f>R2*1440</f>
        <v>7.0833333337213844</v>
      </c>
      <c r="X2">
        <f>LN(2)/110</f>
        <v>6.3013380050904117E-3</v>
      </c>
      <c r="Y2" s="177">
        <f>J2*EXP(W2*X2)</f>
        <v>301.70733504642533</v>
      </c>
      <c r="Z2" s="177">
        <f>J2*EXP(W2*X2)</f>
        <v>301.70733504642533</v>
      </c>
    </row>
    <row r="3" spans="1:26">
      <c r="A3">
        <v>2</v>
      </c>
      <c r="B3" t="s">
        <v>8</v>
      </c>
      <c r="C3" s="2">
        <v>45426.36146990741</v>
      </c>
      <c r="D3" s="9">
        <v>45426.36146990741</v>
      </c>
      <c r="E3">
        <v>2024051401</v>
      </c>
      <c r="F3" t="s">
        <v>16</v>
      </c>
      <c r="G3">
        <v>15449.89</v>
      </c>
      <c r="H3">
        <v>16.84647</v>
      </c>
      <c r="I3">
        <v>276.75990000000002</v>
      </c>
      <c r="J3">
        <v>273.96890000000002</v>
      </c>
      <c r="K3" t="s">
        <v>9</v>
      </c>
      <c r="L3">
        <v>38.000079999999997</v>
      </c>
      <c r="M3">
        <v>0.29713709999999999</v>
      </c>
      <c r="N3">
        <v>68</v>
      </c>
      <c r="O3" t="s">
        <v>10</v>
      </c>
      <c r="P3">
        <v>1</v>
      </c>
      <c r="R3" s="9">
        <f>D3-D2</f>
        <v>2.0601851865649223E-3</v>
      </c>
      <c r="S3" s="1">
        <f>AVERAGE(R3:R12)</f>
        <v>2.1851851852261461E-3</v>
      </c>
      <c r="T3" s="1">
        <f>AVERAGE(R:R)</f>
        <v>3.9228643966658459E-3</v>
      </c>
      <c r="V3" s="177">
        <f t="shared" ref="V3:V32" si="0">R3*1440</f>
        <v>2.9666666686534882</v>
      </c>
      <c r="W3" s="177">
        <f>V3+W2</f>
        <v>10.050000002374873</v>
      </c>
      <c r="X3">
        <f t="shared" ref="X3:X32" si="1">LN(2)/110</f>
        <v>6.3013380050904117E-3</v>
      </c>
      <c r="Y3" s="177">
        <f t="shared" ref="Y3:Y4" si="2">J3*EXP(W3*X3)</f>
        <v>291.88008300050086</v>
      </c>
      <c r="Z3" s="177">
        <f t="shared" ref="Z3:Z32" si="3">J3*EXP(X3*(W3-$W$2))</f>
        <v>279.13863714234236</v>
      </c>
    </row>
    <row r="4" spans="1:26">
      <c r="A4">
        <v>3</v>
      </c>
      <c r="B4" t="s">
        <v>8</v>
      </c>
      <c r="C4" s="2">
        <v>45426.36377314815</v>
      </c>
      <c r="D4" s="9">
        <v>45426.36377314815</v>
      </c>
      <c r="E4">
        <v>2024051401</v>
      </c>
      <c r="F4" t="s">
        <v>16</v>
      </c>
      <c r="G4">
        <v>14776.94</v>
      </c>
      <c r="H4">
        <v>16.452059999999999</v>
      </c>
      <c r="I4">
        <v>354.09</v>
      </c>
      <c r="J4">
        <v>367.59350000000001</v>
      </c>
      <c r="K4" t="s">
        <v>9</v>
      </c>
      <c r="L4">
        <v>38.000239999999998</v>
      </c>
      <c r="M4">
        <v>0.4073485</v>
      </c>
      <c r="N4">
        <v>87</v>
      </c>
      <c r="O4" t="s">
        <v>10</v>
      </c>
      <c r="P4">
        <v>1</v>
      </c>
      <c r="R4" s="9">
        <f t="shared" ref="R4:R32" si="4">D4-D3</f>
        <v>2.3032407407299615E-3</v>
      </c>
      <c r="V4" s="177">
        <f t="shared" si="0"/>
        <v>3.3166666666511446</v>
      </c>
      <c r="W4" s="177">
        <f t="shared" ref="W4:W32" si="5">V4+W3</f>
        <v>13.366666669026017</v>
      </c>
      <c r="X4">
        <f t="shared" si="1"/>
        <v>6.3013380050904117E-3</v>
      </c>
      <c r="Y4" s="177">
        <f t="shared" si="2"/>
        <v>399.89643166503333</v>
      </c>
      <c r="Z4" s="177">
        <f t="shared" si="3"/>
        <v>382.43974643816887</v>
      </c>
    </row>
    <row r="5" spans="1:26">
      <c r="A5">
        <v>4</v>
      </c>
      <c r="B5" t="s">
        <v>8</v>
      </c>
      <c r="C5" s="2">
        <v>45426.365694444445</v>
      </c>
      <c r="D5" s="9">
        <v>45426.365694444445</v>
      </c>
      <c r="E5">
        <v>2024051401</v>
      </c>
      <c r="F5" t="s">
        <v>16</v>
      </c>
      <c r="G5">
        <v>14243.13</v>
      </c>
      <c r="H5">
        <v>16.137280000000001</v>
      </c>
      <c r="I5">
        <v>284.89999999999998</v>
      </c>
      <c r="J5">
        <v>281.63670000000002</v>
      </c>
      <c r="K5" t="s">
        <v>9</v>
      </c>
      <c r="L5">
        <v>38.001269999999998</v>
      </c>
      <c r="M5">
        <v>0.31748399999999999</v>
      </c>
      <c r="N5">
        <v>70</v>
      </c>
      <c r="O5" t="s">
        <v>10</v>
      </c>
      <c r="P5">
        <v>1</v>
      </c>
      <c r="R5" s="9">
        <f t="shared" si="4"/>
        <v>1.9212962943129241E-3</v>
      </c>
      <c r="V5" s="177">
        <f t="shared" si="0"/>
        <v>2.7666666638106108</v>
      </c>
      <c r="W5" s="177">
        <f t="shared" si="5"/>
        <v>16.133333332836628</v>
      </c>
      <c r="X5">
        <f t="shared" si="1"/>
        <v>6.3013380050904117E-3</v>
      </c>
      <c r="Y5" s="177">
        <f t="shared" ref="Y5:Y32" si="6">J5*EXP(W5*X5)</f>
        <v>311.77430011854761</v>
      </c>
      <c r="Z5" s="177">
        <f t="shared" si="3"/>
        <v>298.16441168734923</v>
      </c>
    </row>
    <row r="6" spans="1:26">
      <c r="A6">
        <v>5</v>
      </c>
      <c r="B6" t="s">
        <v>8</v>
      </c>
      <c r="C6" s="2">
        <v>45426.367777777778</v>
      </c>
      <c r="D6" s="9">
        <v>45426.367777777778</v>
      </c>
      <c r="E6">
        <v>2024051401</v>
      </c>
      <c r="F6" t="s">
        <v>16</v>
      </c>
      <c r="G6">
        <v>13639.27</v>
      </c>
      <c r="H6">
        <v>15.75038</v>
      </c>
      <c r="I6">
        <v>341.87990000000002</v>
      </c>
      <c r="J6">
        <v>341.70639999999997</v>
      </c>
      <c r="K6" t="s">
        <v>9</v>
      </c>
      <c r="L6">
        <v>38.001339999999999</v>
      </c>
      <c r="M6">
        <v>0.3926597</v>
      </c>
      <c r="N6">
        <v>84</v>
      </c>
      <c r="O6" t="s">
        <v>10</v>
      </c>
      <c r="P6">
        <v>1</v>
      </c>
      <c r="R6" s="9">
        <f t="shared" si="4"/>
        <v>2.0833333328482695E-3</v>
      </c>
      <c r="V6" s="177">
        <f t="shared" si="0"/>
        <v>2.9999999993015081</v>
      </c>
      <c r="W6" s="177">
        <f t="shared" si="5"/>
        <v>19.133333332138136</v>
      </c>
      <c r="X6">
        <f t="shared" si="1"/>
        <v>6.3013380050904117E-3</v>
      </c>
      <c r="Y6" s="177">
        <f t="shared" si="6"/>
        <v>385.49086233670437</v>
      </c>
      <c r="Z6" s="177">
        <f t="shared" si="3"/>
        <v>368.66302365450997</v>
      </c>
    </row>
    <row r="7" spans="1:26">
      <c r="A7">
        <v>6</v>
      </c>
      <c r="B7" t="s">
        <v>8</v>
      </c>
      <c r="C7" s="2">
        <v>45426.369814814818</v>
      </c>
      <c r="D7" s="9">
        <v>45426.369814814818</v>
      </c>
      <c r="E7">
        <v>2024051401</v>
      </c>
      <c r="F7" t="s">
        <v>16</v>
      </c>
      <c r="G7">
        <v>13134.55</v>
      </c>
      <c r="H7">
        <v>15.44955</v>
      </c>
      <c r="I7">
        <v>260.48</v>
      </c>
      <c r="J7">
        <v>260.12650000000002</v>
      </c>
      <c r="K7" t="s">
        <v>9</v>
      </c>
      <c r="L7">
        <v>38.000979999999998</v>
      </c>
      <c r="M7">
        <v>0.30439630000000001</v>
      </c>
      <c r="N7">
        <v>64</v>
      </c>
      <c r="O7" t="s">
        <v>10</v>
      </c>
      <c r="P7">
        <v>1</v>
      </c>
      <c r="R7" s="9">
        <f t="shared" si="4"/>
        <v>2.0370370402815752E-3</v>
      </c>
      <c r="V7" s="177">
        <f t="shared" si="0"/>
        <v>2.9333333380054682</v>
      </c>
      <c r="W7" s="177">
        <f t="shared" si="5"/>
        <v>22.066666670143604</v>
      </c>
      <c r="X7">
        <f t="shared" si="1"/>
        <v>6.3013380050904117E-3</v>
      </c>
      <c r="Y7" s="177">
        <f t="shared" si="6"/>
        <v>298.93243456172542</v>
      </c>
      <c r="Z7" s="177">
        <f t="shared" si="3"/>
        <v>285.88313228984276</v>
      </c>
    </row>
    <row r="8" spans="1:26" ht="15">
      <c r="A8">
        <v>7</v>
      </c>
      <c r="B8" t="s">
        <v>8</v>
      </c>
      <c r="C8" s="2">
        <v>45426.372627314813</v>
      </c>
      <c r="D8" s="9">
        <v>45426.372627314813</v>
      </c>
      <c r="E8">
        <v>2024051401</v>
      </c>
      <c r="F8" t="s">
        <v>16</v>
      </c>
      <c r="G8">
        <v>12497.06</v>
      </c>
      <c r="H8">
        <v>15.080579999999999</v>
      </c>
      <c r="I8">
        <v>313.39</v>
      </c>
      <c r="J8">
        <v>313.77609999999999</v>
      </c>
      <c r="K8" t="s">
        <v>9</v>
      </c>
      <c r="L8">
        <v>47.226939999999999</v>
      </c>
      <c r="M8">
        <v>0.37683329999999998</v>
      </c>
      <c r="N8">
        <v>77</v>
      </c>
      <c r="O8" s="165" t="s">
        <v>11</v>
      </c>
      <c r="P8">
        <v>1</v>
      </c>
      <c r="R8" s="9">
        <f t="shared" si="4"/>
        <v>2.8124999953433871E-3</v>
      </c>
      <c r="V8" s="177">
        <f t="shared" si="0"/>
        <v>4.0499999932944775</v>
      </c>
      <c r="W8" s="177">
        <f t="shared" si="5"/>
        <v>26.116666663438082</v>
      </c>
      <c r="X8">
        <f t="shared" si="1"/>
        <v>6.3013380050904117E-3</v>
      </c>
      <c r="Y8" s="177">
        <f t="shared" si="6"/>
        <v>369.9062586171716</v>
      </c>
      <c r="Z8" s="177">
        <f t="shared" si="3"/>
        <v>353.75873488648733</v>
      </c>
    </row>
    <row r="9" spans="1:26">
      <c r="A9">
        <v>8</v>
      </c>
      <c r="B9" t="s">
        <v>8</v>
      </c>
      <c r="C9" s="2">
        <v>45426.374745370369</v>
      </c>
      <c r="D9" s="9">
        <v>45426.374745370369</v>
      </c>
      <c r="E9">
        <v>2024051401</v>
      </c>
      <c r="F9" t="s">
        <v>16</v>
      </c>
      <c r="G9">
        <v>11988.8</v>
      </c>
      <c r="H9">
        <v>14.748659999999999</v>
      </c>
      <c r="I9">
        <v>264.55</v>
      </c>
      <c r="J9">
        <v>280.04419999999999</v>
      </c>
      <c r="K9" t="s">
        <v>9</v>
      </c>
      <c r="L9">
        <v>38.000109999999999</v>
      </c>
      <c r="M9">
        <v>0.34266079999999999</v>
      </c>
      <c r="N9">
        <v>65</v>
      </c>
      <c r="O9" t="s">
        <v>10</v>
      </c>
      <c r="P9">
        <v>1</v>
      </c>
      <c r="R9" s="9">
        <f t="shared" si="4"/>
        <v>2.118055555911269E-3</v>
      </c>
      <c r="V9" s="177">
        <f t="shared" si="0"/>
        <v>3.0500000005122274</v>
      </c>
      <c r="W9" s="177">
        <f t="shared" si="5"/>
        <v>29.166666663950309</v>
      </c>
      <c r="X9">
        <f t="shared" si="1"/>
        <v>6.3013380050904117E-3</v>
      </c>
      <c r="Y9" s="177">
        <f t="shared" si="6"/>
        <v>336.54654921189518</v>
      </c>
      <c r="Z9" s="177">
        <f t="shared" si="3"/>
        <v>321.85527740104641</v>
      </c>
    </row>
    <row r="10" spans="1:26">
      <c r="A10">
        <v>9</v>
      </c>
      <c r="B10" t="s">
        <v>8</v>
      </c>
      <c r="C10" s="2">
        <v>45426.376898148148</v>
      </c>
      <c r="D10" s="9">
        <v>45426.376898148148</v>
      </c>
      <c r="E10">
        <v>2024051401</v>
      </c>
      <c r="F10" t="s">
        <v>16</v>
      </c>
      <c r="G10">
        <v>11441.82</v>
      </c>
      <c r="H10">
        <v>14.35407</v>
      </c>
      <c r="I10">
        <v>317.45999999999998</v>
      </c>
      <c r="J10">
        <v>319.78399999999999</v>
      </c>
      <c r="K10" t="s">
        <v>9</v>
      </c>
      <c r="L10">
        <v>38.00121</v>
      </c>
      <c r="M10">
        <v>0.39925430000000001</v>
      </c>
      <c r="N10">
        <v>78</v>
      </c>
      <c r="O10" t="s">
        <v>10</v>
      </c>
      <c r="P10">
        <v>1</v>
      </c>
      <c r="R10" s="9">
        <f t="shared" si="4"/>
        <v>2.1527777789742686E-3</v>
      </c>
      <c r="V10" s="177">
        <f t="shared" si="0"/>
        <v>3.1000000017229468</v>
      </c>
      <c r="W10" s="177">
        <f t="shared" si="5"/>
        <v>32.266666665673256</v>
      </c>
      <c r="X10">
        <f t="shared" si="1"/>
        <v>6.3013380050904117E-3</v>
      </c>
      <c r="Y10" s="177">
        <f t="shared" si="6"/>
        <v>391.88520042328196</v>
      </c>
      <c r="Z10" s="177">
        <f t="shared" si="3"/>
        <v>374.77822959993091</v>
      </c>
    </row>
    <row r="11" spans="1:26">
      <c r="A11">
        <v>10</v>
      </c>
      <c r="B11" t="s">
        <v>8</v>
      </c>
      <c r="C11" s="2">
        <v>45426.378888888888</v>
      </c>
      <c r="D11" s="9">
        <v>45426.378888888888</v>
      </c>
      <c r="E11">
        <v>2024051401</v>
      </c>
      <c r="F11" t="s">
        <v>16</v>
      </c>
      <c r="G11">
        <v>10876.19</v>
      </c>
      <c r="H11">
        <v>13.895239999999999</v>
      </c>
      <c r="I11">
        <v>358.15989999999999</v>
      </c>
      <c r="J11">
        <v>367.17099999999999</v>
      </c>
      <c r="K11" t="s">
        <v>9</v>
      </c>
      <c r="L11">
        <v>38.001260000000002</v>
      </c>
      <c r="M11">
        <v>0.46678419999999998</v>
      </c>
      <c r="N11">
        <v>88</v>
      </c>
      <c r="O11" t="s">
        <v>10</v>
      </c>
      <c r="P11">
        <v>1</v>
      </c>
      <c r="R11" s="9">
        <f t="shared" si="4"/>
        <v>1.9907407404389232E-3</v>
      </c>
      <c r="V11" s="177">
        <f t="shared" si="0"/>
        <v>2.8666666662320495</v>
      </c>
      <c r="W11" s="177">
        <f t="shared" si="5"/>
        <v>35.133333331905305</v>
      </c>
      <c r="X11">
        <f t="shared" si="1"/>
        <v>6.3013380050904117E-3</v>
      </c>
      <c r="Y11" s="177">
        <f t="shared" si="6"/>
        <v>458.15826819372774</v>
      </c>
      <c r="Z11" s="177">
        <f t="shared" si="3"/>
        <v>438.15827809968613</v>
      </c>
    </row>
    <row r="12" spans="1:26">
      <c r="A12">
        <v>11</v>
      </c>
      <c r="B12" t="s">
        <v>8</v>
      </c>
      <c r="C12" s="2">
        <v>45426.381261574075</v>
      </c>
      <c r="D12" s="9">
        <v>45426.381261574075</v>
      </c>
      <c r="E12">
        <v>2024051401</v>
      </c>
      <c r="F12" t="s">
        <v>16</v>
      </c>
      <c r="G12">
        <v>10370.799999999999</v>
      </c>
      <c r="H12">
        <v>13.538600000000001</v>
      </c>
      <c r="I12">
        <v>276.75990000000002</v>
      </c>
      <c r="J12">
        <v>278.3741</v>
      </c>
      <c r="K12" t="s">
        <v>9</v>
      </c>
      <c r="L12">
        <v>38.001010000000001</v>
      </c>
      <c r="M12">
        <v>0.36148799999999998</v>
      </c>
      <c r="N12">
        <v>68</v>
      </c>
      <c r="O12" t="s">
        <v>10</v>
      </c>
      <c r="P12">
        <v>1</v>
      </c>
      <c r="R12" s="9">
        <f t="shared" si="4"/>
        <v>2.3726851868559606E-3</v>
      </c>
      <c r="V12" s="177">
        <f t="shared" si="0"/>
        <v>3.4166666690725833</v>
      </c>
      <c r="W12" s="177">
        <f t="shared" si="5"/>
        <v>38.550000000977889</v>
      </c>
      <c r="X12">
        <f t="shared" si="1"/>
        <v>6.3013380050904117E-3</v>
      </c>
      <c r="Y12" s="177">
        <f t="shared" si="6"/>
        <v>354.91647234648906</v>
      </c>
      <c r="Z12" s="177">
        <f t="shared" si="3"/>
        <v>339.42329799185643</v>
      </c>
    </row>
    <row r="13" spans="1:26">
      <c r="A13">
        <v>12</v>
      </c>
      <c r="B13" t="s">
        <v>8</v>
      </c>
      <c r="C13" s="2">
        <v>45426.390775462962</v>
      </c>
      <c r="D13" s="8">
        <v>45426.390775462962</v>
      </c>
      <c r="E13">
        <v>2024051401</v>
      </c>
      <c r="F13" t="s">
        <v>16</v>
      </c>
      <c r="G13">
        <v>9194.1229999999996</v>
      </c>
      <c r="H13">
        <v>13.08737</v>
      </c>
      <c r="I13">
        <v>325.60000000000002</v>
      </c>
      <c r="J13">
        <v>326.68740000000003</v>
      </c>
      <c r="K13" t="s">
        <v>9</v>
      </c>
      <c r="L13">
        <v>38.00009</v>
      </c>
      <c r="M13">
        <v>0.46280670000000002</v>
      </c>
      <c r="N13">
        <v>80</v>
      </c>
      <c r="O13" t="s">
        <v>10</v>
      </c>
      <c r="P13">
        <v>1</v>
      </c>
      <c r="R13" s="8">
        <f t="shared" si="4"/>
        <v>9.5138888864312321E-3</v>
      </c>
      <c r="S13" s="1">
        <f>AVERAGE(R14:R15)</f>
        <v>2.1296296290529426E-3</v>
      </c>
      <c r="V13" s="177">
        <f t="shared" si="0"/>
        <v>13.699999996460974</v>
      </c>
      <c r="W13" s="177">
        <f t="shared" si="5"/>
        <v>52.249999997438863</v>
      </c>
      <c r="X13">
        <f t="shared" si="1"/>
        <v>6.3013380050904117E-3</v>
      </c>
      <c r="Y13" s="177">
        <f t="shared" si="6"/>
        <v>454.06876944559349</v>
      </c>
      <c r="Z13" s="177">
        <f t="shared" si="3"/>
        <v>434.24729830478333</v>
      </c>
    </row>
    <row r="14" spans="1:26">
      <c r="A14">
        <v>13</v>
      </c>
      <c r="B14" t="s">
        <v>8</v>
      </c>
      <c r="C14" s="2">
        <v>45426.392951388887</v>
      </c>
      <c r="D14" s="8">
        <v>45426.392951388887</v>
      </c>
      <c r="E14">
        <v>2024051401</v>
      </c>
      <c r="F14" t="s">
        <v>16</v>
      </c>
      <c r="G14">
        <v>8763.027</v>
      </c>
      <c r="H14">
        <v>12.723050000000001</v>
      </c>
      <c r="I14">
        <v>252.34</v>
      </c>
      <c r="J14">
        <v>251.6095</v>
      </c>
      <c r="K14" t="s">
        <v>9</v>
      </c>
      <c r="L14">
        <v>38.000160000000001</v>
      </c>
      <c r="M14">
        <v>0.3635777</v>
      </c>
      <c r="N14">
        <v>62</v>
      </c>
      <c r="O14" t="s">
        <v>10</v>
      </c>
      <c r="P14">
        <v>1</v>
      </c>
      <c r="R14" s="8">
        <f t="shared" si="4"/>
        <v>2.1759259252576157E-3</v>
      </c>
      <c r="V14" s="177">
        <f t="shared" si="0"/>
        <v>3.1333333323709667</v>
      </c>
      <c r="W14" s="177">
        <f t="shared" si="5"/>
        <v>55.38333332980983</v>
      </c>
      <c r="X14">
        <f t="shared" si="1"/>
        <v>6.3013380050904117E-3</v>
      </c>
      <c r="Y14" s="177">
        <f t="shared" si="6"/>
        <v>356.69011714093949</v>
      </c>
      <c r="Z14" s="177">
        <f t="shared" si="3"/>
        <v>341.11951784217297</v>
      </c>
    </row>
    <row r="15" spans="1:26">
      <c r="A15">
        <v>14</v>
      </c>
      <c r="B15" t="s">
        <v>8</v>
      </c>
      <c r="C15" s="2">
        <v>45426.39503472222</v>
      </c>
      <c r="D15" s="8">
        <v>45426.39503472222</v>
      </c>
      <c r="E15">
        <v>2024051401</v>
      </c>
      <c r="F15" t="s">
        <v>16</v>
      </c>
      <c r="G15">
        <v>8377.2849999999999</v>
      </c>
      <c r="H15">
        <v>12.394349999999999</v>
      </c>
      <c r="I15">
        <v>219.78</v>
      </c>
      <c r="J15">
        <v>235.3237</v>
      </c>
      <c r="K15" t="s">
        <v>9</v>
      </c>
      <c r="L15">
        <v>38.00132</v>
      </c>
      <c r="M15">
        <v>0.34642729999999999</v>
      </c>
      <c r="N15">
        <v>54</v>
      </c>
      <c r="O15" t="s">
        <v>10</v>
      </c>
      <c r="P15">
        <v>1</v>
      </c>
      <c r="R15" s="8">
        <f t="shared" si="4"/>
        <v>2.0833333328482695E-3</v>
      </c>
      <c r="V15" s="177">
        <f t="shared" si="0"/>
        <v>2.9999999993015081</v>
      </c>
      <c r="W15" s="177">
        <f t="shared" si="5"/>
        <v>58.383333329111338</v>
      </c>
      <c r="X15">
        <f t="shared" si="1"/>
        <v>6.3013380050904117E-3</v>
      </c>
      <c r="Y15" s="177">
        <f t="shared" si="6"/>
        <v>339.96923571108948</v>
      </c>
      <c r="Z15" s="177">
        <f t="shared" si="3"/>
        <v>325.1285533126096</v>
      </c>
    </row>
    <row r="16" spans="1:26">
      <c r="A16">
        <v>15</v>
      </c>
      <c r="B16" t="s">
        <v>8</v>
      </c>
      <c r="C16" s="2">
        <v>45426.40766203704</v>
      </c>
      <c r="D16" s="6">
        <v>45426.40766203704</v>
      </c>
      <c r="E16">
        <v>2024051401</v>
      </c>
      <c r="F16" t="s">
        <v>16</v>
      </c>
      <c r="G16">
        <v>7237.5789999999997</v>
      </c>
      <c r="H16">
        <v>12.01136</v>
      </c>
      <c r="I16">
        <v>236.06</v>
      </c>
      <c r="J16">
        <v>232.79069999999999</v>
      </c>
      <c r="K16" t="s">
        <v>9</v>
      </c>
      <c r="L16">
        <v>38.001330000000003</v>
      </c>
      <c r="M16">
        <v>0.38443830000000001</v>
      </c>
      <c r="N16">
        <v>58</v>
      </c>
      <c r="O16" t="s">
        <v>10</v>
      </c>
      <c r="P16">
        <v>1</v>
      </c>
      <c r="R16" s="6">
        <f t="shared" si="4"/>
        <v>1.262731481983792E-2</v>
      </c>
      <c r="S16" s="1">
        <f>AVERAGE(R17:R25)</f>
        <v>1.9457304523611027E-3</v>
      </c>
      <c r="V16" s="177">
        <f t="shared" si="0"/>
        <v>18.183333340566605</v>
      </c>
      <c r="W16" s="177">
        <f t="shared" si="5"/>
        <v>76.566666669677943</v>
      </c>
      <c r="X16">
        <f t="shared" si="1"/>
        <v>6.3013380050904117E-3</v>
      </c>
      <c r="Y16" s="177">
        <f t="shared" si="6"/>
        <v>377.13839410949402</v>
      </c>
      <c r="Z16" s="177">
        <f t="shared" si="3"/>
        <v>360.67516585431116</v>
      </c>
    </row>
    <row r="17" spans="1:26">
      <c r="A17">
        <v>16</v>
      </c>
      <c r="B17" t="s">
        <v>8</v>
      </c>
      <c r="C17" s="2">
        <v>45426.409699074073</v>
      </c>
      <c r="D17" s="6">
        <v>45426.409699074073</v>
      </c>
      <c r="E17">
        <v>2024051401</v>
      </c>
      <c r="F17" t="s">
        <v>16</v>
      </c>
      <c r="G17">
        <v>6820.152</v>
      </c>
      <c r="H17">
        <v>11.53148</v>
      </c>
      <c r="I17">
        <v>284.89999999999998</v>
      </c>
      <c r="J17">
        <v>285.03190000000001</v>
      </c>
      <c r="K17" t="s">
        <v>9</v>
      </c>
      <c r="L17">
        <v>38.001379999999997</v>
      </c>
      <c r="M17">
        <v>0.47943010000000003</v>
      </c>
      <c r="N17">
        <v>70</v>
      </c>
      <c r="O17" t="s">
        <v>10</v>
      </c>
      <c r="P17">
        <v>1</v>
      </c>
      <c r="R17" s="6">
        <f t="shared" si="4"/>
        <v>2.0370370330056176E-3</v>
      </c>
      <c r="V17" s="177">
        <f t="shared" si="0"/>
        <v>2.9333333275280893</v>
      </c>
      <c r="W17" s="177">
        <f t="shared" si="5"/>
        <v>79.499999997206032</v>
      </c>
      <c r="X17">
        <f t="shared" si="1"/>
        <v>6.3013380050904117E-3</v>
      </c>
      <c r="Y17" s="177">
        <f t="shared" si="6"/>
        <v>470.3878067466211</v>
      </c>
      <c r="Z17" s="177">
        <f t="shared" si="3"/>
        <v>449.85396041360593</v>
      </c>
    </row>
    <row r="18" spans="1:26">
      <c r="A18">
        <v>17</v>
      </c>
      <c r="B18" t="s">
        <v>8</v>
      </c>
      <c r="C18" s="2">
        <v>45426.41207175926</v>
      </c>
      <c r="D18" s="6">
        <v>45426.41207175926</v>
      </c>
      <c r="E18">
        <v>2024051401</v>
      </c>
      <c r="F18" t="s">
        <v>16</v>
      </c>
      <c r="G18">
        <v>6389.3519999999999</v>
      </c>
      <c r="H18">
        <v>11.03759</v>
      </c>
      <c r="I18">
        <v>288.97000000000003</v>
      </c>
      <c r="J18">
        <v>289.42930000000001</v>
      </c>
      <c r="K18" t="s">
        <v>9</v>
      </c>
      <c r="L18">
        <v>38.000050000000002</v>
      </c>
      <c r="M18">
        <v>0.49766460000000001</v>
      </c>
      <c r="N18">
        <v>71</v>
      </c>
      <c r="O18" t="s">
        <v>10</v>
      </c>
      <c r="P18">
        <v>1</v>
      </c>
      <c r="R18" s="6">
        <f t="shared" si="4"/>
        <v>2.3726851868559606E-3</v>
      </c>
      <c r="V18" s="177">
        <f t="shared" si="0"/>
        <v>3.4166666690725833</v>
      </c>
      <c r="W18" s="177">
        <f t="shared" si="5"/>
        <v>82.916666666278616</v>
      </c>
      <c r="X18">
        <f t="shared" si="1"/>
        <v>6.3013380050904117E-3</v>
      </c>
      <c r="Y18" s="177">
        <f t="shared" si="6"/>
        <v>488.03981758926074</v>
      </c>
      <c r="Z18" s="177">
        <f t="shared" si="3"/>
        <v>466.73540774904404</v>
      </c>
    </row>
    <row r="19" spans="1:26">
      <c r="A19">
        <v>18</v>
      </c>
      <c r="B19" t="s">
        <v>8</v>
      </c>
      <c r="C19" s="2">
        <v>45426.413958333331</v>
      </c>
      <c r="D19" s="6">
        <v>45426.413958333331</v>
      </c>
      <c r="E19">
        <v>2024051401</v>
      </c>
      <c r="F19" t="s">
        <v>16</v>
      </c>
      <c r="G19">
        <v>6029.8549999999996</v>
      </c>
      <c r="H19">
        <v>10.59685</v>
      </c>
      <c r="I19">
        <v>252.34</v>
      </c>
      <c r="J19">
        <v>262.67989999999998</v>
      </c>
      <c r="K19" t="s">
        <v>9</v>
      </c>
      <c r="L19">
        <v>38.001199999999997</v>
      </c>
      <c r="M19">
        <v>0.45943420000000001</v>
      </c>
      <c r="N19">
        <v>62</v>
      </c>
      <c r="O19" t="s">
        <v>10</v>
      </c>
      <c r="P19">
        <v>1</v>
      </c>
      <c r="R19" s="6">
        <f t="shared" si="4"/>
        <v>1.8865740712499246E-3</v>
      </c>
      <c r="V19" s="177">
        <f t="shared" si="0"/>
        <v>2.7166666625998914</v>
      </c>
      <c r="W19" s="177">
        <f t="shared" si="5"/>
        <v>85.633333328878507</v>
      </c>
      <c r="X19">
        <f t="shared" si="1"/>
        <v>6.3013380050904117E-3</v>
      </c>
      <c r="Y19" s="177">
        <f t="shared" si="6"/>
        <v>450.5823054841706</v>
      </c>
      <c r="Z19" s="177">
        <f t="shared" si="3"/>
        <v>430.91302900955429</v>
      </c>
    </row>
    <row r="20" spans="1:26">
      <c r="A20">
        <v>19</v>
      </c>
      <c r="B20" t="s">
        <v>8</v>
      </c>
      <c r="C20" s="2">
        <v>45426.415960648148</v>
      </c>
      <c r="D20" s="6">
        <v>45426.415960648148</v>
      </c>
      <c r="E20">
        <v>2024051401</v>
      </c>
      <c r="F20" t="s">
        <v>16</v>
      </c>
      <c r="G20">
        <v>5646.1260000000002</v>
      </c>
      <c r="H20">
        <v>10.10591</v>
      </c>
      <c r="I20">
        <v>272.69</v>
      </c>
      <c r="J20">
        <v>278.90460000000002</v>
      </c>
      <c r="K20" t="s">
        <v>9</v>
      </c>
      <c r="L20">
        <v>38.001330000000003</v>
      </c>
      <c r="M20">
        <v>0.49729909999999999</v>
      </c>
      <c r="N20">
        <v>67</v>
      </c>
      <c r="O20" t="s">
        <v>10</v>
      </c>
      <c r="P20">
        <v>1</v>
      </c>
      <c r="R20" s="6">
        <f t="shared" si="4"/>
        <v>2.0023148172185756E-3</v>
      </c>
      <c r="V20" s="177">
        <f t="shared" si="0"/>
        <v>2.8833333367947489</v>
      </c>
      <c r="W20" s="177">
        <f t="shared" si="5"/>
        <v>88.516666665673256</v>
      </c>
      <c r="X20">
        <f t="shared" si="1"/>
        <v>6.3013380050904117E-3</v>
      </c>
      <c r="Y20" s="177">
        <f t="shared" si="6"/>
        <v>487.18465695570751</v>
      </c>
      <c r="Z20" s="177">
        <f t="shared" si="3"/>
        <v>465.9175774560897</v>
      </c>
    </row>
    <row r="21" spans="1:26">
      <c r="A21">
        <v>20</v>
      </c>
      <c r="B21" t="s">
        <v>8</v>
      </c>
      <c r="C21" s="2">
        <v>45426.417858796296</v>
      </c>
      <c r="D21" s="6">
        <v>45426.417858796296</v>
      </c>
      <c r="E21">
        <v>2024051401</v>
      </c>
      <c r="F21" t="s">
        <v>16</v>
      </c>
      <c r="G21">
        <v>5332.0559999999996</v>
      </c>
      <c r="H21">
        <v>9.7099519999999995</v>
      </c>
      <c r="I21">
        <v>219.78</v>
      </c>
      <c r="J21">
        <v>213.2861</v>
      </c>
      <c r="K21" t="s">
        <v>9</v>
      </c>
      <c r="L21">
        <v>38.001220000000004</v>
      </c>
      <c r="M21">
        <v>0.38626480000000002</v>
      </c>
      <c r="N21">
        <v>54</v>
      </c>
      <c r="O21" t="s">
        <v>10</v>
      </c>
      <c r="P21">
        <v>1</v>
      </c>
      <c r="R21" s="6">
        <f t="shared" si="4"/>
        <v>1.898148148029577E-3</v>
      </c>
      <c r="V21" s="177">
        <f t="shared" si="0"/>
        <v>2.7333333331625909</v>
      </c>
      <c r="W21" s="177">
        <f t="shared" si="5"/>
        <v>91.249999998835847</v>
      </c>
      <c r="X21">
        <f t="shared" si="1"/>
        <v>6.3013380050904117E-3</v>
      </c>
      <c r="Y21" s="177">
        <f t="shared" si="6"/>
        <v>379.03613740055101</v>
      </c>
      <c r="Z21" s="177">
        <f t="shared" si="3"/>
        <v>362.49006692760827</v>
      </c>
    </row>
    <row r="22" spans="1:26">
      <c r="A22">
        <v>21</v>
      </c>
      <c r="B22" t="s">
        <v>8</v>
      </c>
      <c r="C22" s="2">
        <v>45426.419490740744</v>
      </c>
      <c r="D22" s="6">
        <v>45426.419490740744</v>
      </c>
      <c r="E22">
        <v>2024051401</v>
      </c>
      <c r="F22" t="s">
        <v>16</v>
      </c>
      <c r="G22">
        <v>4962.768</v>
      </c>
      <c r="H22">
        <v>9.1716379999999997</v>
      </c>
      <c r="I22">
        <v>305.25</v>
      </c>
      <c r="J22">
        <v>304.22629999999998</v>
      </c>
      <c r="K22" t="s">
        <v>9</v>
      </c>
      <c r="L22">
        <v>38.001150000000003</v>
      </c>
      <c r="M22">
        <v>0.56034079999999997</v>
      </c>
      <c r="N22">
        <v>75</v>
      </c>
      <c r="O22" t="s">
        <v>10</v>
      </c>
      <c r="P22">
        <v>1</v>
      </c>
      <c r="R22" s="6">
        <f t="shared" si="4"/>
        <v>1.6319444475811906E-3</v>
      </c>
      <c r="V22" s="177">
        <f t="shared" si="0"/>
        <v>2.3500000045169145</v>
      </c>
      <c r="W22" s="177">
        <f t="shared" si="5"/>
        <v>93.600000003352761</v>
      </c>
      <c r="X22">
        <f t="shared" si="1"/>
        <v>6.3013380050904117E-3</v>
      </c>
      <c r="Y22" s="177">
        <f t="shared" si="6"/>
        <v>548.71384146101764</v>
      </c>
      <c r="Z22" s="177">
        <f t="shared" si="3"/>
        <v>524.76082750156309</v>
      </c>
    </row>
    <row r="23" spans="1:26">
      <c r="A23">
        <v>22</v>
      </c>
      <c r="B23" t="s">
        <v>8</v>
      </c>
      <c r="C23" s="2">
        <v>45426.421157407407</v>
      </c>
      <c r="D23" s="6">
        <v>45426.421157407407</v>
      </c>
      <c r="E23">
        <v>2024051401</v>
      </c>
      <c r="F23" t="s">
        <v>16</v>
      </c>
      <c r="G23">
        <v>4597.2020000000002</v>
      </c>
      <c r="H23">
        <v>8.6267209999999999</v>
      </c>
      <c r="I23">
        <v>293.03989999999999</v>
      </c>
      <c r="J23">
        <v>292.04570000000001</v>
      </c>
      <c r="K23" t="s">
        <v>9</v>
      </c>
      <c r="L23">
        <v>38.00029</v>
      </c>
      <c r="M23">
        <v>0.54608120000000004</v>
      </c>
      <c r="N23">
        <v>72</v>
      </c>
      <c r="O23" t="s">
        <v>10</v>
      </c>
      <c r="P23">
        <v>1</v>
      </c>
      <c r="R23" s="6">
        <f t="shared" si="4"/>
        <v>1.6666666633682325E-3</v>
      </c>
      <c r="V23" s="177">
        <f t="shared" si="0"/>
        <v>2.3999999952502549</v>
      </c>
      <c r="W23" s="177">
        <f t="shared" si="5"/>
        <v>95.999999998603016</v>
      </c>
      <c r="X23">
        <f t="shared" si="1"/>
        <v>6.3013380050904117E-3</v>
      </c>
      <c r="Y23" s="177">
        <f t="shared" si="6"/>
        <v>534.77106816880143</v>
      </c>
      <c r="Z23" s="177">
        <f t="shared" si="3"/>
        <v>511.42669831136686</v>
      </c>
    </row>
    <row r="24" spans="1:26">
      <c r="A24">
        <v>23</v>
      </c>
      <c r="B24" t="s">
        <v>8</v>
      </c>
      <c r="C24" s="2">
        <v>45426.423437500001</v>
      </c>
      <c r="D24" s="6">
        <v>45426.423437500001</v>
      </c>
      <c r="E24">
        <v>2024051401</v>
      </c>
      <c r="F24" t="s">
        <v>16</v>
      </c>
      <c r="G24">
        <v>4219.933</v>
      </c>
      <c r="H24">
        <v>8.0838529999999995</v>
      </c>
      <c r="I24">
        <v>284.89999999999998</v>
      </c>
      <c r="J24">
        <v>285.5052</v>
      </c>
      <c r="K24" t="s">
        <v>9</v>
      </c>
      <c r="L24">
        <v>38.00103</v>
      </c>
      <c r="M24">
        <v>0.54505400000000004</v>
      </c>
      <c r="N24">
        <v>70</v>
      </c>
      <c r="O24" t="s">
        <v>10</v>
      </c>
      <c r="P24">
        <v>1</v>
      </c>
      <c r="R24" s="6">
        <f t="shared" si="4"/>
        <v>2.2800925944466144E-3</v>
      </c>
      <c r="V24" s="177">
        <f t="shared" si="0"/>
        <v>3.2833333360031247</v>
      </c>
      <c r="W24" s="177">
        <f t="shared" si="5"/>
        <v>99.283333334606141</v>
      </c>
      <c r="X24">
        <f t="shared" si="1"/>
        <v>6.3013380050904117E-3</v>
      </c>
      <c r="Y24" s="177">
        <f t="shared" si="6"/>
        <v>533.7235905224511</v>
      </c>
      <c r="Z24" s="177">
        <f t="shared" si="3"/>
        <v>510.42494622320265</v>
      </c>
    </row>
    <row r="25" spans="1:26">
      <c r="A25">
        <v>24</v>
      </c>
      <c r="B25" t="s">
        <v>8</v>
      </c>
      <c r="C25" s="2">
        <v>45426.425173611111</v>
      </c>
      <c r="D25" s="6">
        <v>45426.425173611111</v>
      </c>
      <c r="E25">
        <v>2024051401</v>
      </c>
      <c r="F25" t="s">
        <v>16</v>
      </c>
      <c r="G25">
        <v>3809.9409999999998</v>
      </c>
      <c r="H25">
        <v>7.4146179999999999</v>
      </c>
      <c r="I25">
        <v>345.95</v>
      </c>
      <c r="J25">
        <v>346.58920000000001</v>
      </c>
      <c r="K25" t="s">
        <v>9</v>
      </c>
      <c r="L25">
        <v>38.000109999999999</v>
      </c>
      <c r="M25">
        <v>0.6724057</v>
      </c>
      <c r="N25">
        <v>85</v>
      </c>
      <c r="O25" t="s">
        <v>10</v>
      </c>
      <c r="P25">
        <v>1</v>
      </c>
      <c r="R25" s="6">
        <f t="shared" si="4"/>
        <v>1.7361111094942316E-3</v>
      </c>
      <c r="V25" s="177">
        <f t="shared" si="0"/>
        <v>2.4999999976716936</v>
      </c>
      <c r="W25" s="177">
        <f t="shared" si="5"/>
        <v>101.78333333227783</v>
      </c>
      <c r="X25">
        <f t="shared" si="1"/>
        <v>6.3013380050904117E-3</v>
      </c>
      <c r="Y25" s="177">
        <f t="shared" si="6"/>
        <v>658.20168964094603</v>
      </c>
      <c r="Z25" s="177">
        <f t="shared" si="3"/>
        <v>629.46920092127493</v>
      </c>
    </row>
    <row r="26" spans="1:26">
      <c r="A26">
        <v>25</v>
      </c>
      <c r="B26" t="s">
        <v>8</v>
      </c>
      <c r="C26" s="2">
        <v>45426.461423611108</v>
      </c>
      <c r="D26" s="9">
        <v>45426.461423611108</v>
      </c>
      <c r="E26">
        <v>2024051401</v>
      </c>
      <c r="F26" t="s">
        <v>16</v>
      </c>
      <c r="G26">
        <v>2404.6109999999999</v>
      </c>
      <c r="H26">
        <v>6.5080439999999999</v>
      </c>
      <c r="I26">
        <v>333.74</v>
      </c>
      <c r="J26">
        <v>336.64080000000001</v>
      </c>
      <c r="K26" t="s">
        <v>9</v>
      </c>
      <c r="L26">
        <v>38.001370000000001</v>
      </c>
      <c r="M26">
        <v>0.90849449999999998</v>
      </c>
      <c r="N26">
        <v>82</v>
      </c>
      <c r="O26" t="s">
        <v>10</v>
      </c>
      <c r="P26">
        <v>1</v>
      </c>
      <c r="R26" s="9">
        <f t="shared" si="4"/>
        <v>3.6249999997380655E-2</v>
      </c>
      <c r="S26" s="1">
        <f>AVERAGE(R27:R32)</f>
        <v>2.4459876549371984E-3</v>
      </c>
      <c r="V26" s="177">
        <f t="shared" si="0"/>
        <v>52.199999996228144</v>
      </c>
      <c r="W26" s="177">
        <f t="shared" si="5"/>
        <v>153.98333332850598</v>
      </c>
      <c r="X26">
        <f t="shared" si="1"/>
        <v>6.3013380050904117E-3</v>
      </c>
      <c r="Y26" s="177">
        <f t="shared" si="6"/>
        <v>888.30710039689745</v>
      </c>
      <c r="Z26" s="177">
        <f t="shared" si="3"/>
        <v>849.52981655905</v>
      </c>
    </row>
    <row r="27" spans="1:26">
      <c r="A27">
        <v>26</v>
      </c>
      <c r="B27" t="s">
        <v>8</v>
      </c>
      <c r="C27" s="2">
        <v>45426.463171296295</v>
      </c>
      <c r="D27" s="9">
        <v>45426.463171296295</v>
      </c>
      <c r="E27">
        <v>2024051401</v>
      </c>
      <c r="F27" t="s">
        <v>16</v>
      </c>
      <c r="G27">
        <v>2051.1170000000002</v>
      </c>
      <c r="H27">
        <v>5.6402659999999996</v>
      </c>
      <c r="I27">
        <v>321.52999999999997</v>
      </c>
      <c r="J27">
        <v>320.08960000000002</v>
      </c>
      <c r="K27" t="s">
        <v>9</v>
      </c>
      <c r="L27">
        <v>38.001249999999999</v>
      </c>
      <c r="M27">
        <v>0.87753590000000004</v>
      </c>
      <c r="N27">
        <v>79</v>
      </c>
      <c r="O27" t="s">
        <v>10</v>
      </c>
      <c r="P27">
        <v>1</v>
      </c>
      <c r="R27" s="9">
        <f t="shared" si="4"/>
        <v>1.747685186273884E-3</v>
      </c>
      <c r="V27" s="177">
        <f t="shared" si="0"/>
        <v>2.516666668234393</v>
      </c>
      <c r="W27" s="177">
        <f t="shared" si="5"/>
        <v>156.49999999674037</v>
      </c>
      <c r="X27">
        <f t="shared" si="1"/>
        <v>6.3013380050904117E-3</v>
      </c>
      <c r="Y27" s="177">
        <f t="shared" si="6"/>
        <v>858.13407716979771</v>
      </c>
      <c r="Z27" s="177">
        <f t="shared" si="3"/>
        <v>820.67393678988333</v>
      </c>
    </row>
    <row r="28" spans="1:26">
      <c r="A28">
        <v>27</v>
      </c>
      <c r="B28" t="s">
        <v>8</v>
      </c>
      <c r="C28" s="2">
        <v>45426.467511574076</v>
      </c>
      <c r="D28" s="9">
        <v>45426.467511574076</v>
      </c>
      <c r="E28">
        <v>2024051401</v>
      </c>
      <c r="F28" t="s">
        <v>16</v>
      </c>
      <c r="G28">
        <v>1666.2809999999999</v>
      </c>
      <c r="H28">
        <v>4.7660210000000003</v>
      </c>
      <c r="I28">
        <v>309.32</v>
      </c>
      <c r="J28">
        <v>307.3612</v>
      </c>
      <c r="K28" t="s">
        <v>9</v>
      </c>
      <c r="L28">
        <v>38.000279999999997</v>
      </c>
      <c r="M28">
        <v>0.87664810000000004</v>
      </c>
      <c r="N28">
        <v>76</v>
      </c>
      <c r="O28" t="s">
        <v>10</v>
      </c>
      <c r="P28">
        <v>1</v>
      </c>
      <c r="R28" s="9">
        <f t="shared" si="4"/>
        <v>4.3402777810115367E-3</v>
      </c>
      <c r="V28" s="177">
        <f t="shared" si="0"/>
        <v>6.2500000046566129</v>
      </c>
      <c r="W28" s="177">
        <f t="shared" si="5"/>
        <v>162.75000000139698</v>
      </c>
      <c r="X28">
        <f t="shared" si="1"/>
        <v>6.3013380050904117E-3</v>
      </c>
      <c r="Y28" s="177">
        <f t="shared" si="6"/>
        <v>857.11008440788999</v>
      </c>
      <c r="Z28" s="177">
        <f t="shared" si="3"/>
        <v>819.69464440013155</v>
      </c>
    </row>
    <row r="29" spans="1:26">
      <c r="A29">
        <v>28</v>
      </c>
      <c r="B29" t="s">
        <v>8</v>
      </c>
      <c r="C29" s="2">
        <v>45426.469398148147</v>
      </c>
      <c r="D29" s="9">
        <v>45426.469398148147</v>
      </c>
      <c r="E29">
        <v>2024051401</v>
      </c>
      <c r="F29" t="s">
        <v>16</v>
      </c>
      <c r="G29">
        <v>1408.058</v>
      </c>
      <c r="H29">
        <v>4.0971349999999997</v>
      </c>
      <c r="I29">
        <v>231.99</v>
      </c>
      <c r="J29">
        <v>230.024</v>
      </c>
      <c r="K29" t="s">
        <v>9</v>
      </c>
      <c r="L29">
        <v>38.000109999999999</v>
      </c>
      <c r="M29">
        <v>0.66742060000000003</v>
      </c>
      <c r="N29">
        <v>57</v>
      </c>
      <c r="O29" t="s">
        <v>10</v>
      </c>
      <c r="P29">
        <v>1</v>
      </c>
      <c r="R29" s="9">
        <f t="shared" si="4"/>
        <v>1.8865740712499246E-3</v>
      </c>
      <c r="V29" s="177">
        <f t="shared" si="0"/>
        <v>2.7166666625998914</v>
      </c>
      <c r="W29" s="177">
        <f t="shared" si="5"/>
        <v>165.46666666399688</v>
      </c>
      <c r="X29">
        <f t="shared" si="1"/>
        <v>6.3013380050904117E-3</v>
      </c>
      <c r="Y29" s="177">
        <f t="shared" si="6"/>
        <v>652.52212491056287</v>
      </c>
      <c r="Z29" s="177">
        <f t="shared" si="3"/>
        <v>624.03756631947795</v>
      </c>
    </row>
    <row r="30" spans="1:26">
      <c r="A30">
        <v>29</v>
      </c>
      <c r="B30" t="s">
        <v>8</v>
      </c>
      <c r="C30" s="2">
        <v>45426.471087962964</v>
      </c>
      <c r="D30" s="9">
        <v>45426.471087962964</v>
      </c>
      <c r="E30">
        <v>2024051401</v>
      </c>
      <c r="F30" t="s">
        <v>16</v>
      </c>
      <c r="G30">
        <v>1180.42</v>
      </c>
      <c r="H30">
        <v>3.488324</v>
      </c>
      <c r="I30">
        <v>207.57</v>
      </c>
      <c r="J30">
        <v>207.7132</v>
      </c>
      <c r="K30" t="s">
        <v>9</v>
      </c>
      <c r="L30">
        <v>38.000349999999997</v>
      </c>
      <c r="M30">
        <v>0.61174079999999997</v>
      </c>
      <c r="N30">
        <v>51</v>
      </c>
      <c r="O30" t="s">
        <v>10</v>
      </c>
      <c r="P30">
        <v>1</v>
      </c>
      <c r="R30" s="9">
        <f t="shared" si="4"/>
        <v>1.6898148169275373E-3</v>
      </c>
      <c r="V30" s="177">
        <f t="shared" si="0"/>
        <v>2.4333333363756537</v>
      </c>
      <c r="W30" s="177">
        <f t="shared" si="5"/>
        <v>167.90000000037253</v>
      </c>
      <c r="X30">
        <f t="shared" si="1"/>
        <v>6.3013380050904117E-3</v>
      </c>
      <c r="Y30" s="177">
        <f t="shared" si="6"/>
        <v>598.3362776594156</v>
      </c>
      <c r="Z30" s="177">
        <f t="shared" si="3"/>
        <v>572.21709471140855</v>
      </c>
    </row>
    <row r="31" spans="1:26">
      <c r="A31">
        <v>30</v>
      </c>
      <c r="B31" t="s">
        <v>8</v>
      </c>
      <c r="C31" s="2">
        <v>45426.473310185182</v>
      </c>
      <c r="D31" s="9">
        <v>45426.473310185182</v>
      </c>
      <c r="E31">
        <v>2024051401</v>
      </c>
      <c r="F31" t="s">
        <v>16</v>
      </c>
      <c r="G31">
        <v>951.59559999999999</v>
      </c>
      <c r="H31">
        <v>2.869227</v>
      </c>
      <c r="I31">
        <v>207.57</v>
      </c>
      <c r="J31">
        <v>207.1344</v>
      </c>
      <c r="K31" t="s">
        <v>9</v>
      </c>
      <c r="L31">
        <v>38.001260000000002</v>
      </c>
      <c r="M31">
        <v>0.62245189999999995</v>
      </c>
      <c r="N31">
        <v>51</v>
      </c>
      <c r="O31" t="s">
        <v>10</v>
      </c>
      <c r="P31">
        <v>1</v>
      </c>
      <c r="R31" s="9">
        <f t="shared" si="4"/>
        <v>2.2222222178243101E-3</v>
      </c>
      <c r="V31" s="177">
        <f t="shared" si="0"/>
        <v>3.1999999936670065</v>
      </c>
      <c r="W31" s="177">
        <f t="shared" si="5"/>
        <v>171.09999999403954</v>
      </c>
      <c r="X31">
        <f t="shared" si="1"/>
        <v>6.3013380050904117E-3</v>
      </c>
      <c r="Y31" s="177">
        <f t="shared" si="6"/>
        <v>608.8225162911333</v>
      </c>
      <c r="Z31" s="177">
        <f t="shared" si="3"/>
        <v>582.2455774030559</v>
      </c>
    </row>
    <row r="32" spans="1:26">
      <c r="A32">
        <v>31</v>
      </c>
      <c r="B32" t="s">
        <v>8</v>
      </c>
      <c r="C32" s="2">
        <v>45426.476099537038</v>
      </c>
      <c r="D32" s="9">
        <v>45426.476099537038</v>
      </c>
      <c r="E32">
        <v>2024051401</v>
      </c>
      <c r="F32" t="s">
        <v>16</v>
      </c>
      <c r="G32">
        <v>603.8519</v>
      </c>
      <c r="H32">
        <v>1.867699</v>
      </c>
      <c r="I32">
        <v>325.60000000000002</v>
      </c>
      <c r="J32">
        <v>322.82749999999999</v>
      </c>
      <c r="K32" t="s">
        <v>9</v>
      </c>
      <c r="L32">
        <v>38.000039999999998</v>
      </c>
      <c r="M32">
        <v>0.99571620000000005</v>
      </c>
      <c r="N32">
        <v>80</v>
      </c>
      <c r="O32" t="s">
        <v>10</v>
      </c>
      <c r="P32">
        <v>1</v>
      </c>
      <c r="R32" s="9">
        <f t="shared" si="4"/>
        <v>2.7893518563359976E-3</v>
      </c>
      <c r="V32" s="177">
        <f t="shared" si="0"/>
        <v>4.0166666731238365</v>
      </c>
      <c r="W32" s="177">
        <f t="shared" si="5"/>
        <v>175.11666666716337</v>
      </c>
      <c r="X32">
        <f t="shared" si="1"/>
        <v>6.3013380050904117E-3</v>
      </c>
      <c r="Y32" s="177">
        <f t="shared" si="6"/>
        <v>973.19787932333486</v>
      </c>
      <c r="Z32" s="177">
        <f t="shared" si="3"/>
        <v>930.7148569766141</v>
      </c>
    </row>
    <row r="33" spans="3:26">
      <c r="I33">
        <f>AVERAGE(I2:I32)</f>
        <v>285.55643548387093</v>
      </c>
      <c r="J33">
        <f>AVERAGE(J2:J32)</f>
        <v>287.37479032258068</v>
      </c>
      <c r="Y33" s="177">
        <f>SUM(Y2:Y32)</f>
        <v>15416.03168605718</v>
      </c>
      <c r="Z33" s="177">
        <f>SUM(Z2:Z32)</f>
        <v>14756.245847224451</v>
      </c>
    </row>
    <row r="34" spans="3:26">
      <c r="C34" t="s">
        <v>17</v>
      </c>
      <c r="D34" s="1">
        <f>D32-D2</f>
        <v>0.11668981481489027</v>
      </c>
      <c r="F34" s="11" t="s">
        <v>23</v>
      </c>
      <c r="G34" s="11">
        <f>G2-G32</f>
        <v>15417.918100000001</v>
      </c>
    </row>
    <row r="35" spans="3:26">
      <c r="C35" t="s">
        <v>19</v>
      </c>
      <c r="D35" s="1">
        <f>D32-D1</f>
        <v>0.12160879629664123</v>
      </c>
      <c r="F35" s="11" t="s">
        <v>24</v>
      </c>
      <c r="G35" s="11">
        <f>G1-G32</f>
        <v>16458.538099999998</v>
      </c>
    </row>
  </sheetData>
  <phoneticPr fontId="1" type="noConversion"/>
  <conditionalFormatting sqref="B1:H1">
    <cfRule type="containsText" dxfId="41" priority="2" operator="containsText" text="Prime">
      <formula>NOT(ISERROR(SEARCH("Prime",B1)))</formula>
    </cfRule>
  </conditionalFormatting>
  <conditionalFormatting sqref="B2:P32">
    <cfRule type="containsText" dxfId="40" priority="3" operator="containsText" text="Prime">
      <formula>NOT(ISERROR(SEARCH("Prime",B2)))</formula>
    </cfRule>
  </conditionalFormatting>
  <conditionalFormatting sqref="R2:R32">
    <cfRule type="containsText" dxfId="39" priority="1" operator="containsText" text="Prime">
      <formula>NOT(ISERROR(SEARCH("Prime",R2)))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AF059-BA35-B74C-8116-BF69BAE99617}">
  <sheetPr codeName="Sheet14"/>
  <dimension ref="A1:Z36"/>
  <sheetViews>
    <sheetView topLeftCell="F1" zoomScale="124" zoomScaleNormal="130" workbookViewId="0">
      <selection activeCell="M37" sqref="M37"/>
    </sheetView>
  </sheetViews>
  <sheetFormatPr baseColWidth="10" defaultColWidth="8.83203125" defaultRowHeight="14"/>
  <cols>
    <col min="1" max="1" width="9" bestFit="1" customWidth="1"/>
    <col min="2" max="2" width="6" bestFit="1" customWidth="1"/>
    <col min="3" max="3" width="21.33203125" bestFit="1" customWidth="1"/>
    <col min="4" max="4" width="10.1640625" bestFit="1" customWidth="1"/>
    <col min="5" max="5" width="12.1640625" bestFit="1" customWidth="1"/>
    <col min="6" max="6" width="4.6640625" bestFit="1" customWidth="1"/>
    <col min="7" max="10" width="9.1640625" bestFit="1" customWidth="1"/>
    <col min="11" max="11" width="10.5" bestFit="1" customWidth="1"/>
    <col min="12" max="12" width="9.1640625" bestFit="1" customWidth="1"/>
    <col min="13" max="13" width="10.33203125" bestFit="1" customWidth="1"/>
    <col min="14" max="14" width="4.1640625" bestFit="1" customWidth="1"/>
    <col min="15" max="15" width="2.5" bestFit="1" customWidth="1"/>
    <col min="16" max="16" width="3.1640625" bestFit="1" customWidth="1"/>
    <col min="18" max="20" width="12" bestFit="1" customWidth="1"/>
    <col min="21" max="21" width="9.1640625" bestFit="1" customWidth="1"/>
    <col min="22" max="23" width="12.1640625" bestFit="1" customWidth="1"/>
    <col min="24" max="24" width="13" bestFit="1" customWidth="1"/>
    <col min="25" max="26" width="13.1640625" bestFit="1" customWidth="1"/>
  </cols>
  <sheetData>
    <row r="1" spans="1:26">
      <c r="B1" s="4" t="s">
        <v>7</v>
      </c>
      <c r="C1" s="5">
        <v>45427.354305555556</v>
      </c>
      <c r="D1" s="6">
        <v>45427.354305555556</v>
      </c>
      <c r="E1" s="4">
        <v>2024051501</v>
      </c>
      <c r="F1" s="4" t="s">
        <v>16</v>
      </c>
      <c r="G1" s="7">
        <v>18309.75</v>
      </c>
      <c r="H1" s="7">
        <v>17.45121</v>
      </c>
    </row>
    <row r="2" spans="1:26">
      <c r="A2">
        <v>1</v>
      </c>
      <c r="B2" t="s">
        <v>8</v>
      </c>
      <c r="C2" s="2">
        <v>45427.356562499997</v>
      </c>
      <c r="D2" s="8">
        <v>45427.356562499997</v>
      </c>
      <c r="E2">
        <v>2024051501</v>
      </c>
      <c r="F2" t="s">
        <v>16</v>
      </c>
      <c r="G2">
        <v>17706.38</v>
      </c>
      <c r="H2">
        <v>17.235199999999999</v>
      </c>
      <c r="I2">
        <v>227.92</v>
      </c>
      <c r="J2">
        <v>224.69880000000001</v>
      </c>
      <c r="K2" t="s">
        <v>9</v>
      </c>
      <c r="L2">
        <v>38.000439999999998</v>
      </c>
      <c r="M2">
        <v>0.21725539999999999</v>
      </c>
      <c r="N2">
        <v>56</v>
      </c>
      <c r="O2" t="s">
        <v>10</v>
      </c>
      <c r="P2">
        <v>1</v>
      </c>
      <c r="R2" s="8">
        <f>D2-D1</f>
        <v>2.2569444408873096E-3</v>
      </c>
      <c r="U2">
        <f>G1-G2</f>
        <v>603.36999999999898</v>
      </c>
      <c r="V2" s="177">
        <f>R2*1440</f>
        <v>3.2499999948777258</v>
      </c>
      <c r="W2" s="177">
        <f>R2*1440</f>
        <v>3.2499999948777258</v>
      </c>
      <c r="X2">
        <f>LN(2)/110</f>
        <v>6.3013380050904117E-3</v>
      </c>
      <c r="Y2" s="209">
        <f>J2*EXP(X2*W2)</f>
        <v>229.3479280991111</v>
      </c>
      <c r="Z2" s="209">
        <f>J2*EXP(X2*W2)</f>
        <v>229.3479280991111</v>
      </c>
    </row>
    <row r="3" spans="1:26">
      <c r="A3">
        <v>2</v>
      </c>
      <c r="B3" t="s">
        <v>8</v>
      </c>
      <c r="C3" s="2">
        <v>45427.358935185184</v>
      </c>
      <c r="D3" s="8">
        <v>45427.358935185184</v>
      </c>
      <c r="E3">
        <v>2024051501</v>
      </c>
      <c r="F3" t="s">
        <v>16</v>
      </c>
      <c r="G3">
        <v>17068.09</v>
      </c>
      <c r="H3">
        <v>16.976320000000001</v>
      </c>
      <c r="I3">
        <v>260.48</v>
      </c>
      <c r="J3">
        <v>260.72059999999999</v>
      </c>
      <c r="K3" t="s">
        <v>9</v>
      </c>
      <c r="L3">
        <v>38.001269999999998</v>
      </c>
      <c r="M3">
        <v>0.25780199999999998</v>
      </c>
      <c r="N3">
        <v>64</v>
      </c>
      <c r="O3" t="s">
        <v>10</v>
      </c>
      <c r="P3">
        <v>1</v>
      </c>
      <c r="R3" s="8">
        <f>D3-D2</f>
        <v>2.3726851868559606E-3</v>
      </c>
      <c r="S3" s="1">
        <f>AVERAGE(R3:R11)</f>
        <v>2.6260288068442605E-3</v>
      </c>
      <c r="T3" s="1">
        <f>AVERAGE(R:R)</f>
        <v>4.0639467592882283E-3</v>
      </c>
      <c r="V3" s="177">
        <f t="shared" ref="V3:V33" si="0">R3*1440</f>
        <v>3.4166666690725833</v>
      </c>
      <c r="W3" s="177">
        <f>V3+W2</f>
        <v>6.6666666639503092</v>
      </c>
      <c r="X3">
        <f t="shared" ref="X3:X33" si="1">LN(2)/110</f>
        <v>6.3013380050904117E-3</v>
      </c>
      <c r="Y3" s="209">
        <f t="shared" ref="Y3:Y33" si="2">J3*EXP(X3*W3)</f>
        <v>271.90649963631898</v>
      </c>
      <c r="Z3" s="177">
        <f>J3*EXP(X3*(W3-$W$2))</f>
        <v>266.3946637184298</v>
      </c>
    </row>
    <row r="4" spans="1:26">
      <c r="A4">
        <v>3</v>
      </c>
      <c r="B4" t="s">
        <v>8</v>
      </c>
      <c r="C4" s="2">
        <v>45427.360891203702</v>
      </c>
      <c r="D4" s="8">
        <v>45427.360891203702</v>
      </c>
      <c r="E4">
        <v>2024051501</v>
      </c>
      <c r="F4" t="s">
        <v>16</v>
      </c>
      <c r="G4">
        <v>16500.89</v>
      </c>
      <c r="H4">
        <v>16.705020000000001</v>
      </c>
      <c r="I4">
        <v>272.69</v>
      </c>
      <c r="J4">
        <v>268.61160000000001</v>
      </c>
      <c r="K4" t="s">
        <v>9</v>
      </c>
      <c r="L4">
        <v>38.000259999999997</v>
      </c>
      <c r="M4">
        <v>0.27049780000000001</v>
      </c>
      <c r="N4">
        <v>67</v>
      </c>
      <c r="O4" t="s">
        <v>10</v>
      </c>
      <c r="P4">
        <v>1</v>
      </c>
      <c r="R4" s="8">
        <f t="shared" ref="R4:R33" si="3">D4-D3</f>
        <v>1.9560185173759237E-3</v>
      </c>
      <c r="V4" s="177">
        <f t="shared" si="0"/>
        <v>2.8166666650213301</v>
      </c>
      <c r="W4" s="177">
        <f t="shared" ref="W4:W33" si="4">V4+W3</f>
        <v>9.4833333289716393</v>
      </c>
      <c r="X4">
        <f t="shared" si="1"/>
        <v>6.3013380050904117E-3</v>
      </c>
      <c r="Y4" s="209">
        <f t="shared" si="2"/>
        <v>285.15250966463037</v>
      </c>
      <c r="Z4" s="177">
        <f t="shared" ref="Z4:Z33" si="5">J4*EXP(X4*(W4-$W$2))</f>
        <v>279.37216293901719</v>
      </c>
    </row>
    <row r="5" spans="1:26">
      <c r="A5">
        <v>4</v>
      </c>
      <c r="B5" t="s">
        <v>8</v>
      </c>
      <c r="C5" s="2">
        <v>45427.363657407404</v>
      </c>
      <c r="D5" s="8">
        <v>45427.363657407404</v>
      </c>
      <c r="E5">
        <v>2024051501</v>
      </c>
      <c r="F5" t="s">
        <v>16</v>
      </c>
      <c r="G5">
        <v>15850.65</v>
      </c>
      <c r="H5">
        <v>16.457319999999999</v>
      </c>
      <c r="I5">
        <v>240.13</v>
      </c>
      <c r="J5">
        <v>241.16130000000001</v>
      </c>
      <c r="K5" t="s">
        <v>9</v>
      </c>
      <c r="L5">
        <v>38.001280000000001</v>
      </c>
      <c r="M5">
        <v>0.2488727</v>
      </c>
      <c r="N5">
        <v>59</v>
      </c>
      <c r="O5" t="s">
        <v>10</v>
      </c>
      <c r="P5">
        <v>1</v>
      </c>
      <c r="R5" s="8">
        <f t="shared" si="3"/>
        <v>2.7662037027766928E-3</v>
      </c>
      <c r="V5" s="177">
        <f t="shared" si="0"/>
        <v>3.9833333319984376</v>
      </c>
      <c r="W5" s="177">
        <f t="shared" si="4"/>
        <v>13.466666660970077</v>
      </c>
      <c r="X5">
        <f t="shared" si="1"/>
        <v>6.3013380050904117E-3</v>
      </c>
      <c r="Y5" s="209">
        <f t="shared" si="2"/>
        <v>262.51914761098038</v>
      </c>
      <c r="Z5" s="177">
        <f t="shared" si="5"/>
        <v>257.19760337106266</v>
      </c>
    </row>
    <row r="6" spans="1:26">
      <c r="A6">
        <v>5</v>
      </c>
      <c r="B6" t="s">
        <v>8</v>
      </c>
      <c r="C6" s="2">
        <v>45427.366203703707</v>
      </c>
      <c r="D6" s="8">
        <v>45427.366203703707</v>
      </c>
      <c r="E6">
        <v>2024051501</v>
      </c>
      <c r="F6" t="s">
        <v>16</v>
      </c>
      <c r="G6">
        <v>15191.19</v>
      </c>
      <c r="H6">
        <v>16.140470000000001</v>
      </c>
      <c r="I6">
        <v>305.25</v>
      </c>
      <c r="J6">
        <v>300.04430000000002</v>
      </c>
      <c r="K6" t="s">
        <v>9</v>
      </c>
      <c r="L6">
        <v>38.001379999999997</v>
      </c>
      <c r="M6">
        <v>0.31722739999999999</v>
      </c>
      <c r="N6">
        <v>75</v>
      </c>
      <c r="O6" t="s">
        <v>10</v>
      </c>
      <c r="P6">
        <v>1</v>
      </c>
      <c r="R6" s="8">
        <f t="shared" si="3"/>
        <v>2.5462963021709584E-3</v>
      </c>
      <c r="V6" s="177">
        <f t="shared" si="0"/>
        <v>3.6666666751261801</v>
      </c>
      <c r="W6" s="177">
        <f t="shared" si="4"/>
        <v>17.133333336096257</v>
      </c>
      <c r="X6">
        <f t="shared" si="1"/>
        <v>6.3013380050904117E-3</v>
      </c>
      <c r="Y6" s="209">
        <f t="shared" si="2"/>
        <v>334.25128316942545</v>
      </c>
      <c r="Z6" s="177">
        <f t="shared" si="5"/>
        <v>327.47565172759545</v>
      </c>
    </row>
    <row r="7" spans="1:26">
      <c r="A7">
        <v>6</v>
      </c>
      <c r="B7" t="s">
        <v>8</v>
      </c>
      <c r="C7" s="2">
        <v>45427.36855324074</v>
      </c>
      <c r="D7" s="8">
        <v>45427.36855324074</v>
      </c>
      <c r="E7">
        <v>2024051501</v>
      </c>
      <c r="F7" t="s">
        <v>16</v>
      </c>
      <c r="G7">
        <v>14592.91</v>
      </c>
      <c r="H7">
        <v>15.839700000000001</v>
      </c>
      <c r="I7">
        <v>280.83</v>
      </c>
      <c r="J7">
        <v>276.75229999999999</v>
      </c>
      <c r="K7" t="s">
        <v>9</v>
      </c>
      <c r="L7">
        <v>38.001190000000001</v>
      </c>
      <c r="M7">
        <v>0.29890889999999998</v>
      </c>
      <c r="N7">
        <v>69</v>
      </c>
      <c r="O7" t="s">
        <v>10</v>
      </c>
      <c r="P7">
        <v>1</v>
      </c>
      <c r="R7" s="8">
        <f t="shared" si="3"/>
        <v>2.3495370332966559E-3</v>
      </c>
      <c r="V7" s="177">
        <f t="shared" si="0"/>
        <v>3.3833333279471844</v>
      </c>
      <c r="W7" s="177">
        <f t="shared" si="4"/>
        <v>20.516666664043441</v>
      </c>
      <c r="X7">
        <f t="shared" si="1"/>
        <v>6.3013380050904117E-3</v>
      </c>
      <c r="Y7" s="209">
        <f t="shared" si="2"/>
        <v>314.94730329121029</v>
      </c>
      <c r="Z7" s="177">
        <f t="shared" si="5"/>
        <v>308.56298419312077</v>
      </c>
    </row>
    <row r="8" spans="1:26">
      <c r="A8">
        <v>7</v>
      </c>
      <c r="B8" t="s">
        <v>8</v>
      </c>
      <c r="C8" s="2">
        <v>45427.371134259258</v>
      </c>
      <c r="D8" s="8">
        <v>45427.371134259258</v>
      </c>
      <c r="E8">
        <v>2024051501</v>
      </c>
      <c r="F8" t="s">
        <v>16</v>
      </c>
      <c r="G8">
        <v>13942.16</v>
      </c>
      <c r="H8">
        <v>15.494440000000001</v>
      </c>
      <c r="I8">
        <v>309.32</v>
      </c>
      <c r="J8">
        <v>307.15100000000001</v>
      </c>
      <c r="K8" t="s">
        <v>9</v>
      </c>
      <c r="L8">
        <v>38.000079999999997</v>
      </c>
      <c r="M8">
        <v>0.33956750000000002</v>
      </c>
      <c r="N8">
        <v>76</v>
      </c>
      <c r="O8" t="s">
        <v>10</v>
      </c>
      <c r="P8">
        <v>1</v>
      </c>
      <c r="R8" s="8">
        <f t="shared" si="3"/>
        <v>2.5810185179580003E-3</v>
      </c>
      <c r="V8" s="177">
        <f t="shared" si="0"/>
        <v>3.7166666658595204</v>
      </c>
      <c r="W8" s="177">
        <f t="shared" si="4"/>
        <v>24.233333329902962</v>
      </c>
      <c r="X8">
        <f t="shared" si="1"/>
        <v>6.3013380050904117E-3</v>
      </c>
      <c r="Y8" s="209">
        <f t="shared" si="2"/>
        <v>357.82423696560051</v>
      </c>
      <c r="Z8" s="177">
        <f t="shared" si="5"/>
        <v>350.57075650729507</v>
      </c>
    </row>
    <row r="9" spans="1:26">
      <c r="A9">
        <v>8</v>
      </c>
      <c r="B9" t="s">
        <v>8</v>
      </c>
      <c r="C9" s="2">
        <v>45427.373055555552</v>
      </c>
      <c r="D9" s="8">
        <v>45427.373055555552</v>
      </c>
      <c r="E9">
        <v>2024051501</v>
      </c>
      <c r="F9" t="s">
        <v>16</v>
      </c>
      <c r="G9">
        <v>13441.51</v>
      </c>
      <c r="H9">
        <v>15.199780000000001</v>
      </c>
      <c r="I9">
        <v>268.62</v>
      </c>
      <c r="J9">
        <v>266.96350000000001</v>
      </c>
      <c r="K9" t="s">
        <v>9</v>
      </c>
      <c r="L9">
        <v>38.000120000000003</v>
      </c>
      <c r="M9">
        <v>0.30043950000000003</v>
      </c>
      <c r="N9">
        <v>66</v>
      </c>
      <c r="O9" t="s">
        <v>10</v>
      </c>
      <c r="P9">
        <v>1</v>
      </c>
      <c r="R9" s="8">
        <f t="shared" si="3"/>
        <v>1.9212962943129241E-3</v>
      </c>
      <c r="V9" s="177">
        <f t="shared" si="0"/>
        <v>2.7666666638106108</v>
      </c>
      <c r="W9" s="177">
        <f t="shared" si="4"/>
        <v>26.999999993713573</v>
      </c>
      <c r="X9">
        <f t="shared" si="1"/>
        <v>6.3013380050904117E-3</v>
      </c>
      <c r="Y9" s="209">
        <f t="shared" si="2"/>
        <v>316.47620941483871</v>
      </c>
      <c r="Z9" s="177">
        <f t="shared" si="5"/>
        <v>310.06089775239866</v>
      </c>
    </row>
    <row r="10" spans="1:26">
      <c r="A10">
        <v>9</v>
      </c>
      <c r="B10" t="s">
        <v>8</v>
      </c>
      <c r="C10" s="2">
        <v>45427.376527777778</v>
      </c>
      <c r="D10" s="8">
        <v>45427.376527777778</v>
      </c>
      <c r="E10">
        <v>2024051501</v>
      </c>
      <c r="F10" t="s">
        <v>16</v>
      </c>
      <c r="G10">
        <v>12757.2</v>
      </c>
      <c r="H10">
        <v>14.888809999999999</v>
      </c>
      <c r="I10">
        <v>268.62</v>
      </c>
      <c r="J10">
        <v>269.2758</v>
      </c>
      <c r="K10" t="s">
        <v>9</v>
      </c>
      <c r="L10">
        <v>38.00112</v>
      </c>
      <c r="M10">
        <v>0.31263079999999999</v>
      </c>
      <c r="N10">
        <v>66</v>
      </c>
      <c r="O10" t="s">
        <v>10</v>
      </c>
      <c r="P10">
        <v>1</v>
      </c>
      <c r="R10" s="8">
        <f t="shared" si="3"/>
        <v>3.4722222262644209E-3</v>
      </c>
      <c r="V10" s="177">
        <f t="shared" si="0"/>
        <v>5.0000000058207661</v>
      </c>
      <c r="W10" s="177">
        <f t="shared" si="4"/>
        <v>31.999999999534339</v>
      </c>
      <c r="X10">
        <f t="shared" si="1"/>
        <v>6.3013380050904117E-3</v>
      </c>
      <c r="Y10" s="209">
        <f t="shared" si="2"/>
        <v>329.43496160075699</v>
      </c>
      <c r="Z10" s="177">
        <f t="shared" si="5"/>
        <v>322.75696215466735</v>
      </c>
    </row>
    <row r="11" spans="1:26">
      <c r="A11">
        <v>10</v>
      </c>
      <c r="B11" t="s">
        <v>8</v>
      </c>
      <c r="C11" s="2">
        <v>45427.380196759259</v>
      </c>
      <c r="D11" s="8">
        <v>45427.380196759259</v>
      </c>
      <c r="E11">
        <v>2024051501</v>
      </c>
      <c r="F11" t="s">
        <v>16</v>
      </c>
      <c r="G11">
        <v>12065.49</v>
      </c>
      <c r="H11">
        <v>14.559369999999999</v>
      </c>
      <c r="I11">
        <v>276.75990000000002</v>
      </c>
      <c r="J11">
        <v>274.05270000000002</v>
      </c>
      <c r="K11" t="s">
        <v>9</v>
      </c>
      <c r="L11">
        <v>38.000149999999998</v>
      </c>
      <c r="M11">
        <v>0.32897680000000001</v>
      </c>
      <c r="N11">
        <v>68</v>
      </c>
      <c r="O11" t="s">
        <v>10</v>
      </c>
      <c r="P11">
        <v>1</v>
      </c>
      <c r="R11" s="8">
        <f t="shared" si="3"/>
        <v>3.6689814805868082E-3</v>
      </c>
      <c r="V11" s="177">
        <f t="shared" si="0"/>
        <v>5.2833333320450038</v>
      </c>
      <c r="W11" s="177">
        <f t="shared" si="4"/>
        <v>37.283333331579342</v>
      </c>
      <c r="X11">
        <f t="shared" si="1"/>
        <v>6.3013380050904117E-3</v>
      </c>
      <c r="Y11" s="209">
        <f t="shared" si="2"/>
        <v>346.62909193336401</v>
      </c>
      <c r="Z11" s="177">
        <f t="shared" si="5"/>
        <v>339.60254905314957</v>
      </c>
    </row>
    <row r="12" spans="1:26">
      <c r="A12">
        <v>11</v>
      </c>
      <c r="B12" t="s">
        <v>8</v>
      </c>
      <c r="C12" s="2">
        <v>45427.388657407406</v>
      </c>
      <c r="D12" s="6">
        <v>45427.388657407406</v>
      </c>
      <c r="E12">
        <v>2024051501</v>
      </c>
      <c r="F12" t="s">
        <v>16</v>
      </c>
      <c r="G12">
        <v>10945.69</v>
      </c>
      <c r="H12">
        <v>14.26463</v>
      </c>
      <c r="I12">
        <v>227.92</v>
      </c>
      <c r="J12">
        <v>225.26920000000001</v>
      </c>
      <c r="K12" t="s">
        <v>9</v>
      </c>
      <c r="L12">
        <v>38.001339999999999</v>
      </c>
      <c r="M12">
        <v>0.2920758</v>
      </c>
      <c r="N12">
        <v>56</v>
      </c>
      <c r="O12" t="s">
        <v>10</v>
      </c>
      <c r="P12">
        <v>1</v>
      </c>
      <c r="R12" s="6">
        <f t="shared" si="3"/>
        <v>8.4606481468654238E-3</v>
      </c>
      <c r="S12" s="1">
        <f>AVERAGE(R13:R16)</f>
        <v>2.5983796294895001E-3</v>
      </c>
      <c r="V12" s="177">
        <f t="shared" si="0"/>
        <v>12.18333333148621</v>
      </c>
      <c r="W12" s="177">
        <f t="shared" si="4"/>
        <v>49.466666663065553</v>
      </c>
      <c r="X12">
        <f t="shared" si="1"/>
        <v>6.3013380050904117E-3</v>
      </c>
      <c r="Y12" s="209">
        <f t="shared" si="2"/>
        <v>307.66216623587223</v>
      </c>
      <c r="Z12" s="177">
        <f t="shared" si="5"/>
        <v>301.42552466716154</v>
      </c>
    </row>
    <row r="13" spans="1:26">
      <c r="A13">
        <v>12</v>
      </c>
      <c r="B13" t="s">
        <v>8</v>
      </c>
      <c r="C13" s="2">
        <v>45427.39166666667</v>
      </c>
      <c r="D13" s="6">
        <v>45427.39166666667</v>
      </c>
      <c r="E13">
        <v>2024051501</v>
      </c>
      <c r="F13" t="s">
        <v>16</v>
      </c>
      <c r="G13">
        <v>10381.02</v>
      </c>
      <c r="H13">
        <v>13.90414</v>
      </c>
      <c r="I13">
        <v>272.69</v>
      </c>
      <c r="J13">
        <v>269.90940000000001</v>
      </c>
      <c r="K13" t="s">
        <v>9</v>
      </c>
      <c r="L13">
        <v>38.001269999999998</v>
      </c>
      <c r="M13">
        <v>0.35966939999999997</v>
      </c>
      <c r="N13">
        <v>67</v>
      </c>
      <c r="O13" t="s">
        <v>10</v>
      </c>
      <c r="P13">
        <v>1</v>
      </c>
      <c r="R13" s="6">
        <f t="shared" si="3"/>
        <v>3.0092592642176896E-3</v>
      </c>
      <c r="V13" s="177">
        <f t="shared" si="0"/>
        <v>4.3333333404734731</v>
      </c>
      <c r="W13" s="177">
        <f t="shared" si="4"/>
        <v>53.800000003539026</v>
      </c>
      <c r="X13">
        <f t="shared" si="1"/>
        <v>6.3013380050904117E-3</v>
      </c>
      <c r="Y13" s="209">
        <f t="shared" si="2"/>
        <v>378.83408236452732</v>
      </c>
      <c r="Z13" s="177">
        <f t="shared" si="5"/>
        <v>371.15470984165557</v>
      </c>
    </row>
    <row r="14" spans="1:26">
      <c r="A14">
        <v>13</v>
      </c>
      <c r="B14" t="s">
        <v>8</v>
      </c>
      <c r="C14" s="2">
        <v>45427.393703703703</v>
      </c>
      <c r="D14" s="6">
        <v>45427.393703703703</v>
      </c>
      <c r="E14">
        <v>2024051501</v>
      </c>
      <c r="F14" t="s">
        <v>16</v>
      </c>
      <c r="G14">
        <v>9872.7839999999997</v>
      </c>
      <c r="H14">
        <v>13.47212</v>
      </c>
      <c r="I14">
        <v>321.52999999999997</v>
      </c>
      <c r="J14">
        <v>317.34429999999998</v>
      </c>
      <c r="K14" t="s">
        <v>9</v>
      </c>
      <c r="L14">
        <v>38.00029</v>
      </c>
      <c r="M14">
        <v>0.4310253</v>
      </c>
      <c r="N14">
        <v>79</v>
      </c>
      <c r="O14" t="s">
        <v>10</v>
      </c>
      <c r="P14">
        <v>1</v>
      </c>
      <c r="R14" s="6">
        <f t="shared" si="3"/>
        <v>2.0370370330056176E-3</v>
      </c>
      <c r="V14" s="177">
        <f t="shared" si="0"/>
        <v>2.9333333275280893</v>
      </c>
      <c r="W14" s="177">
        <f t="shared" si="4"/>
        <v>56.733333331067115</v>
      </c>
      <c r="X14">
        <f t="shared" si="1"/>
        <v>6.3013380050904117E-3</v>
      </c>
      <c r="Y14" s="209">
        <f t="shared" si="2"/>
        <v>453.72133672157747</v>
      </c>
      <c r="Z14" s="177">
        <f t="shared" si="5"/>
        <v>444.52391936009622</v>
      </c>
    </row>
    <row r="15" spans="1:26">
      <c r="A15">
        <v>14</v>
      </c>
      <c r="B15" t="s">
        <v>8</v>
      </c>
      <c r="C15" s="2">
        <v>45427.395937499998</v>
      </c>
      <c r="D15" s="6">
        <v>45427.395937499998</v>
      </c>
      <c r="E15">
        <v>2024051501</v>
      </c>
      <c r="F15" t="s">
        <v>16</v>
      </c>
      <c r="G15">
        <v>9485.8369999999995</v>
      </c>
      <c r="H15">
        <v>13.20839</v>
      </c>
      <c r="I15">
        <v>195.36</v>
      </c>
      <c r="J15">
        <v>192.93430000000001</v>
      </c>
      <c r="K15" t="s">
        <v>9</v>
      </c>
      <c r="L15">
        <v>38.00027</v>
      </c>
      <c r="M15">
        <v>0.26714300000000002</v>
      </c>
      <c r="N15">
        <v>48</v>
      </c>
      <c r="O15" t="s">
        <v>10</v>
      </c>
      <c r="P15">
        <v>1</v>
      </c>
      <c r="R15" s="6">
        <f t="shared" si="3"/>
        <v>2.2337962946039625E-3</v>
      </c>
      <c r="V15" s="177">
        <f t="shared" si="0"/>
        <v>3.2166666642297059</v>
      </c>
      <c r="W15" s="177">
        <f t="shared" si="4"/>
        <v>59.949999995296821</v>
      </c>
      <c r="X15">
        <f t="shared" si="1"/>
        <v>6.3013380050904117E-3</v>
      </c>
      <c r="Y15" s="209">
        <f t="shared" si="2"/>
        <v>281.49506879339481</v>
      </c>
      <c r="Z15" s="177">
        <f t="shared" si="5"/>
        <v>275.78886231080111</v>
      </c>
    </row>
    <row r="16" spans="1:26">
      <c r="A16">
        <v>15</v>
      </c>
      <c r="B16" t="s">
        <v>8</v>
      </c>
      <c r="C16" s="2">
        <v>45427.399050925924</v>
      </c>
      <c r="D16" s="6">
        <v>45427.399050925924</v>
      </c>
      <c r="E16">
        <v>2024051501</v>
      </c>
      <c r="F16" t="s">
        <v>16</v>
      </c>
      <c r="G16">
        <v>8910.9709999999995</v>
      </c>
      <c r="H16">
        <v>12.76431</v>
      </c>
      <c r="I16">
        <v>305.25</v>
      </c>
      <c r="J16">
        <v>306.3997</v>
      </c>
      <c r="K16" t="s">
        <v>9</v>
      </c>
      <c r="L16">
        <v>38.001330000000003</v>
      </c>
      <c r="M16">
        <v>0.43683939999999999</v>
      </c>
      <c r="N16">
        <v>75</v>
      </c>
      <c r="O16" t="s">
        <v>10</v>
      </c>
      <c r="P16">
        <v>1</v>
      </c>
      <c r="R16" s="6">
        <f t="shared" si="3"/>
        <v>3.1134259261307307E-3</v>
      </c>
      <c r="V16" s="177">
        <f t="shared" si="0"/>
        <v>4.4833333336282521</v>
      </c>
      <c r="W16" s="177">
        <f t="shared" si="4"/>
        <v>64.433333328925073</v>
      </c>
      <c r="X16">
        <f t="shared" si="1"/>
        <v>6.3013380050904117E-3</v>
      </c>
      <c r="Y16" s="209">
        <f t="shared" si="2"/>
        <v>459.85290695335112</v>
      </c>
      <c r="Z16" s="177">
        <f t="shared" si="5"/>
        <v>450.53119609729822</v>
      </c>
    </row>
    <row r="17" spans="1:26">
      <c r="A17">
        <v>16</v>
      </c>
      <c r="B17" t="s">
        <v>8</v>
      </c>
      <c r="C17" s="2">
        <v>45427.409780092596</v>
      </c>
      <c r="D17" s="9">
        <v>45427.409780092596</v>
      </c>
      <c r="E17">
        <v>2024051501</v>
      </c>
      <c r="F17" t="s">
        <v>16</v>
      </c>
      <c r="G17">
        <v>7811.44</v>
      </c>
      <c r="H17">
        <v>12.33628</v>
      </c>
      <c r="I17">
        <v>280.83</v>
      </c>
      <c r="J17">
        <v>274.79259999999999</v>
      </c>
      <c r="K17" t="s">
        <v>9</v>
      </c>
      <c r="L17">
        <v>38.00027</v>
      </c>
      <c r="M17">
        <v>0.43184420000000001</v>
      </c>
      <c r="N17">
        <v>69</v>
      </c>
      <c r="O17" t="s">
        <v>10</v>
      </c>
      <c r="P17">
        <v>1</v>
      </c>
      <c r="R17" s="9">
        <f t="shared" si="3"/>
        <v>1.0729166671808343E-2</v>
      </c>
      <c r="S17" s="1">
        <f>AVERAGE(R18:R25)</f>
        <v>2.0384837962410529E-3</v>
      </c>
      <c r="V17" s="177">
        <f t="shared" si="0"/>
        <v>15.450000007404014</v>
      </c>
      <c r="W17" s="177">
        <f t="shared" si="4"/>
        <v>79.883333336329088</v>
      </c>
      <c r="X17">
        <f t="shared" si="1"/>
        <v>6.3013380050904117E-3</v>
      </c>
      <c r="Y17" s="209">
        <f t="shared" si="2"/>
        <v>454.58663687358808</v>
      </c>
      <c r="Z17" s="177">
        <f t="shared" si="5"/>
        <v>445.37167895142147</v>
      </c>
    </row>
    <row r="18" spans="1:26">
      <c r="A18">
        <v>17</v>
      </c>
      <c r="B18" t="s">
        <v>8</v>
      </c>
      <c r="C18" s="2">
        <v>45427.411782407406</v>
      </c>
      <c r="D18" s="9">
        <v>45427.411782407406</v>
      </c>
      <c r="E18">
        <v>2024051501</v>
      </c>
      <c r="F18" t="s">
        <v>16</v>
      </c>
      <c r="G18">
        <v>7412.9409999999998</v>
      </c>
      <c r="H18">
        <v>11.9221</v>
      </c>
      <c r="I18">
        <v>260.48</v>
      </c>
      <c r="J18">
        <v>254.4811</v>
      </c>
      <c r="K18" t="s">
        <v>9</v>
      </c>
      <c r="L18">
        <v>38.0002</v>
      </c>
      <c r="M18">
        <v>0.40735349999999998</v>
      </c>
      <c r="N18">
        <v>64</v>
      </c>
      <c r="O18" t="s">
        <v>10</v>
      </c>
      <c r="P18">
        <v>1</v>
      </c>
      <c r="R18" s="9">
        <f t="shared" si="3"/>
        <v>2.002314809942618E-3</v>
      </c>
      <c r="V18" s="177">
        <f t="shared" si="0"/>
        <v>2.8833333263173699</v>
      </c>
      <c r="W18" s="177">
        <f t="shared" si="4"/>
        <v>82.766666662646458</v>
      </c>
      <c r="X18">
        <f t="shared" si="1"/>
        <v>6.3013380050904117E-3</v>
      </c>
      <c r="Y18" s="209">
        <f t="shared" si="2"/>
        <v>428.70426068342232</v>
      </c>
      <c r="Z18" s="177">
        <f t="shared" si="5"/>
        <v>420.01396624269546</v>
      </c>
    </row>
    <row r="19" spans="1:26">
      <c r="A19">
        <v>18</v>
      </c>
      <c r="B19" t="s">
        <v>8</v>
      </c>
      <c r="C19" s="2">
        <v>45427.413541666669</v>
      </c>
      <c r="D19" s="9">
        <v>45427.413541666669</v>
      </c>
      <c r="E19">
        <v>2024051501</v>
      </c>
      <c r="F19" t="s">
        <v>16</v>
      </c>
      <c r="G19">
        <v>6992.6040000000003</v>
      </c>
      <c r="H19">
        <v>11.427479999999999</v>
      </c>
      <c r="I19">
        <v>309.32</v>
      </c>
      <c r="J19">
        <v>304.14210000000003</v>
      </c>
      <c r="K19" t="s">
        <v>9</v>
      </c>
      <c r="L19">
        <v>38.000019999999999</v>
      </c>
      <c r="M19">
        <v>0.49476439999999999</v>
      </c>
      <c r="N19">
        <v>76</v>
      </c>
      <c r="O19" t="s">
        <v>10</v>
      </c>
      <c r="P19">
        <v>1</v>
      </c>
      <c r="R19" s="9">
        <f t="shared" si="3"/>
        <v>1.7592592630535364E-3</v>
      </c>
      <c r="V19" s="177">
        <f t="shared" si="0"/>
        <v>2.5333333387970924</v>
      </c>
      <c r="W19" s="177">
        <f t="shared" si="4"/>
        <v>85.30000000144355</v>
      </c>
      <c r="X19">
        <f t="shared" si="1"/>
        <v>6.3013380050904117E-3</v>
      </c>
      <c r="Y19" s="209">
        <f t="shared" si="2"/>
        <v>520.60893653296387</v>
      </c>
      <c r="Z19" s="177">
        <f t="shared" si="5"/>
        <v>510.05563589691985</v>
      </c>
    </row>
    <row r="20" spans="1:26">
      <c r="A20">
        <v>19</v>
      </c>
      <c r="B20" t="s">
        <v>8</v>
      </c>
      <c r="C20" s="2">
        <v>45427.415648148148</v>
      </c>
      <c r="D20" s="9">
        <v>45427.415648148148</v>
      </c>
      <c r="E20">
        <v>2024051501</v>
      </c>
      <c r="F20" t="s">
        <v>16</v>
      </c>
      <c r="G20">
        <v>6665.9620000000004</v>
      </c>
      <c r="H20">
        <v>11.10557</v>
      </c>
      <c r="I20">
        <v>195.36</v>
      </c>
      <c r="J20">
        <v>192.38929999999999</v>
      </c>
      <c r="K20" t="s">
        <v>9</v>
      </c>
      <c r="L20">
        <v>38.001359999999998</v>
      </c>
      <c r="M20">
        <v>0.31880930000000002</v>
      </c>
      <c r="N20">
        <v>48</v>
      </c>
      <c r="O20" t="s">
        <v>10</v>
      </c>
      <c r="P20">
        <v>1</v>
      </c>
      <c r="R20" s="9">
        <f t="shared" si="3"/>
        <v>2.1064814791316167E-3</v>
      </c>
      <c r="V20" s="177">
        <f t="shared" si="0"/>
        <v>3.033333329949528</v>
      </c>
      <c r="W20" s="177">
        <f t="shared" si="4"/>
        <v>88.333333331393078</v>
      </c>
      <c r="X20">
        <f t="shared" si="1"/>
        <v>6.3013380050904117E-3</v>
      </c>
      <c r="Y20" s="209">
        <f t="shared" si="2"/>
        <v>335.67355118221809</v>
      </c>
      <c r="Z20" s="177">
        <f t="shared" si="5"/>
        <v>328.86908884473729</v>
      </c>
    </row>
    <row r="21" spans="1:26">
      <c r="A21">
        <v>20</v>
      </c>
      <c r="B21" t="s">
        <v>8</v>
      </c>
      <c r="C21" s="2">
        <v>45427.417407407411</v>
      </c>
      <c r="D21" s="9">
        <v>45427.417407407411</v>
      </c>
      <c r="E21">
        <v>2024051501</v>
      </c>
      <c r="F21" t="s">
        <v>16</v>
      </c>
      <c r="G21">
        <v>6324.0469999999996</v>
      </c>
      <c r="H21">
        <v>10.705880000000001</v>
      </c>
      <c r="I21">
        <v>240.13</v>
      </c>
      <c r="J21">
        <v>237.7567</v>
      </c>
      <c r="K21" t="s">
        <v>9</v>
      </c>
      <c r="L21">
        <v>38</v>
      </c>
      <c r="M21">
        <v>0.40063320000000002</v>
      </c>
      <c r="N21">
        <v>59</v>
      </c>
      <c r="O21" t="s">
        <v>10</v>
      </c>
      <c r="P21">
        <v>1</v>
      </c>
      <c r="R21" s="9">
        <f t="shared" si="3"/>
        <v>1.7592592630535364E-3</v>
      </c>
      <c r="V21" s="177">
        <f t="shared" si="0"/>
        <v>2.5333333387970924</v>
      </c>
      <c r="W21" s="177">
        <f t="shared" si="4"/>
        <v>90.86666667019017</v>
      </c>
      <c r="X21">
        <f t="shared" si="1"/>
        <v>6.3013380050904117E-3</v>
      </c>
      <c r="Y21" s="209">
        <f t="shared" si="2"/>
        <v>421.50408205064434</v>
      </c>
      <c r="Z21" s="177">
        <f t="shared" si="5"/>
        <v>412.95974294109351</v>
      </c>
    </row>
    <row r="22" spans="1:26">
      <c r="A22">
        <v>21</v>
      </c>
      <c r="B22" t="s">
        <v>8</v>
      </c>
      <c r="C22" s="2">
        <v>45427.419328703705</v>
      </c>
      <c r="D22" s="9">
        <v>45427.419328703705</v>
      </c>
      <c r="E22">
        <v>2024051501</v>
      </c>
      <c r="F22" t="s">
        <v>16</v>
      </c>
      <c r="G22">
        <v>6019.1220000000003</v>
      </c>
      <c r="H22">
        <v>10.369300000000001</v>
      </c>
      <c r="I22">
        <v>195.36</v>
      </c>
      <c r="J22">
        <v>194.7852</v>
      </c>
      <c r="K22" t="s">
        <v>9</v>
      </c>
      <c r="L22">
        <v>38.001379999999997</v>
      </c>
      <c r="M22">
        <v>0.3340303</v>
      </c>
      <c r="N22">
        <v>48</v>
      </c>
      <c r="O22" t="s">
        <v>10</v>
      </c>
      <c r="P22">
        <v>1</v>
      </c>
      <c r="R22" s="9">
        <f t="shared" si="3"/>
        <v>1.9212962943129241E-3</v>
      </c>
      <c r="V22" s="177">
        <f t="shared" si="0"/>
        <v>2.7666666638106108</v>
      </c>
      <c r="W22" s="177">
        <f t="shared" si="4"/>
        <v>93.633333334000781</v>
      </c>
      <c r="X22">
        <f t="shared" si="1"/>
        <v>6.3013380050904117E-3</v>
      </c>
      <c r="Y22" s="209">
        <f t="shared" si="2"/>
        <v>351.39561423582688</v>
      </c>
      <c r="Z22" s="177">
        <f t="shared" si="5"/>
        <v>344.27244884432531</v>
      </c>
    </row>
    <row r="23" spans="1:26">
      <c r="A23">
        <v>22</v>
      </c>
      <c r="B23" t="s">
        <v>8</v>
      </c>
      <c r="C23" s="2">
        <v>45427.421990740739</v>
      </c>
      <c r="D23" s="9">
        <v>45427.421990740739</v>
      </c>
      <c r="E23">
        <v>2024051501</v>
      </c>
      <c r="F23" t="s">
        <v>16</v>
      </c>
      <c r="G23">
        <v>5631.4440000000004</v>
      </c>
      <c r="H23">
        <v>9.9381500000000003</v>
      </c>
      <c r="I23">
        <v>248.27</v>
      </c>
      <c r="J23">
        <v>245.50190000000001</v>
      </c>
      <c r="K23" t="s">
        <v>9</v>
      </c>
      <c r="L23">
        <v>38.00132</v>
      </c>
      <c r="M23">
        <v>0.43129240000000002</v>
      </c>
      <c r="N23">
        <v>61</v>
      </c>
      <c r="O23" t="s">
        <v>10</v>
      </c>
      <c r="P23">
        <v>1</v>
      </c>
      <c r="R23" s="9">
        <f t="shared" si="3"/>
        <v>2.6620370335876942E-3</v>
      </c>
      <c r="V23" s="177">
        <f t="shared" si="0"/>
        <v>3.8333333283662796</v>
      </c>
      <c r="W23" s="177">
        <f t="shared" si="4"/>
        <v>97.466666662367061</v>
      </c>
      <c r="X23">
        <f t="shared" si="1"/>
        <v>6.3013380050904117E-3</v>
      </c>
      <c r="Y23" s="209">
        <f t="shared" si="2"/>
        <v>453.71765413318053</v>
      </c>
      <c r="Z23" s="177">
        <f t="shared" si="5"/>
        <v>444.52031142170949</v>
      </c>
    </row>
    <row r="24" spans="1:26">
      <c r="A24">
        <v>23</v>
      </c>
      <c r="B24" t="s">
        <v>8</v>
      </c>
      <c r="C24" s="2">
        <v>45427.424143518518</v>
      </c>
      <c r="D24" s="9">
        <v>45427.424143518518</v>
      </c>
      <c r="E24">
        <v>2024051501</v>
      </c>
      <c r="F24" t="s">
        <v>16</v>
      </c>
      <c r="G24">
        <v>5202.6310000000003</v>
      </c>
      <c r="H24">
        <v>9.3639299999999999</v>
      </c>
      <c r="I24">
        <v>325.60000000000002</v>
      </c>
      <c r="J24">
        <v>325.65859999999998</v>
      </c>
      <c r="K24" t="s">
        <v>9</v>
      </c>
      <c r="L24">
        <v>38.001339999999999</v>
      </c>
      <c r="M24">
        <v>0.58427359999999995</v>
      </c>
      <c r="N24">
        <v>80</v>
      </c>
      <c r="O24" t="s">
        <v>10</v>
      </c>
      <c r="P24">
        <v>1</v>
      </c>
      <c r="R24" s="9">
        <f t="shared" si="3"/>
        <v>2.1527777789742686E-3</v>
      </c>
      <c r="V24" s="177">
        <f t="shared" si="0"/>
        <v>3.1000000017229468</v>
      </c>
      <c r="W24" s="177">
        <f t="shared" si="4"/>
        <v>100.56666666409001</v>
      </c>
      <c r="X24">
        <f t="shared" si="1"/>
        <v>6.3013380050904117E-3</v>
      </c>
      <c r="Y24" s="209">
        <f t="shared" si="2"/>
        <v>613.72942311903955</v>
      </c>
      <c r="Z24" s="177">
        <f t="shared" si="5"/>
        <v>601.2884705021014</v>
      </c>
    </row>
    <row r="25" spans="1:26">
      <c r="A25">
        <v>24</v>
      </c>
      <c r="B25" t="s">
        <v>8</v>
      </c>
      <c r="C25" s="2">
        <v>45427.426087962966</v>
      </c>
      <c r="D25" s="9">
        <v>45427.426087962966</v>
      </c>
      <c r="E25">
        <v>2024051501</v>
      </c>
      <c r="F25" t="s">
        <v>16</v>
      </c>
      <c r="G25">
        <v>4847.857</v>
      </c>
      <c r="H25">
        <v>8.8810760000000002</v>
      </c>
      <c r="I25">
        <v>264.55</v>
      </c>
      <c r="J25">
        <v>262.4085</v>
      </c>
      <c r="K25" t="s">
        <v>9</v>
      </c>
      <c r="L25">
        <v>38.001190000000001</v>
      </c>
      <c r="M25">
        <v>0.4783483</v>
      </c>
      <c r="N25">
        <v>65</v>
      </c>
      <c r="O25" t="s">
        <v>10</v>
      </c>
      <c r="P25">
        <v>1</v>
      </c>
      <c r="R25" s="9">
        <f t="shared" si="3"/>
        <v>1.9444444478722289E-3</v>
      </c>
      <c r="V25" s="177">
        <f t="shared" si="0"/>
        <v>2.8000000049360096</v>
      </c>
      <c r="W25" s="177">
        <f t="shared" si="4"/>
        <v>103.36666666902602</v>
      </c>
      <c r="X25">
        <f t="shared" si="1"/>
        <v>6.3013380050904117E-3</v>
      </c>
      <c r="Y25" s="209">
        <f t="shared" si="2"/>
        <v>503.33238396609806</v>
      </c>
      <c r="Z25" s="177">
        <f t="shared" si="5"/>
        <v>493.12929755112896</v>
      </c>
    </row>
    <row r="26" spans="1:26">
      <c r="A26">
        <v>25</v>
      </c>
      <c r="B26" t="s">
        <v>8</v>
      </c>
      <c r="C26" s="2">
        <v>45427.447534722225</v>
      </c>
      <c r="D26" s="8">
        <v>45427.447534722225</v>
      </c>
      <c r="E26">
        <v>2024051501</v>
      </c>
      <c r="F26" t="s">
        <v>16</v>
      </c>
      <c r="G26">
        <v>3708.8240000000001</v>
      </c>
      <c r="H26">
        <v>8.2569949999999999</v>
      </c>
      <c r="I26">
        <v>284.89999999999998</v>
      </c>
      <c r="J26">
        <v>283.38959999999997</v>
      </c>
      <c r="K26" t="s">
        <v>9</v>
      </c>
      <c r="L26">
        <v>38.001010000000001</v>
      </c>
      <c r="M26">
        <v>0.62906379999999995</v>
      </c>
      <c r="N26">
        <v>70</v>
      </c>
      <c r="O26" t="s">
        <v>10</v>
      </c>
      <c r="P26">
        <v>1</v>
      </c>
      <c r="R26" s="8">
        <f t="shared" si="3"/>
        <v>2.1446759259561077E-2</v>
      </c>
      <c r="S26" s="1">
        <f>AVERAGE(R27:R30)</f>
        <v>1.7939814806595678E-3</v>
      </c>
      <c r="V26" s="177">
        <f t="shared" si="0"/>
        <v>30.883333333767951</v>
      </c>
      <c r="W26" s="177">
        <f t="shared" si="4"/>
        <v>134.25000000279397</v>
      </c>
      <c r="X26">
        <f t="shared" si="1"/>
        <v>6.3013380050904117E-3</v>
      </c>
      <c r="Y26" s="209">
        <f t="shared" si="2"/>
        <v>660.35479352888194</v>
      </c>
      <c r="Z26" s="177">
        <f t="shared" si="5"/>
        <v>646.96869472509832</v>
      </c>
    </row>
    <row r="27" spans="1:26">
      <c r="A27">
        <v>26</v>
      </c>
      <c r="B27" t="s">
        <v>8</v>
      </c>
      <c r="C27" s="2">
        <v>45427.449212962965</v>
      </c>
      <c r="D27" s="8">
        <v>45427.449212962965</v>
      </c>
      <c r="E27">
        <v>2024051501</v>
      </c>
      <c r="F27" t="s">
        <v>16</v>
      </c>
      <c r="G27">
        <v>3321.3180000000002</v>
      </c>
      <c r="H27">
        <v>7.5080200000000001</v>
      </c>
      <c r="I27">
        <v>337.81</v>
      </c>
      <c r="J27">
        <v>333.36340000000001</v>
      </c>
      <c r="K27" t="s">
        <v>9</v>
      </c>
      <c r="L27">
        <v>38.001269999999998</v>
      </c>
      <c r="M27">
        <v>0.75150939999999999</v>
      </c>
      <c r="N27">
        <v>83</v>
      </c>
      <c r="O27" t="s">
        <v>10</v>
      </c>
      <c r="P27">
        <v>1</v>
      </c>
      <c r="R27" s="8">
        <f t="shared" si="3"/>
        <v>1.6782407401478849E-3</v>
      </c>
      <c r="V27" s="177">
        <f t="shared" si="0"/>
        <v>2.4166666658129543</v>
      </c>
      <c r="W27" s="177">
        <f t="shared" si="4"/>
        <v>136.66666666860692</v>
      </c>
      <c r="X27">
        <f t="shared" si="1"/>
        <v>6.3013380050904117E-3</v>
      </c>
      <c r="Y27" s="209">
        <f t="shared" si="2"/>
        <v>788.72368229570759</v>
      </c>
      <c r="Z27" s="177">
        <f t="shared" si="5"/>
        <v>772.73540865318</v>
      </c>
    </row>
    <row r="28" spans="1:26">
      <c r="A28">
        <v>27</v>
      </c>
      <c r="B28" t="s">
        <v>8</v>
      </c>
      <c r="C28" s="2">
        <v>45427.450949074075</v>
      </c>
      <c r="D28" s="8">
        <v>45427.450949074075</v>
      </c>
      <c r="E28">
        <v>2024051501</v>
      </c>
      <c r="F28" t="s">
        <v>16</v>
      </c>
      <c r="G28">
        <v>3042.3270000000002</v>
      </c>
      <c r="H28">
        <v>6.9868040000000002</v>
      </c>
      <c r="I28">
        <v>227.92</v>
      </c>
      <c r="J28">
        <v>225.54849999999999</v>
      </c>
      <c r="K28" t="s">
        <v>9</v>
      </c>
      <c r="L28">
        <v>38.001060000000003</v>
      </c>
      <c r="M28">
        <v>0.51634729999999995</v>
      </c>
      <c r="N28">
        <v>56</v>
      </c>
      <c r="O28" t="s">
        <v>10</v>
      </c>
      <c r="P28">
        <v>1</v>
      </c>
      <c r="R28" s="8">
        <f t="shared" si="3"/>
        <v>1.7361111094942316E-3</v>
      </c>
      <c r="V28" s="177">
        <f t="shared" si="0"/>
        <v>2.4999999976716936</v>
      </c>
      <c r="W28" s="177">
        <f t="shared" si="4"/>
        <v>139.16666666627862</v>
      </c>
      <c r="X28">
        <f t="shared" si="1"/>
        <v>6.3013380050904117E-3</v>
      </c>
      <c r="Y28" s="209">
        <f t="shared" si="2"/>
        <v>542.11134782318516</v>
      </c>
      <c r="Z28" s="177">
        <f t="shared" si="5"/>
        <v>531.12217028449561</v>
      </c>
    </row>
    <row r="29" spans="1:26">
      <c r="A29">
        <v>28</v>
      </c>
      <c r="B29" t="s">
        <v>8</v>
      </c>
      <c r="C29" s="2">
        <v>45427.452974537038</v>
      </c>
      <c r="D29" s="8">
        <v>45427.452974537038</v>
      </c>
      <c r="E29">
        <v>2024051501</v>
      </c>
      <c r="F29" t="s">
        <v>16</v>
      </c>
      <c r="G29">
        <v>2724.0880000000002</v>
      </c>
      <c r="H29">
        <v>6.372274</v>
      </c>
      <c r="I29">
        <v>264.55</v>
      </c>
      <c r="J29">
        <v>263.17880000000002</v>
      </c>
      <c r="K29" t="s">
        <v>9</v>
      </c>
      <c r="L29">
        <v>38.00085</v>
      </c>
      <c r="M29">
        <v>0.61384620000000001</v>
      </c>
      <c r="N29">
        <v>65</v>
      </c>
      <c r="O29" t="s">
        <v>10</v>
      </c>
      <c r="P29">
        <v>1</v>
      </c>
      <c r="R29" s="8">
        <f t="shared" si="3"/>
        <v>2.0254629635019228E-3</v>
      </c>
      <c r="V29" s="177">
        <f t="shared" si="0"/>
        <v>2.9166666674427688</v>
      </c>
      <c r="W29" s="177">
        <f t="shared" si="4"/>
        <v>142.08333333372138</v>
      </c>
      <c r="X29">
        <f t="shared" si="1"/>
        <v>6.3013380050904117E-3</v>
      </c>
      <c r="Y29" s="209">
        <f t="shared" si="2"/>
        <v>644.28988532690983</v>
      </c>
      <c r="Z29" s="177">
        <f t="shared" si="5"/>
        <v>631.22943941543883</v>
      </c>
    </row>
    <row r="30" spans="1:26">
      <c r="A30">
        <v>29</v>
      </c>
      <c r="B30" t="s">
        <v>8</v>
      </c>
      <c r="C30" s="2">
        <v>45427.454710648148</v>
      </c>
      <c r="D30" s="8">
        <v>45427.454710648148</v>
      </c>
      <c r="E30">
        <v>2024051501</v>
      </c>
      <c r="F30" t="s">
        <v>16</v>
      </c>
      <c r="G30">
        <v>2447.5300000000002</v>
      </c>
      <c r="H30">
        <v>5.8170770000000003</v>
      </c>
      <c r="I30">
        <v>236.06</v>
      </c>
      <c r="J30">
        <v>235.2638</v>
      </c>
      <c r="K30" t="s">
        <v>9</v>
      </c>
      <c r="L30">
        <v>38.00112</v>
      </c>
      <c r="M30">
        <v>0.55740579999999995</v>
      </c>
      <c r="N30">
        <v>58</v>
      </c>
      <c r="O30" t="s">
        <v>10</v>
      </c>
      <c r="P30">
        <v>1</v>
      </c>
      <c r="R30" s="8">
        <f t="shared" si="3"/>
        <v>1.7361111094942316E-3</v>
      </c>
      <c r="V30" s="177">
        <f t="shared" si="0"/>
        <v>2.4999999976716936</v>
      </c>
      <c r="W30" s="177">
        <f t="shared" si="4"/>
        <v>144.58333333139308</v>
      </c>
      <c r="X30">
        <f t="shared" si="1"/>
        <v>6.3013380050904117E-3</v>
      </c>
      <c r="Y30" s="209">
        <f t="shared" si="2"/>
        <v>585.09597345717532</v>
      </c>
      <c r="Z30" s="177">
        <f t="shared" si="5"/>
        <v>573.23545152692702</v>
      </c>
    </row>
    <row r="31" spans="1:26">
      <c r="A31">
        <v>30</v>
      </c>
      <c r="B31" t="s">
        <v>8</v>
      </c>
      <c r="C31" s="2">
        <v>45427.48</v>
      </c>
      <c r="D31" s="6">
        <v>45427.48</v>
      </c>
      <c r="E31">
        <v>2024051501</v>
      </c>
      <c r="F31" t="s">
        <v>16</v>
      </c>
      <c r="G31">
        <v>1693.9649999999999</v>
      </c>
      <c r="H31">
        <v>5.0667540000000004</v>
      </c>
      <c r="I31">
        <v>252.34</v>
      </c>
      <c r="J31">
        <v>252.71080000000001</v>
      </c>
      <c r="K31" t="s">
        <v>9</v>
      </c>
      <c r="L31">
        <v>38.000979999999998</v>
      </c>
      <c r="M31">
        <v>0.75379600000000002</v>
      </c>
      <c r="N31">
        <v>62</v>
      </c>
      <c r="O31" t="s">
        <v>10</v>
      </c>
      <c r="P31">
        <v>1</v>
      </c>
      <c r="R31" s="6">
        <f t="shared" si="3"/>
        <v>2.5289351855462883E-2</v>
      </c>
      <c r="S31" s="1">
        <f>AVERAGE(R32:R33)</f>
        <v>2.1759259252576157E-3</v>
      </c>
      <c r="V31" s="177">
        <f t="shared" si="0"/>
        <v>36.416666671866551</v>
      </c>
      <c r="W31" s="177">
        <f t="shared" si="4"/>
        <v>181.00000000325963</v>
      </c>
      <c r="X31">
        <f t="shared" si="1"/>
        <v>6.3013380050904117E-3</v>
      </c>
      <c r="Y31" s="209">
        <f t="shared" si="2"/>
        <v>790.59666366335262</v>
      </c>
      <c r="Z31" s="177">
        <f t="shared" si="5"/>
        <v>774.57042268282623</v>
      </c>
    </row>
    <row r="32" spans="1:26">
      <c r="A32">
        <v>31</v>
      </c>
      <c r="B32" t="s">
        <v>8</v>
      </c>
      <c r="C32" s="2">
        <v>45427.482523148145</v>
      </c>
      <c r="D32" s="6">
        <v>45427.482523148145</v>
      </c>
      <c r="E32">
        <v>2024051501</v>
      </c>
      <c r="F32" t="s">
        <v>16</v>
      </c>
      <c r="G32">
        <v>1400.1890000000001</v>
      </c>
      <c r="H32">
        <v>4.2852750000000004</v>
      </c>
      <c r="I32">
        <v>256.41000000000003</v>
      </c>
      <c r="J32">
        <v>255.691</v>
      </c>
      <c r="K32" t="s">
        <v>9</v>
      </c>
      <c r="L32">
        <v>38.001190000000001</v>
      </c>
      <c r="M32">
        <v>0.78041450000000001</v>
      </c>
      <c r="N32">
        <v>63</v>
      </c>
      <c r="O32" t="s">
        <v>10</v>
      </c>
      <c r="P32">
        <v>1</v>
      </c>
      <c r="R32" s="6">
        <f t="shared" si="3"/>
        <v>2.523148141335696E-3</v>
      </c>
      <c r="V32" s="177">
        <f t="shared" si="0"/>
        <v>3.6333333235234022</v>
      </c>
      <c r="W32" s="177">
        <f t="shared" si="4"/>
        <v>184.63333332678303</v>
      </c>
      <c r="X32">
        <f t="shared" si="1"/>
        <v>6.3013380050904117E-3</v>
      </c>
      <c r="Y32" s="209">
        <f t="shared" si="2"/>
        <v>818.44543051543371</v>
      </c>
      <c r="Z32" s="177">
        <f t="shared" si="5"/>
        <v>801.8546652090472</v>
      </c>
    </row>
    <row r="33" spans="1:26">
      <c r="A33">
        <v>32</v>
      </c>
      <c r="B33" t="s">
        <v>8</v>
      </c>
      <c r="C33" s="2">
        <v>45427.484351851854</v>
      </c>
      <c r="D33" s="6">
        <v>45427.484351851854</v>
      </c>
      <c r="E33">
        <v>2024051501</v>
      </c>
      <c r="F33" t="s">
        <v>16</v>
      </c>
      <c r="G33">
        <v>1150.68</v>
      </c>
      <c r="H33">
        <v>3.5810940000000002</v>
      </c>
      <c r="I33">
        <v>227.92</v>
      </c>
      <c r="J33">
        <v>226.80090000000001</v>
      </c>
      <c r="K33" t="s">
        <v>9</v>
      </c>
      <c r="L33">
        <v>38.000309999999999</v>
      </c>
      <c r="M33">
        <v>0.70372449999999998</v>
      </c>
      <c r="N33">
        <v>56</v>
      </c>
      <c r="O33" t="s">
        <v>10</v>
      </c>
      <c r="P33">
        <v>1</v>
      </c>
      <c r="R33" s="6">
        <f t="shared" si="3"/>
        <v>1.8287037091795355E-3</v>
      </c>
      <c r="V33" s="177">
        <f t="shared" si="0"/>
        <v>2.6333333412185311</v>
      </c>
      <c r="W33" s="177">
        <f t="shared" si="4"/>
        <v>187.26666666800156</v>
      </c>
      <c r="X33">
        <f t="shared" si="1"/>
        <v>6.3013380050904117E-3</v>
      </c>
      <c r="Y33" s="209">
        <f t="shared" si="2"/>
        <v>738.11755745652465</v>
      </c>
      <c r="Z33" s="177">
        <f t="shared" si="5"/>
        <v>723.15512415590456</v>
      </c>
    </row>
    <row r="34" spans="1:26">
      <c r="I34">
        <f>AVERAGE(I2:I33)</f>
        <v>263.78687187500009</v>
      </c>
      <c r="J34">
        <f>AVERAGE(J2:J33)</f>
        <v>261.53598749999998</v>
      </c>
      <c r="Y34" s="177">
        <f t="shared" ref="Y34:Z34" si="6">SUM(Y2:Y33)</f>
        <v>14581.042609299115</v>
      </c>
      <c r="Z34" s="177">
        <f t="shared" si="6"/>
        <v>14290.118389641912</v>
      </c>
    </row>
    <row r="35" spans="1:26">
      <c r="C35" t="s">
        <v>17</v>
      </c>
      <c r="D35" s="1">
        <f>D33-D2</f>
        <v>0.127789351856336</v>
      </c>
      <c r="F35" s="11" t="s">
        <v>23</v>
      </c>
      <c r="G35" s="11">
        <f>G2-G33</f>
        <v>16555.7</v>
      </c>
    </row>
    <row r="36" spans="1:26">
      <c r="C36" t="s">
        <v>19</v>
      </c>
      <c r="D36" s="1">
        <f>D33-D1</f>
        <v>0.13004629629722331</v>
      </c>
      <c r="F36" s="11" t="s">
        <v>24</v>
      </c>
      <c r="G36" s="11">
        <f>G1-G33</f>
        <v>17159.07</v>
      </c>
    </row>
  </sheetData>
  <phoneticPr fontId="1" type="noConversion"/>
  <conditionalFormatting sqref="B1:H1">
    <cfRule type="containsText" dxfId="38" priority="2" operator="containsText" text="Prime">
      <formula>NOT(ISERROR(SEARCH("Prime",B1)))</formula>
    </cfRule>
  </conditionalFormatting>
  <conditionalFormatting sqref="B2:P33">
    <cfRule type="containsText" dxfId="37" priority="3" operator="containsText" text="Prime">
      <formula>NOT(ISERROR(SEARCH("Prime",B2)))</formula>
    </cfRule>
  </conditionalFormatting>
  <conditionalFormatting sqref="R2:R33">
    <cfRule type="containsText" dxfId="36" priority="1" operator="containsText" text="Prime">
      <formula>NOT(ISERROR(SEARCH("Prime",R2)))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50C5A-D848-5843-AAE9-DFC59F22F158}">
  <sheetPr codeName="Sheet15">
    <tabColor rgb="FFFF0000"/>
  </sheetPr>
  <dimension ref="A1:U24"/>
  <sheetViews>
    <sheetView zoomScale="113" zoomScaleNormal="100" workbookViewId="0">
      <selection activeCell="S11" sqref="S11"/>
    </sheetView>
  </sheetViews>
  <sheetFormatPr baseColWidth="10" defaultColWidth="8.83203125" defaultRowHeight="14"/>
  <cols>
    <col min="1" max="1" width="9" bestFit="1" customWidth="1"/>
    <col min="2" max="2" width="6" bestFit="1" customWidth="1"/>
    <col min="3" max="3" width="21.33203125" style="2" bestFit="1" customWidth="1"/>
    <col min="4" max="4" width="12" style="1" bestFit="1" customWidth="1"/>
    <col min="5" max="5" width="12.1640625" bestFit="1" customWidth="1"/>
    <col min="6" max="6" width="4.6640625" bestFit="1" customWidth="1"/>
    <col min="7" max="10" width="9.1640625" bestFit="1" customWidth="1"/>
    <col min="11" max="11" width="13" bestFit="1" customWidth="1"/>
    <col min="12" max="12" width="9.1640625" bestFit="1" customWidth="1"/>
    <col min="13" max="13" width="10.33203125" bestFit="1" customWidth="1"/>
    <col min="14" max="14" width="5.1640625" bestFit="1" customWidth="1"/>
    <col min="15" max="15" width="2.5" bestFit="1" customWidth="1"/>
    <col min="16" max="16" width="3.1640625" bestFit="1" customWidth="1"/>
    <col min="18" max="18" width="12.1640625" style="1" bestFit="1" customWidth="1"/>
    <col min="19" max="20" width="12" bestFit="1" customWidth="1"/>
    <col min="21" max="21" width="9" bestFit="1" customWidth="1"/>
  </cols>
  <sheetData>
    <row r="1" spans="1:21">
      <c r="B1" s="4" t="s">
        <v>15</v>
      </c>
      <c r="C1" s="5">
        <v>45428.346134259256</v>
      </c>
      <c r="D1" s="6">
        <v>45428.346134259256</v>
      </c>
      <c r="E1" s="4">
        <v>2024051601</v>
      </c>
      <c r="F1" s="4" t="s">
        <v>16</v>
      </c>
      <c r="G1" s="7">
        <v>16874.990000000002</v>
      </c>
      <c r="H1" s="7">
        <v>14.451280000000001</v>
      </c>
    </row>
    <row r="2" spans="1:21">
      <c r="A2">
        <v>1</v>
      </c>
      <c r="B2" t="s">
        <v>8</v>
      </c>
      <c r="C2" s="2">
        <v>45428.35832175926</v>
      </c>
      <c r="D2" s="1">
        <v>45428.35832175926</v>
      </c>
      <c r="E2">
        <v>2024051601</v>
      </c>
      <c r="F2" t="s">
        <v>16</v>
      </c>
      <c r="G2">
        <v>14874.75</v>
      </c>
      <c r="H2">
        <v>14.237590000000001</v>
      </c>
      <c r="I2">
        <v>223.85</v>
      </c>
      <c r="J2">
        <v>226.48820000000001</v>
      </c>
      <c r="K2" t="s">
        <v>9</v>
      </c>
      <c r="L2">
        <v>38.001109999999997</v>
      </c>
      <c r="M2">
        <v>0.2154605</v>
      </c>
      <c r="N2">
        <v>55</v>
      </c>
      <c r="O2" t="s">
        <v>10</v>
      </c>
      <c r="P2">
        <v>1</v>
      </c>
      <c r="R2" s="1">
        <f>D2-D1</f>
        <v>1.2187500004074536E-2</v>
      </c>
      <c r="U2">
        <f>G1-G2</f>
        <v>2000.2400000000016</v>
      </c>
    </row>
    <row r="3" spans="1:21">
      <c r="A3">
        <v>2</v>
      </c>
      <c r="B3" t="s">
        <v>8</v>
      </c>
      <c r="C3" s="2">
        <v>45428.360543981478</v>
      </c>
      <c r="D3" s="1">
        <v>45428.360543981478</v>
      </c>
      <c r="E3">
        <v>2024051601</v>
      </c>
      <c r="F3" t="s">
        <v>16</v>
      </c>
      <c r="G3">
        <v>14347.42</v>
      </c>
      <c r="H3">
        <v>14.01324</v>
      </c>
      <c r="I3">
        <v>236.06</v>
      </c>
      <c r="J3">
        <v>231.85380000000001</v>
      </c>
      <c r="K3" t="s">
        <v>9</v>
      </c>
      <c r="L3">
        <v>38.001010000000001</v>
      </c>
      <c r="M3">
        <v>0.22504750000000001</v>
      </c>
      <c r="N3">
        <v>58</v>
      </c>
      <c r="O3" t="s">
        <v>10</v>
      </c>
      <c r="P3">
        <v>1</v>
      </c>
      <c r="R3" s="1">
        <f>D3-D2</f>
        <v>2.2222222178243101E-3</v>
      </c>
      <c r="S3" s="1">
        <f>AVERAGE(R3:R5)</f>
        <v>1.9212962967382434E-3</v>
      </c>
      <c r="T3" s="1">
        <f>AVERAGE(R:R)</f>
        <v>9.6412037037225673E-3</v>
      </c>
    </row>
    <row r="4" spans="1:21">
      <c r="A4">
        <v>3</v>
      </c>
      <c r="B4" t="s">
        <v>8</v>
      </c>
      <c r="C4" s="2">
        <v>45428.362326388888</v>
      </c>
      <c r="D4" s="1">
        <v>45428.362326388888</v>
      </c>
      <c r="E4">
        <v>2024051601</v>
      </c>
      <c r="F4" t="s">
        <v>16</v>
      </c>
      <c r="G4">
        <v>13849.72</v>
      </c>
      <c r="H4">
        <v>13.74967</v>
      </c>
      <c r="I4">
        <v>264.55</v>
      </c>
      <c r="J4">
        <v>270.0575</v>
      </c>
      <c r="K4" t="s">
        <v>9</v>
      </c>
      <c r="L4">
        <v>38.001260000000002</v>
      </c>
      <c r="M4">
        <v>0.26661649999999998</v>
      </c>
      <c r="N4">
        <v>65</v>
      </c>
      <c r="O4" t="s">
        <v>10</v>
      </c>
      <c r="P4">
        <v>1</v>
      </c>
      <c r="R4" s="1">
        <f t="shared" ref="R4:R21" si="0">D4-D3</f>
        <v>1.7824074093368836E-3</v>
      </c>
    </row>
    <row r="5" spans="1:21">
      <c r="A5">
        <v>4</v>
      </c>
      <c r="B5" t="s">
        <v>8</v>
      </c>
      <c r="C5" s="2">
        <v>45428.364085648151</v>
      </c>
      <c r="D5" s="1">
        <v>45428.364085648151</v>
      </c>
      <c r="E5">
        <v>2024051601</v>
      </c>
      <c r="F5" t="s">
        <v>16</v>
      </c>
      <c r="G5">
        <v>13396.44</v>
      </c>
      <c r="H5">
        <v>13.51276</v>
      </c>
      <c r="I5">
        <v>240.13</v>
      </c>
      <c r="J5">
        <v>240.21600000000001</v>
      </c>
      <c r="K5" t="s">
        <v>9</v>
      </c>
      <c r="L5">
        <v>38.00141</v>
      </c>
      <c r="M5">
        <v>0.2408855</v>
      </c>
      <c r="N5">
        <v>59</v>
      </c>
      <c r="O5" t="s">
        <v>10</v>
      </c>
      <c r="P5">
        <v>1</v>
      </c>
      <c r="R5" s="1">
        <f t="shared" si="0"/>
        <v>1.7592592630535364E-3</v>
      </c>
    </row>
    <row r="6" spans="1:21">
      <c r="A6">
        <v>5</v>
      </c>
      <c r="B6" t="s">
        <v>8</v>
      </c>
      <c r="C6" s="2">
        <v>45428.392256944448</v>
      </c>
      <c r="D6" s="1">
        <v>45428.392256944448</v>
      </c>
      <c r="E6">
        <v>2024051601</v>
      </c>
      <c r="F6" t="s">
        <v>16</v>
      </c>
      <c r="G6">
        <v>10104.44</v>
      </c>
      <c r="H6">
        <v>13.168760000000001</v>
      </c>
      <c r="I6">
        <v>268.62</v>
      </c>
      <c r="J6">
        <v>268.6825</v>
      </c>
      <c r="K6" t="s">
        <v>9</v>
      </c>
      <c r="L6">
        <v>38.001220000000004</v>
      </c>
      <c r="M6">
        <v>0.34838209999999997</v>
      </c>
      <c r="N6">
        <v>66</v>
      </c>
      <c r="O6" t="s">
        <v>10</v>
      </c>
      <c r="P6">
        <v>1</v>
      </c>
      <c r="R6" s="1">
        <f t="shared" si="0"/>
        <v>2.8171296296932269E-2</v>
      </c>
      <c r="S6" s="1">
        <f>AVERAGE(R7:R10)</f>
        <v>2.0052083327755099E-3</v>
      </c>
    </row>
    <row r="7" spans="1:21">
      <c r="A7">
        <v>6</v>
      </c>
      <c r="B7" t="s">
        <v>8</v>
      </c>
      <c r="C7" s="2">
        <v>45428.394097222219</v>
      </c>
      <c r="D7" s="1">
        <v>45428.394097222219</v>
      </c>
      <c r="E7">
        <v>2024051601</v>
      </c>
      <c r="F7" t="s">
        <v>16</v>
      </c>
      <c r="G7">
        <v>9674.1869999999999</v>
      </c>
      <c r="H7">
        <v>12.822179999999999</v>
      </c>
      <c r="I7">
        <v>264.55</v>
      </c>
      <c r="J7">
        <v>266.67430000000002</v>
      </c>
      <c r="K7" t="s">
        <v>9</v>
      </c>
      <c r="L7">
        <v>38.001269999999998</v>
      </c>
      <c r="M7">
        <v>0.35166320000000001</v>
      </c>
      <c r="N7">
        <v>65</v>
      </c>
      <c r="O7" t="s">
        <v>10</v>
      </c>
      <c r="P7">
        <v>1</v>
      </c>
      <c r="R7" s="1">
        <f t="shared" si="0"/>
        <v>1.8402777714072727E-3</v>
      </c>
    </row>
    <row r="8" spans="1:21">
      <c r="A8">
        <v>7</v>
      </c>
      <c r="B8" t="s">
        <v>8</v>
      </c>
      <c r="C8" s="2">
        <v>45428.396249999998</v>
      </c>
      <c r="D8" s="1">
        <v>45428.396249999998</v>
      </c>
      <c r="E8">
        <v>2024051601</v>
      </c>
      <c r="F8" t="s">
        <v>16</v>
      </c>
      <c r="G8">
        <v>9200.4060000000009</v>
      </c>
      <c r="H8">
        <v>12.43404</v>
      </c>
      <c r="I8">
        <v>288.97000000000003</v>
      </c>
      <c r="J8">
        <v>288.95100000000002</v>
      </c>
      <c r="K8" t="s">
        <v>9</v>
      </c>
      <c r="L8">
        <v>38.001179999999998</v>
      </c>
      <c r="M8">
        <v>0.38876070000000001</v>
      </c>
      <c r="N8">
        <v>71</v>
      </c>
      <c r="O8" t="s">
        <v>10</v>
      </c>
      <c r="P8">
        <v>1</v>
      </c>
      <c r="R8" s="1">
        <f t="shared" si="0"/>
        <v>2.1527777789742686E-3</v>
      </c>
    </row>
    <row r="9" spans="1:21">
      <c r="A9">
        <v>8</v>
      </c>
      <c r="B9" t="s">
        <v>8</v>
      </c>
      <c r="C9" s="2">
        <v>45428.398263888892</v>
      </c>
      <c r="D9" s="1">
        <v>45428.398263888892</v>
      </c>
      <c r="E9">
        <v>2024051601</v>
      </c>
      <c r="F9" t="s">
        <v>16</v>
      </c>
      <c r="G9">
        <v>8832.3709999999992</v>
      </c>
      <c r="H9">
        <v>12.15732</v>
      </c>
      <c r="I9">
        <v>203.5</v>
      </c>
      <c r="J9">
        <v>199.14340000000001</v>
      </c>
      <c r="K9" t="s">
        <v>9</v>
      </c>
      <c r="L9">
        <v>38.001289999999997</v>
      </c>
      <c r="M9">
        <v>0.27273019999999998</v>
      </c>
      <c r="N9">
        <v>50</v>
      </c>
      <c r="O9" t="s">
        <v>10</v>
      </c>
      <c r="P9">
        <v>1</v>
      </c>
      <c r="R9" s="1">
        <f t="shared" si="0"/>
        <v>2.013888893998228E-3</v>
      </c>
    </row>
    <row r="10" spans="1:21">
      <c r="A10">
        <v>9</v>
      </c>
      <c r="B10" t="s">
        <v>8</v>
      </c>
      <c r="C10" s="2">
        <v>45428.400277777779</v>
      </c>
      <c r="D10" s="1">
        <v>45428.400277777779</v>
      </c>
      <c r="E10">
        <v>2024051601</v>
      </c>
      <c r="F10" t="s">
        <v>16</v>
      </c>
      <c r="G10">
        <v>8379.9279999999999</v>
      </c>
      <c r="H10">
        <v>11.74901</v>
      </c>
      <c r="I10">
        <v>297.11</v>
      </c>
      <c r="J10">
        <v>296.68209999999999</v>
      </c>
      <c r="K10" t="s">
        <v>9</v>
      </c>
      <c r="L10">
        <v>38.000039999999998</v>
      </c>
      <c r="M10">
        <v>0.41385139999999998</v>
      </c>
      <c r="N10">
        <v>73</v>
      </c>
      <c r="O10" t="s">
        <v>10</v>
      </c>
      <c r="P10">
        <v>1</v>
      </c>
      <c r="R10" s="1">
        <f t="shared" si="0"/>
        <v>2.0138888867222704E-3</v>
      </c>
    </row>
    <row r="11" spans="1:21">
      <c r="A11">
        <v>10</v>
      </c>
      <c r="B11" t="s">
        <v>8</v>
      </c>
      <c r="C11" s="2">
        <v>45428.4296412037</v>
      </c>
      <c r="D11" s="1">
        <v>45428.4296412037</v>
      </c>
      <c r="E11">
        <v>2024051601</v>
      </c>
      <c r="F11" t="s">
        <v>16</v>
      </c>
      <c r="G11">
        <v>6040.3</v>
      </c>
      <c r="H11">
        <v>11.06015</v>
      </c>
      <c r="I11">
        <v>390.7199</v>
      </c>
      <c r="J11">
        <v>391.66460000000001</v>
      </c>
      <c r="K11" t="s">
        <v>9</v>
      </c>
      <c r="L11">
        <v>38.001010000000001</v>
      </c>
      <c r="M11">
        <v>0.71506309999999995</v>
      </c>
      <c r="N11">
        <v>96</v>
      </c>
      <c r="O11" t="s">
        <v>10</v>
      </c>
      <c r="P11">
        <v>1</v>
      </c>
      <c r="R11" s="1">
        <f t="shared" si="0"/>
        <v>2.9363425921474118E-2</v>
      </c>
      <c r="S11" s="1">
        <f>AVERAGE(R12:R15)</f>
        <v>2.2945601867832011E-3</v>
      </c>
    </row>
    <row r="12" spans="1:21">
      <c r="A12">
        <v>11</v>
      </c>
      <c r="B12" t="s">
        <v>8</v>
      </c>
      <c r="C12" s="2">
        <v>45428.43209490741</v>
      </c>
      <c r="D12" s="1">
        <v>45428.43209490741</v>
      </c>
      <c r="E12">
        <v>2024051601</v>
      </c>
      <c r="F12" t="s">
        <v>16</v>
      </c>
      <c r="G12">
        <v>5638.223</v>
      </c>
      <c r="H12">
        <v>10.55691</v>
      </c>
      <c r="I12">
        <v>268.62</v>
      </c>
      <c r="J12">
        <v>269.32639999999998</v>
      </c>
      <c r="K12" t="s">
        <v>9</v>
      </c>
      <c r="L12">
        <v>38.001330000000003</v>
      </c>
      <c r="M12">
        <v>0.50256339999999999</v>
      </c>
      <c r="N12">
        <v>66</v>
      </c>
      <c r="O12" t="s">
        <v>10</v>
      </c>
      <c r="P12">
        <v>1</v>
      </c>
      <c r="R12" s="1">
        <f t="shared" si="0"/>
        <v>2.4537037097616121E-3</v>
      </c>
    </row>
    <row r="13" spans="1:21">
      <c r="A13">
        <v>12</v>
      </c>
      <c r="B13" t="s">
        <v>8</v>
      </c>
      <c r="C13" s="2">
        <v>45428.433680555558</v>
      </c>
      <c r="D13" s="1">
        <v>45428.433680555558</v>
      </c>
      <c r="E13">
        <v>2024051601</v>
      </c>
      <c r="F13" t="s">
        <v>16</v>
      </c>
      <c r="G13">
        <v>5254.93</v>
      </c>
      <c r="H13">
        <v>9.9821690000000007</v>
      </c>
      <c r="I13">
        <v>305.25</v>
      </c>
      <c r="J13">
        <v>306.56630000000001</v>
      </c>
      <c r="K13" t="s">
        <v>9</v>
      </c>
      <c r="L13">
        <v>38.000300000000003</v>
      </c>
      <c r="M13">
        <v>0.58050380000000001</v>
      </c>
      <c r="N13">
        <v>75</v>
      </c>
      <c r="O13" t="s">
        <v>10</v>
      </c>
      <c r="P13">
        <v>1</v>
      </c>
      <c r="R13" s="1">
        <f t="shared" si="0"/>
        <v>1.5856481477385387E-3</v>
      </c>
    </row>
    <row r="14" spans="1:21">
      <c r="A14">
        <v>13</v>
      </c>
      <c r="B14" t="s">
        <v>8</v>
      </c>
      <c r="C14" s="2">
        <v>45428.435520833336</v>
      </c>
      <c r="D14" s="1">
        <v>45428.435520833336</v>
      </c>
      <c r="E14">
        <v>2024051601</v>
      </c>
      <c r="F14" t="s">
        <v>16</v>
      </c>
      <c r="G14">
        <v>4940.3440000000001</v>
      </c>
      <c r="H14">
        <v>9.5429870000000001</v>
      </c>
      <c r="I14">
        <v>227.92</v>
      </c>
      <c r="J14">
        <v>227.12710000000001</v>
      </c>
      <c r="K14" t="s">
        <v>9</v>
      </c>
      <c r="L14">
        <v>38.001060000000003</v>
      </c>
      <c r="M14">
        <v>0.43656460000000002</v>
      </c>
      <c r="N14">
        <v>56</v>
      </c>
      <c r="O14" t="s">
        <v>10</v>
      </c>
      <c r="P14">
        <v>1</v>
      </c>
      <c r="R14" s="1">
        <f t="shared" si="0"/>
        <v>1.8402777786832303E-3</v>
      </c>
    </row>
    <row r="15" spans="1:21">
      <c r="A15">
        <v>14</v>
      </c>
      <c r="B15" t="s">
        <v>8</v>
      </c>
      <c r="C15" s="2">
        <v>45428.438819444447</v>
      </c>
      <c r="D15" s="1">
        <v>45428.438819444447</v>
      </c>
      <c r="E15">
        <v>2024051601</v>
      </c>
      <c r="F15" t="s">
        <v>16</v>
      </c>
      <c r="G15">
        <v>4527.3459999999995</v>
      </c>
      <c r="H15">
        <v>9.011571</v>
      </c>
      <c r="I15">
        <v>268.62</v>
      </c>
      <c r="J15">
        <v>273.32889999999998</v>
      </c>
      <c r="K15" t="s">
        <v>9</v>
      </c>
      <c r="L15">
        <v>38.001370000000001</v>
      </c>
      <c r="M15">
        <v>0.54225769999999995</v>
      </c>
      <c r="N15">
        <v>66</v>
      </c>
      <c r="O15" t="s">
        <v>10</v>
      </c>
      <c r="P15">
        <v>1</v>
      </c>
      <c r="R15" s="1">
        <f t="shared" si="0"/>
        <v>3.2986111109494232E-3</v>
      </c>
    </row>
    <row r="16" spans="1:21">
      <c r="A16">
        <v>15</v>
      </c>
      <c r="B16" t="s">
        <v>8</v>
      </c>
      <c r="C16" s="2">
        <v>45428.46371527778</v>
      </c>
      <c r="D16" s="1">
        <v>45428.46371527778</v>
      </c>
      <c r="E16">
        <v>2024051601</v>
      </c>
      <c r="F16" t="s">
        <v>16</v>
      </c>
      <c r="G16">
        <v>3277.873</v>
      </c>
      <c r="H16">
        <v>8.1825510000000001</v>
      </c>
      <c r="I16">
        <v>337.81</v>
      </c>
      <c r="J16">
        <v>336.14269999999999</v>
      </c>
      <c r="K16" t="s">
        <v>9</v>
      </c>
      <c r="L16">
        <v>38.000970000000002</v>
      </c>
      <c r="M16">
        <v>0.83672150000000001</v>
      </c>
      <c r="N16">
        <v>83</v>
      </c>
      <c r="O16" t="s">
        <v>10</v>
      </c>
      <c r="P16">
        <v>1</v>
      </c>
      <c r="R16" s="1">
        <f t="shared" si="0"/>
        <v>2.4895833332266193E-2</v>
      </c>
      <c r="S16" s="1">
        <v>1.527777778392192E-3</v>
      </c>
    </row>
    <row r="17" spans="1:21" ht="15">
      <c r="A17">
        <v>16</v>
      </c>
      <c r="B17" t="s">
        <v>8</v>
      </c>
      <c r="C17" s="2">
        <v>45428.465243055558</v>
      </c>
      <c r="D17" s="1">
        <v>45428.465243055558</v>
      </c>
      <c r="E17">
        <v>2024051601</v>
      </c>
      <c r="F17" t="s">
        <v>16</v>
      </c>
      <c r="G17">
        <v>2658.8690000000001</v>
      </c>
      <c r="H17">
        <v>7.5350130000000002</v>
      </c>
      <c r="I17">
        <v>256.41000000000003</v>
      </c>
      <c r="J17">
        <v>250.31139999999999</v>
      </c>
      <c r="K17" t="s">
        <v>12</v>
      </c>
      <c r="L17" s="165">
        <v>28.389309999999998</v>
      </c>
      <c r="M17" s="165">
        <v>0</v>
      </c>
      <c r="N17">
        <v>63</v>
      </c>
      <c r="O17" s="165" t="s">
        <v>11</v>
      </c>
      <c r="P17">
        <v>1</v>
      </c>
      <c r="R17" s="1">
        <v>1.527777778392192E-3</v>
      </c>
      <c r="U17" t="s">
        <v>129</v>
      </c>
    </row>
    <row r="18" spans="1:21">
      <c r="A18">
        <v>17</v>
      </c>
      <c r="B18" t="s">
        <v>8</v>
      </c>
      <c r="C18" s="2">
        <v>45428.532395833332</v>
      </c>
      <c r="D18" s="1">
        <v>45428.532395833332</v>
      </c>
      <c r="E18">
        <v>2024051601</v>
      </c>
      <c r="F18" t="s">
        <v>16</v>
      </c>
      <c r="G18">
        <v>1339.364</v>
      </c>
      <c r="H18">
        <v>6.2450029999999996</v>
      </c>
      <c r="I18">
        <v>276.75990000000002</v>
      </c>
      <c r="J18">
        <v>279.67590000000001</v>
      </c>
      <c r="K18" t="s">
        <v>9</v>
      </c>
      <c r="L18">
        <v>38.001240000000003</v>
      </c>
      <c r="M18">
        <v>1.300608</v>
      </c>
      <c r="N18">
        <v>68</v>
      </c>
      <c r="O18" t="s">
        <v>10</v>
      </c>
      <c r="P18">
        <v>1</v>
      </c>
      <c r="R18" s="1">
        <f t="shared" si="0"/>
        <v>6.7152777774026617E-2</v>
      </c>
      <c r="S18" s="1">
        <f>AVERAGE(R19:R21)</f>
        <v>2.1874999996119491E-3</v>
      </c>
    </row>
    <row r="19" spans="1:21">
      <c r="A19">
        <v>18</v>
      </c>
      <c r="B19" t="s">
        <v>8</v>
      </c>
      <c r="C19" s="2">
        <v>45428.534444444442</v>
      </c>
      <c r="D19" s="1">
        <v>45428.534444444442</v>
      </c>
      <c r="E19">
        <v>2024051601</v>
      </c>
      <c r="F19" t="s">
        <v>16</v>
      </c>
      <c r="G19">
        <v>883.49440000000004</v>
      </c>
      <c r="H19">
        <v>4.1964709999999998</v>
      </c>
      <c r="I19">
        <v>435.49</v>
      </c>
      <c r="J19">
        <v>436.4776</v>
      </c>
      <c r="K19" t="s">
        <v>9</v>
      </c>
      <c r="L19">
        <v>38.001269999999998</v>
      </c>
      <c r="M19">
        <v>2.0673900000000001</v>
      </c>
      <c r="N19">
        <v>107</v>
      </c>
      <c r="O19" t="s">
        <v>10</v>
      </c>
      <c r="P19">
        <v>1</v>
      </c>
      <c r="R19" s="1">
        <f t="shared" si="0"/>
        <v>2.0486111097852699E-3</v>
      </c>
    </row>
    <row r="20" spans="1:21">
      <c r="A20">
        <v>19</v>
      </c>
      <c r="B20" t="s">
        <v>8</v>
      </c>
      <c r="C20" s="2">
        <v>45428.536793981482</v>
      </c>
      <c r="D20" s="1">
        <v>45428.536793981482</v>
      </c>
      <c r="E20">
        <v>2024051601</v>
      </c>
      <c r="F20" t="s">
        <v>16</v>
      </c>
      <c r="G20">
        <v>620.375</v>
      </c>
      <c r="H20">
        <v>3.0103399999999998</v>
      </c>
      <c r="I20">
        <v>248.27</v>
      </c>
      <c r="J20">
        <v>247.61959999999999</v>
      </c>
      <c r="K20" t="s">
        <v>9</v>
      </c>
      <c r="L20">
        <v>38.00029</v>
      </c>
      <c r="M20">
        <v>1.198475</v>
      </c>
      <c r="N20">
        <v>61</v>
      </c>
      <c r="O20" t="s">
        <v>10</v>
      </c>
      <c r="P20">
        <v>1</v>
      </c>
      <c r="R20" s="1">
        <f t="shared" si="0"/>
        <v>2.3495370405726135E-3</v>
      </c>
    </row>
    <row r="21" spans="1:21">
      <c r="A21">
        <v>20</v>
      </c>
      <c r="B21" t="s">
        <v>8</v>
      </c>
      <c r="C21" s="2">
        <v>45428.538958333331</v>
      </c>
      <c r="D21" s="1">
        <v>45428.538958333331</v>
      </c>
      <c r="E21">
        <v>2024051601</v>
      </c>
      <c r="F21" t="s">
        <v>16</v>
      </c>
      <c r="G21">
        <v>348.01609999999999</v>
      </c>
      <c r="H21">
        <v>1.7223040000000001</v>
      </c>
      <c r="I21">
        <v>260.48</v>
      </c>
      <c r="J21">
        <v>261.15480000000002</v>
      </c>
      <c r="K21" t="s">
        <v>9</v>
      </c>
      <c r="L21">
        <v>38.000129999999999</v>
      </c>
      <c r="M21">
        <v>1.289039</v>
      </c>
      <c r="N21">
        <v>64</v>
      </c>
      <c r="O21" t="s">
        <v>10</v>
      </c>
      <c r="P21">
        <v>1</v>
      </c>
      <c r="R21" s="1">
        <f t="shared" si="0"/>
        <v>2.1643518484779634E-3</v>
      </c>
    </row>
    <row r="22" spans="1:21">
      <c r="I22">
        <f>AVERAGE(I2:I21)</f>
        <v>278.18448999999998</v>
      </c>
      <c r="J22">
        <f>AVERAGE(J2:J21)</f>
        <v>278.40720500000003</v>
      </c>
    </row>
    <row r="23" spans="1:21">
      <c r="C23" s="2" t="s">
        <v>17</v>
      </c>
      <c r="D23" s="1">
        <f>D21-D2</f>
        <v>0.18063657407037681</v>
      </c>
      <c r="F23" s="11" t="s">
        <v>23</v>
      </c>
      <c r="G23" s="11">
        <f>G2-G21</f>
        <v>14526.733899999999</v>
      </c>
    </row>
    <row r="24" spans="1:21">
      <c r="C24" s="2" t="s">
        <v>19</v>
      </c>
      <c r="D24" s="1">
        <f>D21-D1</f>
        <v>0.19282407407445135</v>
      </c>
      <c r="F24" s="11" t="s">
        <v>24</v>
      </c>
      <c r="G24" s="11">
        <f>G1-G21</f>
        <v>16526.973900000001</v>
      </c>
    </row>
  </sheetData>
  <phoneticPr fontId="1" type="noConversion"/>
  <conditionalFormatting sqref="B1:H1">
    <cfRule type="containsText" dxfId="35" priority="2" operator="containsText" text="Prime">
      <formula>NOT(ISERROR(SEARCH("Prime",B1)))</formula>
    </cfRule>
  </conditionalFormatting>
  <conditionalFormatting sqref="B2:P21">
    <cfRule type="containsText" dxfId="34" priority="3" operator="containsText" text="Prime">
      <formula>NOT(ISERROR(SEARCH("Prime",B2)))</formula>
    </cfRule>
  </conditionalFormatting>
  <conditionalFormatting sqref="R2:R21">
    <cfRule type="containsText" dxfId="33" priority="1" operator="containsText" text="Prime">
      <formula>NOT(ISERROR(SEARCH("Prime",R2)))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2848F-DBA6-3C49-8699-408D5476F6AE}">
  <sheetPr codeName="Sheet16"/>
  <dimension ref="A1:Z35"/>
  <sheetViews>
    <sheetView topLeftCell="L1" zoomScale="102" zoomScaleNormal="100" workbookViewId="0">
      <selection activeCell="Y33" sqref="Y33:Z33"/>
    </sheetView>
  </sheetViews>
  <sheetFormatPr baseColWidth="10" defaultColWidth="8.83203125" defaultRowHeight="14"/>
  <cols>
    <col min="1" max="1" width="9" bestFit="1" customWidth="1"/>
    <col min="2" max="2" width="6" bestFit="1" customWidth="1"/>
    <col min="3" max="3" width="21.33203125" bestFit="1" customWidth="1"/>
    <col min="4" max="4" width="12" bestFit="1" customWidth="1"/>
    <col min="5" max="5" width="15" bestFit="1" customWidth="1"/>
    <col min="6" max="6" width="4.6640625" bestFit="1" customWidth="1"/>
    <col min="7" max="10" width="9" bestFit="1" customWidth="1"/>
    <col min="11" max="11" width="10.5" bestFit="1" customWidth="1"/>
    <col min="12" max="12" width="9" bestFit="1" customWidth="1"/>
    <col min="13" max="13" width="10.1640625" bestFit="1" customWidth="1"/>
    <col min="14" max="14" width="4" bestFit="1" customWidth="1"/>
    <col min="15" max="15" width="2.5" bestFit="1" customWidth="1"/>
    <col min="16" max="16" width="3" bestFit="1" customWidth="1"/>
    <col min="18" max="20" width="12" bestFit="1" customWidth="1"/>
    <col min="21" max="21" width="9" bestFit="1" customWidth="1"/>
    <col min="25" max="26" width="13" bestFit="1" customWidth="1"/>
  </cols>
  <sheetData>
    <row r="1" spans="1:26">
      <c r="B1" s="4" t="s">
        <v>7</v>
      </c>
      <c r="C1" s="5">
        <v>45429.349953703706</v>
      </c>
      <c r="D1" s="6">
        <v>45429.349953703706</v>
      </c>
      <c r="E1" s="4" t="s">
        <v>13</v>
      </c>
      <c r="F1" s="4" t="s">
        <v>16</v>
      </c>
      <c r="G1" s="7">
        <v>17411.88</v>
      </c>
      <c r="H1" s="7">
        <v>14.451219999999999</v>
      </c>
    </row>
    <row r="2" spans="1:26">
      <c r="A2">
        <v>1</v>
      </c>
      <c r="B2" t="s">
        <v>8</v>
      </c>
      <c r="C2" s="2">
        <v>45429.359652777777</v>
      </c>
      <c r="D2" s="8">
        <v>45429.359652777777</v>
      </c>
      <c r="E2" t="s">
        <v>13</v>
      </c>
      <c r="F2" t="s">
        <v>16</v>
      </c>
      <c r="G2">
        <v>15548.66</v>
      </c>
      <c r="H2">
        <v>14.103859999999999</v>
      </c>
      <c r="I2">
        <v>390.7199</v>
      </c>
      <c r="J2">
        <v>383.34539999999998</v>
      </c>
      <c r="K2" t="s">
        <v>9</v>
      </c>
      <c r="L2">
        <v>38.0002</v>
      </c>
      <c r="M2">
        <v>0.34584799999999999</v>
      </c>
      <c r="N2">
        <v>96</v>
      </c>
      <c r="O2" t="s">
        <v>10</v>
      </c>
      <c r="P2">
        <v>1</v>
      </c>
      <c r="R2" s="8">
        <f>D2-D1</f>
        <v>9.6990740712499246E-3</v>
      </c>
      <c r="U2">
        <f>G1-G2</f>
        <v>1863.2200000000012</v>
      </c>
      <c r="W2" s="177">
        <f>R2*1440</f>
        <v>13.966666662599891</v>
      </c>
      <c r="X2">
        <f>LN(2)/110</f>
        <v>6.3013380050904117E-3</v>
      </c>
      <c r="Y2" s="177">
        <f>J2*EXP(W2*X2)</f>
        <v>418.61226008953412</v>
      </c>
      <c r="Z2" s="177">
        <f>J2*EXP(W2*X2)</f>
        <v>418.61226008953412</v>
      </c>
    </row>
    <row r="3" spans="1:26">
      <c r="A3">
        <v>2</v>
      </c>
      <c r="B3" t="s">
        <v>8</v>
      </c>
      <c r="C3" s="2">
        <v>45429.361724537041</v>
      </c>
      <c r="D3" s="8">
        <v>45429.361724537041</v>
      </c>
      <c r="E3" t="s">
        <v>13</v>
      </c>
      <c r="F3" t="s">
        <v>16</v>
      </c>
      <c r="G3">
        <v>15045.57</v>
      </c>
      <c r="H3">
        <v>13.905659999999999</v>
      </c>
      <c r="I3">
        <v>215.71</v>
      </c>
      <c r="J3">
        <v>209.9151</v>
      </c>
      <c r="K3" t="s">
        <v>9</v>
      </c>
      <c r="L3">
        <v>38.001130000000003</v>
      </c>
      <c r="M3">
        <v>0.19276399999999999</v>
      </c>
      <c r="N3">
        <v>53</v>
      </c>
      <c r="O3" t="s">
        <v>10</v>
      </c>
      <c r="P3">
        <v>1</v>
      </c>
      <c r="R3" s="8">
        <f>D3-D2</f>
        <v>2.0717592633445747E-3</v>
      </c>
      <c r="S3" s="1">
        <f>AVERAGE(R3:R9)</f>
        <v>1.9990079370992525E-3</v>
      </c>
      <c r="T3" s="1">
        <f>AVERAGE(R:R)</f>
        <v>3.6406063321215523E-3</v>
      </c>
      <c r="V3" s="177">
        <f t="shared" ref="V3:V32" si="0">R3*1440</f>
        <v>2.9833333392161876</v>
      </c>
      <c r="W3" s="177">
        <f>V3+W2</f>
        <v>16.950000001816079</v>
      </c>
      <c r="X3">
        <f t="shared" ref="X3:X32" si="1">LN(2)/110</f>
        <v>6.3013380050904117E-3</v>
      </c>
      <c r="Y3" s="177">
        <f t="shared" ref="Y3:Y32" si="2">J3*EXP(W3*X3)</f>
        <v>233.57677932889695</v>
      </c>
      <c r="Z3" s="177">
        <f t="shared" ref="Z3:Z32" si="3">J3*EXP(X3*(W3-$W$2))</f>
        <v>213.89861797978995</v>
      </c>
    </row>
    <row r="4" spans="1:26">
      <c r="A4">
        <v>3</v>
      </c>
      <c r="B4" t="s">
        <v>8</v>
      </c>
      <c r="C4" s="2">
        <v>45429.363611111112</v>
      </c>
      <c r="D4" s="8">
        <v>45429.363611111112</v>
      </c>
      <c r="E4" t="s">
        <v>13</v>
      </c>
      <c r="F4" t="s">
        <v>16</v>
      </c>
      <c r="G4">
        <v>14450.57</v>
      </c>
      <c r="H4">
        <v>13.586880000000001</v>
      </c>
      <c r="I4">
        <v>354.09</v>
      </c>
      <c r="J4">
        <v>345.2681</v>
      </c>
      <c r="K4" t="s">
        <v>9</v>
      </c>
      <c r="L4">
        <v>38.000079999999997</v>
      </c>
      <c r="M4">
        <v>0.32291760000000003</v>
      </c>
      <c r="N4">
        <v>87</v>
      </c>
      <c r="O4" t="s">
        <v>10</v>
      </c>
      <c r="P4">
        <v>1</v>
      </c>
      <c r="R4" s="8">
        <f t="shared" ref="R4:R32" si="4">D4-D3</f>
        <v>1.8865740712499246E-3</v>
      </c>
      <c r="V4" s="177">
        <f t="shared" si="0"/>
        <v>2.7166666625998914</v>
      </c>
      <c r="W4" s="177">
        <f t="shared" ref="W4:W32" si="5">V4+W3</f>
        <v>19.66666666441597</v>
      </c>
      <c r="X4">
        <f t="shared" si="1"/>
        <v>6.3013380050904117E-3</v>
      </c>
      <c r="Y4" s="177">
        <f t="shared" si="2"/>
        <v>390.82016994724302</v>
      </c>
      <c r="Z4" s="177">
        <f t="shared" si="3"/>
        <v>357.89471226774407</v>
      </c>
    </row>
    <row r="5" spans="1:26">
      <c r="A5">
        <v>4</v>
      </c>
      <c r="B5" t="s">
        <v>8</v>
      </c>
      <c r="C5" s="2">
        <v>45429.365451388891</v>
      </c>
      <c r="D5" s="8">
        <v>45429.365451388891</v>
      </c>
      <c r="E5" t="s">
        <v>13</v>
      </c>
      <c r="F5" t="s">
        <v>16</v>
      </c>
      <c r="G5">
        <v>13929.75</v>
      </c>
      <c r="H5">
        <v>13.31826</v>
      </c>
      <c r="I5">
        <v>280.83</v>
      </c>
      <c r="J5">
        <v>270.88470000000001</v>
      </c>
      <c r="K5" t="s">
        <v>9</v>
      </c>
      <c r="L5">
        <v>38.000349999999997</v>
      </c>
      <c r="M5">
        <v>0.2576174</v>
      </c>
      <c r="N5">
        <v>69</v>
      </c>
      <c r="O5" t="s">
        <v>10</v>
      </c>
      <c r="P5">
        <v>1</v>
      </c>
      <c r="R5" s="8">
        <f t="shared" si="4"/>
        <v>1.8402777786832303E-3</v>
      </c>
      <c r="V5" s="177">
        <f t="shared" si="0"/>
        <v>2.6500000013038516</v>
      </c>
      <c r="W5" s="177">
        <f t="shared" si="5"/>
        <v>22.316666665719822</v>
      </c>
      <c r="X5">
        <f t="shared" si="1"/>
        <v>6.3013380050904117E-3</v>
      </c>
      <c r="Y5" s="177">
        <f t="shared" si="2"/>
        <v>311.78633481471911</v>
      </c>
      <c r="Z5" s="177">
        <f t="shared" si="3"/>
        <v>285.51924687661727</v>
      </c>
    </row>
    <row r="6" spans="1:26">
      <c r="A6">
        <v>5</v>
      </c>
      <c r="B6" t="s">
        <v>8</v>
      </c>
      <c r="C6" s="2">
        <v>45429.367361111108</v>
      </c>
      <c r="D6" s="8">
        <v>45429.367361111108</v>
      </c>
      <c r="E6" t="s">
        <v>13</v>
      </c>
      <c r="F6" t="s">
        <v>16</v>
      </c>
      <c r="G6">
        <v>13455.22</v>
      </c>
      <c r="H6">
        <v>13.08996</v>
      </c>
      <c r="I6">
        <v>236.06</v>
      </c>
      <c r="J6">
        <v>239.62909999999999</v>
      </c>
      <c r="K6" t="s">
        <v>9</v>
      </c>
      <c r="L6">
        <v>38.001330000000003</v>
      </c>
      <c r="M6">
        <v>0.2316464</v>
      </c>
      <c r="N6">
        <v>58</v>
      </c>
      <c r="O6" t="s">
        <v>10</v>
      </c>
      <c r="P6">
        <v>1</v>
      </c>
      <c r="R6" s="8">
        <f t="shared" si="4"/>
        <v>1.9097222175332718E-3</v>
      </c>
      <c r="V6" s="177">
        <f t="shared" si="0"/>
        <v>2.7499999932479113</v>
      </c>
      <c r="W6" s="177">
        <f t="shared" si="5"/>
        <v>25.066666658967733</v>
      </c>
      <c r="X6">
        <f t="shared" si="1"/>
        <v>6.3013380050904117E-3</v>
      </c>
      <c r="Y6" s="177">
        <f t="shared" si="2"/>
        <v>280.63246249881291</v>
      </c>
      <c r="Z6" s="177">
        <f t="shared" si="3"/>
        <v>256.98999729865312</v>
      </c>
    </row>
    <row r="7" spans="1:26">
      <c r="A7">
        <v>6</v>
      </c>
      <c r="B7" t="s">
        <v>8</v>
      </c>
      <c r="C7" s="2">
        <v>45429.369317129633</v>
      </c>
      <c r="D7" s="8">
        <v>45429.369317129633</v>
      </c>
      <c r="E7" t="s">
        <v>13</v>
      </c>
      <c r="F7" t="s">
        <v>16</v>
      </c>
      <c r="G7">
        <v>13022.83</v>
      </c>
      <c r="H7">
        <v>12.89809</v>
      </c>
      <c r="I7">
        <v>199.43</v>
      </c>
      <c r="J7">
        <v>198.18960000000001</v>
      </c>
      <c r="K7" t="s">
        <v>9</v>
      </c>
      <c r="L7">
        <v>38.001150000000003</v>
      </c>
      <c r="M7">
        <v>0.19483549999999999</v>
      </c>
      <c r="N7">
        <v>49</v>
      </c>
      <c r="O7" t="s">
        <v>10</v>
      </c>
      <c r="P7">
        <v>1</v>
      </c>
      <c r="R7" s="8">
        <f t="shared" si="4"/>
        <v>1.9560185246518813E-3</v>
      </c>
      <c r="V7" s="177">
        <f t="shared" si="0"/>
        <v>2.8166666754987091</v>
      </c>
      <c r="W7" s="177">
        <f t="shared" si="5"/>
        <v>27.883333334466442</v>
      </c>
      <c r="X7">
        <f t="shared" si="1"/>
        <v>6.3013380050904117E-3</v>
      </c>
      <c r="Y7" s="177">
        <f t="shared" si="2"/>
        <v>236.25847915146133</v>
      </c>
      <c r="Z7" s="177">
        <f t="shared" si="3"/>
        <v>216.35439242591107</v>
      </c>
    </row>
    <row r="8" spans="1:26">
      <c r="A8">
        <v>7</v>
      </c>
      <c r="B8" t="s">
        <v>8</v>
      </c>
      <c r="C8" s="2">
        <v>45429.371689814812</v>
      </c>
      <c r="D8" s="8">
        <v>45429.371689814812</v>
      </c>
      <c r="E8" t="s">
        <v>13</v>
      </c>
      <c r="F8" t="s">
        <v>16</v>
      </c>
      <c r="G8">
        <v>12567.71</v>
      </c>
      <c r="H8">
        <v>12.71752</v>
      </c>
      <c r="I8">
        <v>183.15</v>
      </c>
      <c r="J8">
        <v>174.73150000000001</v>
      </c>
      <c r="K8" t="s">
        <v>9</v>
      </c>
      <c r="L8">
        <v>38.000279999999997</v>
      </c>
      <c r="M8">
        <v>0.1755611</v>
      </c>
      <c r="N8">
        <v>45</v>
      </c>
      <c r="O8" t="s">
        <v>10</v>
      </c>
      <c r="P8">
        <v>1</v>
      </c>
      <c r="R8" s="8">
        <f t="shared" si="4"/>
        <v>2.372685179580003E-3</v>
      </c>
      <c r="V8" s="177">
        <f t="shared" si="0"/>
        <v>3.4166666585952044</v>
      </c>
      <c r="W8" s="177">
        <f t="shared" si="5"/>
        <v>31.299999993061647</v>
      </c>
      <c r="X8">
        <f t="shared" si="1"/>
        <v>6.3013380050904117E-3</v>
      </c>
      <c r="Y8" s="177">
        <f t="shared" si="2"/>
        <v>212.82758748527246</v>
      </c>
      <c r="Z8" s="177">
        <f t="shared" si="3"/>
        <v>194.89748493779609</v>
      </c>
    </row>
    <row r="9" spans="1:26">
      <c r="A9">
        <v>8</v>
      </c>
      <c r="B9" t="s">
        <v>8</v>
      </c>
      <c r="C9" s="2">
        <v>45429.373645833337</v>
      </c>
      <c r="D9" s="8">
        <v>45429.373645833337</v>
      </c>
      <c r="E9" t="s">
        <v>13</v>
      </c>
      <c r="F9" t="s">
        <v>16</v>
      </c>
      <c r="G9">
        <v>12045.02</v>
      </c>
      <c r="H9">
        <v>12.40738</v>
      </c>
      <c r="I9">
        <v>309.32</v>
      </c>
      <c r="J9">
        <v>310.55470000000003</v>
      </c>
      <c r="K9" t="s">
        <v>9</v>
      </c>
      <c r="L9">
        <v>38.00121</v>
      </c>
      <c r="M9">
        <v>0.31808570000000003</v>
      </c>
      <c r="N9">
        <v>76</v>
      </c>
      <c r="O9" t="s">
        <v>10</v>
      </c>
      <c r="P9">
        <v>1</v>
      </c>
      <c r="R9" s="8">
        <f t="shared" si="4"/>
        <v>1.9560185246518813E-3</v>
      </c>
      <c r="V9" s="177">
        <f t="shared" si="0"/>
        <v>2.8166666754987091</v>
      </c>
      <c r="W9" s="177">
        <f t="shared" si="5"/>
        <v>34.116666668560356</v>
      </c>
      <c r="X9">
        <f t="shared" si="1"/>
        <v>6.3013380050904117E-3</v>
      </c>
      <c r="Y9" s="177">
        <f t="shared" si="2"/>
        <v>385.0374882461241</v>
      </c>
      <c r="Z9" s="177">
        <f t="shared" si="3"/>
        <v>352.59920460794933</v>
      </c>
    </row>
    <row r="10" spans="1:26">
      <c r="A10">
        <v>9</v>
      </c>
      <c r="B10" t="s">
        <v>8</v>
      </c>
      <c r="C10" s="2">
        <v>45429.391192129631</v>
      </c>
      <c r="D10" s="6">
        <v>45429.391192129631</v>
      </c>
      <c r="E10" t="s">
        <v>13</v>
      </c>
      <c r="F10" t="s">
        <v>16</v>
      </c>
      <c r="G10">
        <v>9954.3510000000006</v>
      </c>
      <c r="H10">
        <v>12.02802</v>
      </c>
      <c r="I10">
        <v>317.45999999999998</v>
      </c>
      <c r="J10">
        <v>315.2407</v>
      </c>
      <c r="K10" t="s">
        <v>9</v>
      </c>
      <c r="L10">
        <v>38.000329999999998</v>
      </c>
      <c r="M10">
        <v>0.37897989999999998</v>
      </c>
      <c r="N10">
        <v>78</v>
      </c>
      <c r="O10" t="s">
        <v>10</v>
      </c>
      <c r="P10">
        <v>1</v>
      </c>
      <c r="R10" s="6">
        <f t="shared" si="4"/>
        <v>1.7546296294312924E-2</v>
      </c>
      <c r="S10" s="1">
        <f>AVERAGE(R11:R17)</f>
        <v>1.9642857140362529E-3</v>
      </c>
      <c r="V10" s="177">
        <f t="shared" si="0"/>
        <v>25.266666663810611</v>
      </c>
      <c r="W10" s="177">
        <f t="shared" si="5"/>
        <v>59.383333332370967</v>
      </c>
      <c r="X10">
        <f t="shared" si="1"/>
        <v>6.3013380050904117E-3</v>
      </c>
      <c r="Y10" s="177">
        <f t="shared" si="2"/>
        <v>458.30317955642607</v>
      </c>
      <c r="Z10" s="177">
        <f t="shared" si="3"/>
        <v>419.69247544434842</v>
      </c>
    </row>
    <row r="11" spans="1:26">
      <c r="A11">
        <v>10</v>
      </c>
      <c r="B11" t="s">
        <v>8</v>
      </c>
      <c r="C11" s="2">
        <v>45429.392951388887</v>
      </c>
      <c r="D11" s="6">
        <v>45429.392951388887</v>
      </c>
      <c r="E11" t="s">
        <v>13</v>
      </c>
      <c r="F11" t="s">
        <v>16</v>
      </c>
      <c r="G11">
        <v>9523.1720000000005</v>
      </c>
      <c r="H11">
        <v>11.693860000000001</v>
      </c>
      <c r="I11">
        <v>276.75990000000002</v>
      </c>
      <c r="J11">
        <v>273.85230000000001</v>
      </c>
      <c r="K11" t="s">
        <v>9</v>
      </c>
      <c r="L11">
        <v>38.000160000000001</v>
      </c>
      <c r="M11">
        <v>0.33429249999999999</v>
      </c>
      <c r="N11">
        <v>68</v>
      </c>
      <c r="O11" t="s">
        <v>10</v>
      </c>
      <c r="P11">
        <v>1</v>
      </c>
      <c r="R11" s="6">
        <f t="shared" si="4"/>
        <v>1.7592592557775788E-3</v>
      </c>
      <c r="V11" s="177">
        <f t="shared" si="0"/>
        <v>2.5333333283197135</v>
      </c>
      <c r="W11" s="177">
        <f t="shared" si="5"/>
        <v>61.91666666069068</v>
      </c>
      <c r="X11">
        <f t="shared" si="1"/>
        <v>6.3013380050904117E-3</v>
      </c>
      <c r="Y11" s="177">
        <f t="shared" si="2"/>
        <v>404.53843670086167</v>
      </c>
      <c r="Z11" s="177">
        <f t="shared" si="3"/>
        <v>370.4572551202823</v>
      </c>
    </row>
    <row r="12" spans="1:26">
      <c r="A12">
        <v>11</v>
      </c>
      <c r="B12" t="s">
        <v>8</v>
      </c>
      <c r="C12" s="2">
        <v>45429.394687499997</v>
      </c>
      <c r="D12" s="6">
        <v>45429.394687499997</v>
      </c>
      <c r="E12" t="s">
        <v>13</v>
      </c>
      <c r="F12" t="s">
        <v>16</v>
      </c>
      <c r="G12">
        <v>9194.8359999999993</v>
      </c>
      <c r="H12">
        <v>11.46918</v>
      </c>
      <c r="I12">
        <v>183.15</v>
      </c>
      <c r="J12">
        <v>180.97929999999999</v>
      </c>
      <c r="K12" t="s">
        <v>9</v>
      </c>
      <c r="L12">
        <v>38.000149999999998</v>
      </c>
      <c r="M12">
        <v>0.22421070000000001</v>
      </c>
      <c r="N12">
        <v>45</v>
      </c>
      <c r="O12" t="s">
        <v>10</v>
      </c>
      <c r="P12">
        <v>1</v>
      </c>
      <c r="R12" s="6">
        <f t="shared" si="4"/>
        <v>1.7361111094942316E-3</v>
      </c>
      <c r="V12" s="177">
        <f t="shared" si="0"/>
        <v>2.4999999976716936</v>
      </c>
      <c r="W12" s="177">
        <f t="shared" si="5"/>
        <v>64.416666658362374</v>
      </c>
      <c r="X12">
        <f t="shared" si="1"/>
        <v>6.3013380050904117E-3</v>
      </c>
      <c r="Y12" s="177">
        <f t="shared" si="2"/>
        <v>271.5900743355316</v>
      </c>
      <c r="Z12" s="177">
        <f t="shared" si="3"/>
        <v>248.70940392408986</v>
      </c>
    </row>
    <row r="13" spans="1:26">
      <c r="A13">
        <v>12</v>
      </c>
      <c r="B13" t="s">
        <v>8</v>
      </c>
      <c r="C13" s="2">
        <v>45429.397407407407</v>
      </c>
      <c r="D13" s="6">
        <v>45429.397407407407</v>
      </c>
      <c r="E13" t="s">
        <v>13</v>
      </c>
      <c r="F13" t="s">
        <v>16</v>
      </c>
      <c r="G13">
        <v>8687.4480000000003</v>
      </c>
      <c r="H13">
        <v>11.107699999999999</v>
      </c>
      <c r="I13">
        <v>284.89999999999998</v>
      </c>
      <c r="J13">
        <v>284.3836</v>
      </c>
      <c r="K13" t="s">
        <v>9</v>
      </c>
      <c r="L13">
        <v>38.000050000000002</v>
      </c>
      <c r="M13">
        <v>0.36180240000000002</v>
      </c>
      <c r="N13">
        <v>70</v>
      </c>
      <c r="O13" t="s">
        <v>10</v>
      </c>
      <c r="P13">
        <v>1</v>
      </c>
      <c r="R13" s="6">
        <f t="shared" si="4"/>
        <v>2.7199074102099985E-3</v>
      </c>
      <c r="V13" s="177">
        <f t="shared" si="0"/>
        <v>3.9166666707023978</v>
      </c>
      <c r="W13" s="177">
        <f t="shared" si="5"/>
        <v>68.333333329064772</v>
      </c>
      <c r="X13">
        <f t="shared" si="1"/>
        <v>6.3013380050904117E-3</v>
      </c>
      <c r="Y13" s="177">
        <f t="shared" si="2"/>
        <v>437.42946123128564</v>
      </c>
      <c r="Z13" s="177">
        <f t="shared" si="3"/>
        <v>400.57730691314759</v>
      </c>
    </row>
    <row r="14" spans="1:26">
      <c r="A14">
        <v>13</v>
      </c>
      <c r="B14" t="s">
        <v>8</v>
      </c>
      <c r="C14" s="2">
        <v>45429.399131944447</v>
      </c>
      <c r="D14" s="6">
        <v>45429.399131944447</v>
      </c>
      <c r="E14" t="s">
        <v>13</v>
      </c>
      <c r="F14" t="s">
        <v>16</v>
      </c>
      <c r="G14">
        <v>8284.5280000000002</v>
      </c>
      <c r="H14">
        <v>10.75999</v>
      </c>
      <c r="I14">
        <v>264.55</v>
      </c>
      <c r="J14">
        <v>269.3073</v>
      </c>
      <c r="K14" t="s">
        <v>9</v>
      </c>
      <c r="L14">
        <v>38.00027</v>
      </c>
      <c r="M14">
        <v>0.34789330000000002</v>
      </c>
      <c r="N14">
        <v>65</v>
      </c>
      <c r="O14" t="s">
        <v>10</v>
      </c>
      <c r="P14">
        <v>1</v>
      </c>
      <c r="R14" s="6">
        <f t="shared" si="4"/>
        <v>1.7245370399905369E-3</v>
      </c>
      <c r="V14" s="177">
        <f t="shared" si="0"/>
        <v>2.4833333375863731</v>
      </c>
      <c r="W14" s="177">
        <f t="shared" si="5"/>
        <v>70.816666666651145</v>
      </c>
      <c r="X14">
        <f t="shared" si="1"/>
        <v>6.3013380050904117E-3</v>
      </c>
      <c r="Y14" s="177">
        <f t="shared" si="2"/>
        <v>420.77273237119306</v>
      </c>
      <c r="Z14" s="177">
        <f t="shared" si="3"/>
        <v>385.32385880296084</v>
      </c>
    </row>
    <row r="15" spans="1:26">
      <c r="A15">
        <v>14</v>
      </c>
      <c r="B15" t="s">
        <v>8</v>
      </c>
      <c r="C15" s="2">
        <v>45429.40084490741</v>
      </c>
      <c r="D15" s="6">
        <v>45429.40084490741</v>
      </c>
      <c r="E15" t="s">
        <v>13</v>
      </c>
      <c r="F15" t="s">
        <v>16</v>
      </c>
      <c r="G15">
        <v>7880.8490000000002</v>
      </c>
      <c r="H15">
        <v>10.397500000000001</v>
      </c>
      <c r="I15">
        <v>284.89999999999998</v>
      </c>
      <c r="J15">
        <v>278.18689999999998</v>
      </c>
      <c r="K15" t="s">
        <v>9</v>
      </c>
      <c r="L15">
        <v>38.001260000000002</v>
      </c>
      <c r="M15">
        <v>0.36494019999999999</v>
      </c>
      <c r="N15">
        <v>70</v>
      </c>
      <c r="O15" t="s">
        <v>10</v>
      </c>
      <c r="P15">
        <v>1</v>
      </c>
      <c r="R15" s="6">
        <f t="shared" si="4"/>
        <v>1.7129629632108845E-3</v>
      </c>
      <c r="V15" s="177">
        <f t="shared" si="0"/>
        <v>2.4666666670236737</v>
      </c>
      <c r="W15" s="177">
        <f t="shared" si="5"/>
        <v>73.283333333674818</v>
      </c>
      <c r="X15">
        <f t="shared" si="1"/>
        <v>6.3013380050904117E-3</v>
      </c>
      <c r="Y15" s="177">
        <f t="shared" si="2"/>
        <v>441.45506791157908</v>
      </c>
      <c r="Z15" s="177">
        <f t="shared" si="3"/>
        <v>404.26376798996773</v>
      </c>
    </row>
    <row r="16" spans="1:26">
      <c r="A16">
        <v>15</v>
      </c>
      <c r="B16" t="s">
        <v>8</v>
      </c>
      <c r="C16" s="2">
        <v>45429.403113425928</v>
      </c>
      <c r="D16" s="6">
        <v>45429.403113425928</v>
      </c>
      <c r="E16" t="s">
        <v>13</v>
      </c>
      <c r="F16" t="s">
        <v>16</v>
      </c>
      <c r="G16">
        <v>7385.4520000000002</v>
      </c>
      <c r="H16">
        <v>9.9470399999999994</v>
      </c>
      <c r="I16">
        <v>337.81</v>
      </c>
      <c r="J16">
        <v>336.09789999999998</v>
      </c>
      <c r="K16" t="s">
        <v>9</v>
      </c>
      <c r="L16">
        <v>38.000149999999998</v>
      </c>
      <c r="M16">
        <v>0.45037500000000003</v>
      </c>
      <c r="N16">
        <v>83</v>
      </c>
      <c r="O16" t="s">
        <v>10</v>
      </c>
      <c r="P16">
        <v>1</v>
      </c>
      <c r="R16" s="6">
        <f t="shared" si="4"/>
        <v>2.268518517666962E-3</v>
      </c>
      <c r="V16" s="177">
        <f t="shared" si="0"/>
        <v>3.2666666654404253</v>
      </c>
      <c r="W16" s="177">
        <f t="shared" si="5"/>
        <v>76.549999999115244</v>
      </c>
      <c r="X16">
        <f t="shared" si="1"/>
        <v>6.3013380050904117E-3</v>
      </c>
      <c r="Y16" s="177">
        <f t="shared" si="2"/>
        <v>544.44662445483618</v>
      </c>
      <c r="Z16" s="177">
        <f t="shared" si="3"/>
        <v>498.57858674671678</v>
      </c>
    </row>
    <row r="17" spans="1:26">
      <c r="A17">
        <v>16</v>
      </c>
      <c r="B17" t="s">
        <v>8</v>
      </c>
      <c r="C17" s="2">
        <v>45429.404942129629</v>
      </c>
      <c r="D17" s="6">
        <v>45429.404942129629</v>
      </c>
      <c r="E17" t="s">
        <v>13</v>
      </c>
      <c r="F17" t="s">
        <v>16</v>
      </c>
      <c r="G17">
        <v>7012.43</v>
      </c>
      <c r="H17">
        <v>9.6020289999999999</v>
      </c>
      <c r="I17">
        <v>252.34</v>
      </c>
      <c r="J17">
        <v>253.63829999999999</v>
      </c>
      <c r="K17" t="s">
        <v>9</v>
      </c>
      <c r="L17">
        <v>38.00009</v>
      </c>
      <c r="M17">
        <v>0.34538029999999997</v>
      </c>
      <c r="N17">
        <v>62</v>
      </c>
      <c r="O17" t="s">
        <v>10</v>
      </c>
      <c r="P17">
        <v>1</v>
      </c>
      <c r="R17" s="6">
        <f t="shared" si="4"/>
        <v>1.8287037019035779E-3</v>
      </c>
      <c r="V17" s="177">
        <f t="shared" si="0"/>
        <v>2.6333333307411522</v>
      </c>
      <c r="W17" s="177">
        <f t="shared" si="5"/>
        <v>79.183333329856396</v>
      </c>
      <c r="X17">
        <f t="shared" si="1"/>
        <v>6.3013380050904117E-3</v>
      </c>
      <c r="Y17" s="177">
        <f t="shared" si="2"/>
        <v>417.74457622076369</v>
      </c>
      <c r="Z17" s="177">
        <f t="shared" si="3"/>
        <v>382.55081596255161</v>
      </c>
    </row>
    <row r="18" spans="1:26">
      <c r="A18">
        <v>17</v>
      </c>
      <c r="B18" t="s">
        <v>8</v>
      </c>
      <c r="C18" s="2">
        <v>45429.433842592596</v>
      </c>
      <c r="D18" s="9">
        <v>45429.433842592596</v>
      </c>
      <c r="E18" t="s">
        <v>13</v>
      </c>
      <c r="F18" t="s">
        <v>16</v>
      </c>
      <c r="G18">
        <v>5113.8</v>
      </c>
      <c r="H18">
        <v>9.1074450000000002</v>
      </c>
      <c r="I18">
        <v>276.75990000000002</v>
      </c>
      <c r="J18">
        <v>283.13479999999998</v>
      </c>
      <c r="K18" t="s">
        <v>9</v>
      </c>
      <c r="L18">
        <v>38.000010000000003</v>
      </c>
      <c r="M18">
        <v>0.50251000000000001</v>
      </c>
      <c r="N18">
        <v>68</v>
      </c>
      <c r="O18" t="s">
        <v>10</v>
      </c>
      <c r="P18">
        <v>1</v>
      </c>
      <c r="R18" s="9">
        <f t="shared" si="4"/>
        <v>2.8900462966703344E-2</v>
      </c>
      <c r="S18" s="1">
        <f>AVERAGE(R19:R25)</f>
        <v>1.8667328040464781E-3</v>
      </c>
      <c r="V18" s="177">
        <f t="shared" si="0"/>
        <v>41.616666672052816</v>
      </c>
      <c r="W18" s="177">
        <f t="shared" si="5"/>
        <v>120.80000000190921</v>
      </c>
      <c r="X18">
        <f t="shared" si="1"/>
        <v>6.3013380050904117E-3</v>
      </c>
      <c r="Y18" s="177">
        <f t="shared" si="2"/>
        <v>606.14833924774553</v>
      </c>
      <c r="Z18" s="177">
        <f t="shared" si="3"/>
        <v>555.0821123073747</v>
      </c>
    </row>
    <row r="19" spans="1:26">
      <c r="A19">
        <v>18</v>
      </c>
      <c r="B19" t="s">
        <v>8</v>
      </c>
      <c r="C19" s="2">
        <v>45429.435439814813</v>
      </c>
      <c r="D19" s="9">
        <v>45429.435439814813</v>
      </c>
      <c r="E19" t="s">
        <v>13</v>
      </c>
      <c r="F19" t="s">
        <v>16</v>
      </c>
      <c r="G19">
        <v>4681.1220000000003</v>
      </c>
      <c r="H19">
        <v>8.4588590000000003</v>
      </c>
      <c r="I19">
        <v>366.3</v>
      </c>
      <c r="J19">
        <v>363.23129999999998</v>
      </c>
      <c r="K19" t="s">
        <v>9</v>
      </c>
      <c r="L19">
        <v>38.000190000000003</v>
      </c>
      <c r="M19">
        <v>0.65436240000000001</v>
      </c>
      <c r="N19">
        <v>90</v>
      </c>
      <c r="O19" t="s">
        <v>10</v>
      </c>
      <c r="P19">
        <v>1</v>
      </c>
      <c r="R19" s="9">
        <f t="shared" si="4"/>
        <v>1.5972222172422335E-3</v>
      </c>
      <c r="V19" s="177">
        <f t="shared" si="0"/>
        <v>2.2999999928288162</v>
      </c>
      <c r="W19" s="177">
        <f t="shared" si="5"/>
        <v>123.09999999473803</v>
      </c>
      <c r="X19">
        <f t="shared" si="1"/>
        <v>6.3013380050904117E-3</v>
      </c>
      <c r="Y19" s="177">
        <f t="shared" si="2"/>
        <v>788.97491728052171</v>
      </c>
      <c r="Z19" s="177">
        <f t="shared" si="3"/>
        <v>722.50608520204253</v>
      </c>
    </row>
    <row r="20" spans="1:26">
      <c r="A20">
        <v>19</v>
      </c>
      <c r="B20" t="s">
        <v>8</v>
      </c>
      <c r="C20" s="2">
        <v>45429.437511574077</v>
      </c>
      <c r="D20" s="9">
        <v>45429.437511574077</v>
      </c>
      <c r="E20" t="s">
        <v>13</v>
      </c>
      <c r="F20" t="s">
        <v>16</v>
      </c>
      <c r="G20">
        <v>4353.2460000000001</v>
      </c>
      <c r="H20">
        <v>8.0168610000000005</v>
      </c>
      <c r="I20">
        <v>244.2</v>
      </c>
      <c r="J20">
        <v>242.35169999999999</v>
      </c>
      <c r="K20" t="s">
        <v>9</v>
      </c>
      <c r="L20">
        <v>38.001220000000004</v>
      </c>
      <c r="M20">
        <v>0.44416230000000001</v>
      </c>
      <c r="N20">
        <v>60</v>
      </c>
      <c r="O20" t="s">
        <v>10</v>
      </c>
      <c r="P20">
        <v>1</v>
      </c>
      <c r="R20" s="9">
        <f t="shared" si="4"/>
        <v>2.0717592633445747E-3</v>
      </c>
      <c r="V20" s="177">
        <f t="shared" si="0"/>
        <v>2.9833333392161876</v>
      </c>
      <c r="W20" s="177">
        <f t="shared" si="5"/>
        <v>126.08333333395422</v>
      </c>
      <c r="X20">
        <f t="shared" si="1"/>
        <v>6.3013380050904117E-3</v>
      </c>
      <c r="Y20" s="177">
        <f t="shared" si="2"/>
        <v>536.40189116372289</v>
      </c>
      <c r="Z20" s="177">
        <f t="shared" si="3"/>
        <v>491.21159873562624</v>
      </c>
    </row>
    <row r="21" spans="1:26">
      <c r="A21">
        <v>20</v>
      </c>
      <c r="B21" t="s">
        <v>8</v>
      </c>
      <c r="C21" s="2">
        <v>45429.439305555556</v>
      </c>
      <c r="D21" s="9">
        <v>45429.439305555556</v>
      </c>
      <c r="E21" t="s">
        <v>13</v>
      </c>
      <c r="F21" t="s">
        <v>16</v>
      </c>
      <c r="G21">
        <v>4006.1550000000002</v>
      </c>
      <c r="H21">
        <v>7.4982430000000004</v>
      </c>
      <c r="I21">
        <v>272.69</v>
      </c>
      <c r="J21">
        <v>279.36520000000002</v>
      </c>
      <c r="K21" t="s">
        <v>9</v>
      </c>
      <c r="L21">
        <v>38.001159999999999</v>
      </c>
      <c r="M21">
        <v>0.52107029999999999</v>
      </c>
      <c r="N21">
        <v>67</v>
      </c>
      <c r="O21" t="s">
        <v>10</v>
      </c>
      <c r="P21">
        <v>1</v>
      </c>
      <c r="R21" s="9">
        <f t="shared" si="4"/>
        <v>1.7939814788405783E-3</v>
      </c>
      <c r="V21" s="177">
        <f t="shared" si="0"/>
        <v>2.5833333295304328</v>
      </c>
      <c r="W21" s="177">
        <f t="shared" si="5"/>
        <v>128.66666666348465</v>
      </c>
      <c r="X21">
        <f t="shared" si="1"/>
        <v>6.3013380050904117E-3</v>
      </c>
      <c r="Y21" s="177">
        <f t="shared" si="2"/>
        <v>628.47235607154641</v>
      </c>
      <c r="Z21" s="177">
        <f t="shared" si="3"/>
        <v>575.5253959252417</v>
      </c>
    </row>
    <row r="22" spans="1:26">
      <c r="A22">
        <v>21</v>
      </c>
      <c r="B22" t="s">
        <v>8</v>
      </c>
      <c r="C22" s="2">
        <v>45429.440925925926</v>
      </c>
      <c r="D22" s="9">
        <v>45429.440925925926</v>
      </c>
      <c r="E22" t="s">
        <v>13</v>
      </c>
      <c r="F22" t="s">
        <v>16</v>
      </c>
      <c r="G22">
        <v>3634.308</v>
      </c>
      <c r="H22">
        <v>6.903257</v>
      </c>
      <c r="I22">
        <v>317.45999999999998</v>
      </c>
      <c r="J22">
        <v>318.86950000000002</v>
      </c>
      <c r="K22" t="s">
        <v>9</v>
      </c>
      <c r="L22">
        <v>38.001010000000001</v>
      </c>
      <c r="M22">
        <v>0.60370579999999996</v>
      </c>
      <c r="N22">
        <v>78</v>
      </c>
      <c r="O22" t="s">
        <v>10</v>
      </c>
      <c r="P22">
        <v>1</v>
      </c>
      <c r="R22" s="9">
        <f t="shared" si="4"/>
        <v>1.6203703708015382E-3</v>
      </c>
      <c r="V22" s="177">
        <f t="shared" si="0"/>
        <v>2.333333333954215</v>
      </c>
      <c r="W22" s="177">
        <f t="shared" si="5"/>
        <v>130.99999999743886</v>
      </c>
      <c r="X22">
        <f t="shared" si="1"/>
        <v>6.3013380050904117E-3</v>
      </c>
      <c r="Y22" s="177">
        <f t="shared" si="2"/>
        <v>727.96808418172225</v>
      </c>
      <c r="Z22" s="177">
        <f t="shared" si="3"/>
        <v>666.63889958260904</v>
      </c>
    </row>
    <row r="23" spans="1:26">
      <c r="A23">
        <v>22</v>
      </c>
      <c r="B23" t="s">
        <v>8</v>
      </c>
      <c r="C23" s="2">
        <v>45429.442789351851</v>
      </c>
      <c r="D23" s="9">
        <v>45429.442789351851</v>
      </c>
      <c r="E23" t="s">
        <v>13</v>
      </c>
      <c r="F23" t="s">
        <v>16</v>
      </c>
      <c r="G23">
        <v>3326.502</v>
      </c>
      <c r="H23">
        <v>6.4265920000000003</v>
      </c>
      <c r="I23">
        <v>248.27</v>
      </c>
      <c r="J23">
        <v>248.27279999999999</v>
      </c>
      <c r="K23" t="s">
        <v>9</v>
      </c>
      <c r="L23">
        <v>38.000169999999997</v>
      </c>
      <c r="M23">
        <v>0.47734660000000001</v>
      </c>
      <c r="N23">
        <v>61</v>
      </c>
      <c r="O23" t="s">
        <v>10</v>
      </c>
      <c r="P23">
        <v>1</v>
      </c>
      <c r="R23" s="9">
        <f t="shared" si="4"/>
        <v>1.8634259249665774E-3</v>
      </c>
      <c r="V23" s="177">
        <f t="shared" si="0"/>
        <v>2.6833333319518715</v>
      </c>
      <c r="W23" s="177">
        <f t="shared" si="5"/>
        <v>133.68333332939073</v>
      </c>
      <c r="X23">
        <f t="shared" si="1"/>
        <v>6.3013380050904117E-3</v>
      </c>
      <c r="Y23" s="177">
        <f t="shared" si="2"/>
        <v>576.46349190383432</v>
      </c>
      <c r="Z23" s="177">
        <f t="shared" si="3"/>
        <v>527.89812663873545</v>
      </c>
    </row>
    <row r="24" spans="1:26">
      <c r="A24">
        <v>23</v>
      </c>
      <c r="B24" t="s">
        <v>8</v>
      </c>
      <c r="C24" s="2">
        <v>45429.445196759261</v>
      </c>
      <c r="D24" s="9">
        <v>45429.445196759261</v>
      </c>
      <c r="E24" t="s">
        <v>13</v>
      </c>
      <c r="F24" t="s">
        <v>16</v>
      </c>
      <c r="G24">
        <v>2961.982</v>
      </c>
      <c r="H24">
        <v>5.8490419999999999</v>
      </c>
      <c r="I24">
        <v>297.11</v>
      </c>
      <c r="J24">
        <v>295.94209999999998</v>
      </c>
      <c r="K24" t="s">
        <v>9</v>
      </c>
      <c r="L24">
        <v>38.000219999999999</v>
      </c>
      <c r="M24">
        <v>0.58253540000000004</v>
      </c>
      <c r="N24">
        <v>73</v>
      </c>
      <c r="O24" t="s">
        <v>10</v>
      </c>
      <c r="P24">
        <v>1</v>
      </c>
      <c r="R24" s="9">
        <f t="shared" si="4"/>
        <v>2.4074074099189602E-3</v>
      </c>
      <c r="V24" s="177">
        <f t="shared" si="0"/>
        <v>3.4666666702833027</v>
      </c>
      <c r="W24" s="177">
        <f t="shared" si="5"/>
        <v>137.14999999967404</v>
      </c>
      <c r="X24">
        <f t="shared" si="1"/>
        <v>6.3013380050904117E-3</v>
      </c>
      <c r="Y24" s="177">
        <f t="shared" si="2"/>
        <v>702.32224311557161</v>
      </c>
      <c r="Z24" s="177">
        <f t="shared" si="3"/>
        <v>643.15364571131261</v>
      </c>
    </row>
    <row r="25" spans="1:26">
      <c r="A25">
        <v>24</v>
      </c>
      <c r="B25" t="s">
        <v>8</v>
      </c>
      <c r="C25" s="2">
        <v>45429.446909722225</v>
      </c>
      <c r="D25" s="9">
        <v>45429.446909722225</v>
      </c>
      <c r="E25" t="s">
        <v>13</v>
      </c>
      <c r="F25" t="s">
        <v>16</v>
      </c>
      <c r="G25">
        <v>2670.7669999999998</v>
      </c>
      <c r="H25">
        <v>5.3573550000000001</v>
      </c>
      <c r="I25">
        <v>244.2</v>
      </c>
      <c r="J25">
        <v>242.64619999999999</v>
      </c>
      <c r="K25" t="s">
        <v>9</v>
      </c>
      <c r="L25">
        <v>38.000230000000002</v>
      </c>
      <c r="M25">
        <v>0.4850758</v>
      </c>
      <c r="N25">
        <v>60</v>
      </c>
      <c r="O25" t="s">
        <v>10</v>
      </c>
      <c r="P25">
        <v>1</v>
      </c>
      <c r="R25" s="9">
        <f t="shared" si="4"/>
        <v>1.7129629632108845E-3</v>
      </c>
      <c r="V25" s="177">
        <f t="shared" si="0"/>
        <v>2.4666666670236737</v>
      </c>
      <c r="W25" s="177">
        <f t="shared" si="5"/>
        <v>139.61666666669771</v>
      </c>
      <c r="X25">
        <f t="shared" si="1"/>
        <v>6.3013380050904117E-3</v>
      </c>
      <c r="Y25" s="177">
        <f t="shared" si="2"/>
        <v>584.86217613442386</v>
      </c>
      <c r="Z25" s="177">
        <f t="shared" si="3"/>
        <v>535.58924625658995</v>
      </c>
    </row>
    <row r="26" spans="1:26">
      <c r="A26">
        <v>25</v>
      </c>
      <c r="B26" t="s">
        <v>8</v>
      </c>
      <c r="C26" s="2">
        <v>45429.452164351853</v>
      </c>
      <c r="D26" s="8">
        <v>45429.452164351853</v>
      </c>
      <c r="E26" t="s">
        <v>13</v>
      </c>
      <c r="F26" t="s">
        <v>16</v>
      </c>
      <c r="G26">
        <v>2278.7429999999999</v>
      </c>
      <c r="H26">
        <v>4.7947470000000001</v>
      </c>
      <c r="I26">
        <v>272.69</v>
      </c>
      <c r="J26">
        <v>272.51429999999999</v>
      </c>
      <c r="K26" t="s">
        <v>9</v>
      </c>
      <c r="L26">
        <v>38.001170000000002</v>
      </c>
      <c r="M26">
        <v>0.57143869999999997</v>
      </c>
      <c r="N26">
        <v>67</v>
      </c>
      <c r="O26" t="s">
        <v>10</v>
      </c>
      <c r="P26">
        <v>1</v>
      </c>
      <c r="R26" s="8">
        <f t="shared" si="4"/>
        <v>5.2546296283253469E-3</v>
      </c>
      <c r="S26" s="1">
        <f>AVERAGE(R27:R32)</f>
        <v>1.7746913581504487E-3</v>
      </c>
      <c r="V26" s="177">
        <f t="shared" si="0"/>
        <v>7.5666666647884995</v>
      </c>
      <c r="W26" s="177">
        <f t="shared" si="5"/>
        <v>147.18333333148621</v>
      </c>
      <c r="X26">
        <f t="shared" si="1"/>
        <v>6.3013380050904117E-3</v>
      </c>
      <c r="Y26" s="177">
        <f t="shared" si="2"/>
        <v>688.93230963655594</v>
      </c>
      <c r="Z26" s="177">
        <f t="shared" si="3"/>
        <v>630.8917750140979</v>
      </c>
    </row>
    <row r="27" spans="1:26">
      <c r="A27">
        <v>26</v>
      </c>
      <c r="B27" t="s">
        <v>8</v>
      </c>
      <c r="C27" s="2">
        <v>45429.453738425924</v>
      </c>
      <c r="D27" s="8">
        <v>45429.453738425924</v>
      </c>
      <c r="E27" t="s">
        <v>13</v>
      </c>
      <c r="F27" t="s">
        <v>16</v>
      </c>
      <c r="G27">
        <v>1898.2280000000001</v>
      </c>
      <c r="H27">
        <v>4.0516920000000001</v>
      </c>
      <c r="I27">
        <v>350.02</v>
      </c>
      <c r="J27">
        <v>347.94139999999999</v>
      </c>
      <c r="K27" t="s">
        <v>9</v>
      </c>
      <c r="L27">
        <v>38.00018</v>
      </c>
      <c r="M27">
        <v>0.74040189999999995</v>
      </c>
      <c r="N27">
        <v>86</v>
      </c>
      <c r="O27" t="s">
        <v>10</v>
      </c>
      <c r="P27">
        <v>1</v>
      </c>
      <c r="R27" s="8">
        <f t="shared" si="4"/>
        <v>1.5740740709588863E-3</v>
      </c>
      <c r="V27" s="177">
        <f t="shared" si="0"/>
        <v>2.2666666621807963</v>
      </c>
      <c r="W27" s="177">
        <f t="shared" si="5"/>
        <v>149.44999999366701</v>
      </c>
      <c r="X27">
        <f t="shared" si="1"/>
        <v>6.3013380050904117E-3</v>
      </c>
      <c r="Y27" s="177">
        <f t="shared" si="2"/>
        <v>892.27023399783127</v>
      </c>
      <c r="Z27" s="177">
        <f t="shared" si="3"/>
        <v>817.09907322550464</v>
      </c>
    </row>
    <row r="28" spans="1:26">
      <c r="A28">
        <v>27</v>
      </c>
      <c r="B28" t="s">
        <v>8</v>
      </c>
      <c r="C28" s="2">
        <v>45429.455393518518</v>
      </c>
      <c r="D28" s="8">
        <v>45429.455393518518</v>
      </c>
      <c r="E28" t="s">
        <v>13</v>
      </c>
      <c r="F28" t="s">
        <v>16</v>
      </c>
      <c r="G28">
        <v>1597.211</v>
      </c>
      <c r="H28">
        <v>3.460893</v>
      </c>
      <c r="I28">
        <v>272.69</v>
      </c>
      <c r="J28">
        <v>275.59640000000002</v>
      </c>
      <c r="K28" t="s">
        <v>9</v>
      </c>
      <c r="L28">
        <v>38.001089999999998</v>
      </c>
      <c r="M28">
        <v>0.59521919999999995</v>
      </c>
      <c r="N28">
        <v>67</v>
      </c>
      <c r="O28" t="s">
        <v>10</v>
      </c>
      <c r="P28">
        <v>1</v>
      </c>
      <c r="R28" s="8">
        <f t="shared" si="4"/>
        <v>1.6550925938645378E-3</v>
      </c>
      <c r="V28" s="177">
        <f t="shared" si="0"/>
        <v>2.3833333351649344</v>
      </c>
      <c r="W28" s="177">
        <f t="shared" si="5"/>
        <v>151.83333332883194</v>
      </c>
      <c r="X28">
        <f t="shared" si="1"/>
        <v>6.3013380050904117E-3</v>
      </c>
      <c r="Y28" s="177">
        <f t="shared" si="2"/>
        <v>717.44093980805121</v>
      </c>
      <c r="Z28" s="177">
        <f t="shared" si="3"/>
        <v>656.99863637120779</v>
      </c>
    </row>
    <row r="29" spans="1:26">
      <c r="A29">
        <v>28</v>
      </c>
      <c r="B29" t="s">
        <v>8</v>
      </c>
      <c r="C29" s="2">
        <v>45429.45716435185</v>
      </c>
      <c r="D29" s="8">
        <v>45429.45716435185</v>
      </c>
      <c r="E29" t="s">
        <v>13</v>
      </c>
      <c r="F29" t="s">
        <v>16</v>
      </c>
      <c r="G29">
        <v>1216.546</v>
      </c>
      <c r="H29">
        <v>2.6785739999999998</v>
      </c>
      <c r="I29">
        <v>358.15989999999999</v>
      </c>
      <c r="J29">
        <v>357.94589999999999</v>
      </c>
      <c r="K29" t="s">
        <v>9</v>
      </c>
      <c r="L29">
        <v>38.000140000000002</v>
      </c>
      <c r="M29">
        <v>0.7858986</v>
      </c>
      <c r="N29">
        <v>88</v>
      </c>
      <c r="O29" t="s">
        <v>10</v>
      </c>
      <c r="P29">
        <v>1</v>
      </c>
      <c r="R29" s="8">
        <f t="shared" si="4"/>
        <v>1.7708333325572312E-3</v>
      </c>
      <c r="V29" s="177">
        <f t="shared" si="0"/>
        <v>2.5499999988824129</v>
      </c>
      <c r="W29" s="177">
        <f t="shared" si="5"/>
        <v>154.38333332771435</v>
      </c>
      <c r="X29">
        <f t="shared" si="1"/>
        <v>6.3013380050904117E-3</v>
      </c>
      <c r="Y29" s="177">
        <f t="shared" si="2"/>
        <v>946.90940496421251</v>
      </c>
      <c r="Z29" s="177">
        <f t="shared" si="3"/>
        <v>867.13505364637388</v>
      </c>
    </row>
    <row r="30" spans="1:26">
      <c r="A30">
        <v>29</v>
      </c>
      <c r="B30" t="s">
        <v>8</v>
      </c>
      <c r="C30" s="2">
        <v>45429.458761574075</v>
      </c>
      <c r="D30" s="8">
        <v>45429.458761574075</v>
      </c>
      <c r="E30" t="s">
        <v>13</v>
      </c>
      <c r="F30" t="s">
        <v>16</v>
      </c>
      <c r="G30">
        <v>962.66390000000001</v>
      </c>
      <c r="H30">
        <v>2.1505960000000002</v>
      </c>
      <c r="I30">
        <v>236.06</v>
      </c>
      <c r="J30">
        <v>238.34700000000001</v>
      </c>
      <c r="K30" t="s">
        <v>9</v>
      </c>
      <c r="L30">
        <v>38.000019999999999</v>
      </c>
      <c r="M30">
        <v>0.53069659999999996</v>
      </c>
      <c r="N30">
        <v>58</v>
      </c>
      <c r="O30" t="s">
        <v>10</v>
      </c>
      <c r="P30">
        <v>1</v>
      </c>
      <c r="R30" s="8">
        <f t="shared" si="4"/>
        <v>1.5972222245181911E-3</v>
      </c>
      <c r="V30" s="177">
        <f t="shared" si="0"/>
        <v>2.3000000033061951</v>
      </c>
      <c r="W30" s="177">
        <f t="shared" si="5"/>
        <v>156.68333333102055</v>
      </c>
      <c r="X30">
        <f t="shared" si="1"/>
        <v>6.3013380050904117E-3</v>
      </c>
      <c r="Y30" s="177">
        <f t="shared" si="2"/>
        <v>639.72745757908183</v>
      </c>
      <c r="Z30" s="177">
        <f t="shared" si="3"/>
        <v>585.83228800844063</v>
      </c>
    </row>
    <row r="31" spans="1:26">
      <c r="A31">
        <v>30</v>
      </c>
      <c r="B31" t="s">
        <v>8</v>
      </c>
      <c r="C31" s="2">
        <v>45429.461030092592</v>
      </c>
      <c r="D31" s="8">
        <v>45429.461030092592</v>
      </c>
      <c r="E31" t="s">
        <v>13</v>
      </c>
      <c r="F31" t="s">
        <v>16</v>
      </c>
      <c r="G31">
        <v>702.3596</v>
      </c>
      <c r="H31">
        <v>1.6017859999999999</v>
      </c>
      <c r="I31">
        <v>244.2</v>
      </c>
      <c r="J31">
        <v>244.04130000000001</v>
      </c>
      <c r="K31" t="s">
        <v>9</v>
      </c>
      <c r="L31">
        <v>38.001100000000001</v>
      </c>
      <c r="M31">
        <v>0.55473810000000001</v>
      </c>
      <c r="N31">
        <v>60</v>
      </c>
      <c r="O31" t="s">
        <v>10</v>
      </c>
      <c r="P31">
        <v>1</v>
      </c>
      <c r="R31" s="8">
        <f t="shared" si="4"/>
        <v>2.268518517666962E-3</v>
      </c>
      <c r="V31" s="177">
        <f t="shared" si="0"/>
        <v>3.2666666654404253</v>
      </c>
      <c r="W31" s="177">
        <f t="shared" si="5"/>
        <v>159.94999999646097</v>
      </c>
      <c r="X31">
        <f t="shared" si="1"/>
        <v>6.3013380050904117E-3</v>
      </c>
      <c r="Y31" s="177">
        <f t="shared" si="2"/>
        <v>668.63377395910516</v>
      </c>
      <c r="Z31" s="177">
        <f t="shared" si="3"/>
        <v>612.30333167270521</v>
      </c>
    </row>
    <row r="32" spans="1:26">
      <c r="A32">
        <v>31</v>
      </c>
      <c r="B32" t="s">
        <v>8</v>
      </c>
      <c r="C32" s="2">
        <v>45429.462812500002</v>
      </c>
      <c r="D32" s="8">
        <v>45429.462812500002</v>
      </c>
      <c r="E32" t="s">
        <v>13</v>
      </c>
      <c r="F32" t="s">
        <v>16</v>
      </c>
      <c r="G32">
        <v>469.27140000000003</v>
      </c>
      <c r="H32">
        <v>1.087701</v>
      </c>
      <c r="I32">
        <v>223.85</v>
      </c>
      <c r="J32">
        <v>223.5292</v>
      </c>
      <c r="K32" t="s">
        <v>9</v>
      </c>
      <c r="L32">
        <v>38.000309999999999</v>
      </c>
      <c r="M32">
        <v>0.51629530000000001</v>
      </c>
      <c r="N32">
        <v>55</v>
      </c>
      <c r="O32" t="s">
        <v>10</v>
      </c>
      <c r="P32">
        <v>1</v>
      </c>
      <c r="R32" s="8">
        <f t="shared" si="4"/>
        <v>1.7824074093368836E-3</v>
      </c>
      <c r="V32" s="177">
        <f t="shared" si="0"/>
        <v>2.5666666694451123</v>
      </c>
      <c r="W32" s="177">
        <f t="shared" si="5"/>
        <v>162.51666666590609</v>
      </c>
      <c r="X32">
        <f t="shared" si="1"/>
        <v>6.3013380050904117E-3</v>
      </c>
      <c r="Y32" s="177">
        <f t="shared" si="2"/>
        <v>622.41962429985551</v>
      </c>
      <c r="Z32" s="177">
        <f t="shared" si="3"/>
        <v>569.98258912446795</v>
      </c>
    </row>
    <row r="33" spans="3:26">
      <c r="I33">
        <f>AVERAGE(I2:I32)</f>
        <v>277.28514838709674</v>
      </c>
      <c r="J33">
        <f>AVERAGE(J2:J32)</f>
        <v>276.06237419354841</v>
      </c>
      <c r="Y33" s="177">
        <f>SUM(Y2:Y32)</f>
        <v>16193.778957688322</v>
      </c>
      <c r="Z33" s="177">
        <f>SUM(Z2:Z32)</f>
        <v>14864.767244810386</v>
      </c>
    </row>
    <row r="34" spans="3:26">
      <c r="C34" t="s">
        <v>17</v>
      </c>
      <c r="D34" s="1">
        <f>D32-D2</f>
        <v>0.10315972222451819</v>
      </c>
      <c r="F34" s="11" t="s">
        <v>23</v>
      </c>
      <c r="G34" s="11">
        <f>G2-G32</f>
        <v>15079.3886</v>
      </c>
    </row>
    <row r="35" spans="3:26">
      <c r="C35" t="s">
        <v>19</v>
      </c>
      <c r="D35" s="1">
        <f>D32-D1</f>
        <v>0.11285879629576812</v>
      </c>
      <c r="F35" s="11" t="s">
        <v>24</v>
      </c>
      <c r="G35" s="11">
        <f>G1-G32</f>
        <v>16942.6086</v>
      </c>
    </row>
  </sheetData>
  <phoneticPr fontId="1" type="noConversion"/>
  <conditionalFormatting sqref="B1:H1">
    <cfRule type="containsText" dxfId="32" priority="1" operator="containsText" text="Prime">
      <formula>NOT(ISERROR(SEARCH("Prime",B1)))</formula>
    </cfRule>
  </conditionalFormatting>
  <conditionalFormatting sqref="B2:P32">
    <cfRule type="containsText" dxfId="31" priority="3" operator="containsText" text="Prime">
      <formula>NOT(ISERROR(SEARCH("Prime",B2)))</formula>
    </cfRule>
  </conditionalFormatting>
  <conditionalFormatting sqref="R2:R32">
    <cfRule type="containsText" dxfId="30" priority="2" operator="containsText" text="Prime">
      <formula>NOT(ISERROR(SEARCH("Prime",R2)))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80F20-C355-3547-8759-98B91C7F1F5F}">
  <sheetPr codeName="Sheet17"/>
  <dimension ref="A1:Z35"/>
  <sheetViews>
    <sheetView topLeftCell="H1" zoomScale="93" zoomScaleNormal="100" workbookViewId="0">
      <selection activeCell="Y33" sqref="Y33:Z33"/>
    </sheetView>
  </sheetViews>
  <sheetFormatPr baseColWidth="10" defaultColWidth="8.83203125" defaultRowHeight="14"/>
  <cols>
    <col min="1" max="1" width="9.1640625" bestFit="1" customWidth="1"/>
    <col min="2" max="2" width="6" bestFit="1" customWidth="1"/>
    <col min="3" max="3" width="21.33203125" bestFit="1" customWidth="1"/>
    <col min="4" max="4" width="10.83203125" customWidth="1"/>
    <col min="5" max="5" width="12.1640625" bestFit="1" customWidth="1"/>
    <col min="6" max="6" width="4.6640625" bestFit="1" customWidth="1"/>
    <col min="7" max="10" width="9.1640625" bestFit="1" customWidth="1"/>
    <col min="11" max="11" width="10.5" bestFit="1" customWidth="1"/>
    <col min="12" max="12" width="9.1640625" bestFit="1" customWidth="1"/>
    <col min="13" max="13" width="10.33203125" bestFit="1" customWidth="1"/>
    <col min="14" max="14" width="4.1640625" bestFit="1" customWidth="1"/>
    <col min="15" max="15" width="2.5" bestFit="1" customWidth="1"/>
    <col min="16" max="16" width="4.33203125" bestFit="1" customWidth="1"/>
    <col min="18" max="20" width="12" bestFit="1" customWidth="1"/>
    <col min="21" max="21" width="9" bestFit="1" customWidth="1"/>
    <col min="25" max="26" width="13" bestFit="1" customWidth="1"/>
  </cols>
  <sheetData>
    <row r="1" spans="1:26">
      <c r="B1" s="4" t="s">
        <v>7</v>
      </c>
      <c r="C1" s="5">
        <v>45432.342361111114</v>
      </c>
      <c r="D1" s="6">
        <v>45432.342361111114</v>
      </c>
      <c r="E1" s="4">
        <v>2024052001</v>
      </c>
      <c r="F1" s="4" t="s">
        <v>16</v>
      </c>
      <c r="G1" s="7">
        <v>19309.3</v>
      </c>
      <c r="H1" s="7">
        <v>14.52698</v>
      </c>
    </row>
    <row r="2" spans="1:26">
      <c r="A2">
        <v>1</v>
      </c>
      <c r="B2" t="s">
        <v>8</v>
      </c>
      <c r="C2" s="2">
        <v>45432.357974537037</v>
      </c>
      <c r="D2" s="6">
        <v>45432.357974537037</v>
      </c>
      <c r="E2">
        <v>2024052001</v>
      </c>
      <c r="F2" t="s">
        <v>16</v>
      </c>
      <c r="G2">
        <v>16486.46</v>
      </c>
      <c r="H2">
        <v>14.30036</v>
      </c>
      <c r="I2">
        <v>260.48</v>
      </c>
      <c r="J2">
        <v>258.02089999999998</v>
      </c>
      <c r="K2" t="s">
        <v>9</v>
      </c>
      <c r="L2">
        <v>38.001359999999998</v>
      </c>
      <c r="M2">
        <v>0.22245409999999999</v>
      </c>
      <c r="N2">
        <v>64</v>
      </c>
      <c r="O2" t="s">
        <v>10</v>
      </c>
      <c r="P2">
        <v>1</v>
      </c>
      <c r="R2" s="6">
        <f>D2-D1</f>
        <v>1.5613425923220348E-2</v>
      </c>
      <c r="U2">
        <f>G1-G2</f>
        <v>2822.84</v>
      </c>
      <c r="W2" s="177">
        <f>R2*1440</f>
        <v>22.483333329437301</v>
      </c>
      <c r="X2">
        <f>LN(2)/110</f>
        <v>6.3013380050904117E-3</v>
      </c>
      <c r="Y2" s="177">
        <f>J2*EXP(W2*X2)</f>
        <v>297.29225311058769</v>
      </c>
      <c r="Z2" s="177">
        <f>J2*EXP(W2*X2)</f>
        <v>297.29225311058769</v>
      </c>
    </row>
    <row r="3" spans="1:26">
      <c r="A3">
        <v>2</v>
      </c>
      <c r="B3" t="s">
        <v>8</v>
      </c>
      <c r="C3" s="2">
        <v>45432.361875000002</v>
      </c>
      <c r="D3" s="6">
        <v>45432.361875000002</v>
      </c>
      <c r="E3">
        <v>2024052001</v>
      </c>
      <c r="F3" t="s">
        <v>16</v>
      </c>
      <c r="G3">
        <v>15705.12</v>
      </c>
      <c r="H3">
        <v>14.116070000000001</v>
      </c>
      <c r="I3">
        <v>211.64</v>
      </c>
      <c r="J3">
        <v>208.2311</v>
      </c>
      <c r="K3" t="s">
        <v>9</v>
      </c>
      <c r="L3">
        <v>38.001269999999998</v>
      </c>
      <c r="M3">
        <v>0.18588779999999999</v>
      </c>
      <c r="N3">
        <v>52</v>
      </c>
      <c r="O3" t="s">
        <v>10</v>
      </c>
      <c r="P3">
        <v>1</v>
      </c>
      <c r="R3" s="6">
        <f>D3-D2</f>
        <v>3.9004629652481526E-3</v>
      </c>
      <c r="S3" s="1">
        <f>AVERAGE(R3:R13)</f>
        <v>3.2239057241399264E-3</v>
      </c>
      <c r="T3" s="1">
        <f>AVERAGE(R:R)</f>
        <v>4.2995818397274328E-3</v>
      </c>
      <c r="V3" s="177">
        <f t="shared" ref="V3:V32" si="0">R3*1440</f>
        <v>5.6166666699573398</v>
      </c>
      <c r="W3" s="177">
        <f>V3+W2</f>
        <v>28.09999999939464</v>
      </c>
      <c r="X3">
        <f t="shared" ref="X3:X32" si="1">LN(2)/110</f>
        <v>6.3013380050904117E-3</v>
      </c>
      <c r="Y3" s="177">
        <f t="shared" ref="Y3:Y32" si="2">J3*EXP(W3*X3)</f>
        <v>248.5679176271554</v>
      </c>
      <c r="Z3" s="177">
        <f t="shared" ref="Z3:Z32" si="3">J3*EXP(X3*(W3-$W$2))</f>
        <v>215.73289295711012</v>
      </c>
    </row>
    <row r="4" spans="1:26">
      <c r="A4">
        <v>3</v>
      </c>
      <c r="B4" t="s">
        <v>8</v>
      </c>
      <c r="C4" s="2">
        <v>45432.364444444444</v>
      </c>
      <c r="D4" s="6">
        <v>45432.364444444444</v>
      </c>
      <c r="E4">
        <v>2024052001</v>
      </c>
      <c r="F4" t="s">
        <v>16</v>
      </c>
      <c r="G4">
        <v>15008.71</v>
      </c>
      <c r="H4">
        <v>13.807639999999999</v>
      </c>
      <c r="I4">
        <v>337.81</v>
      </c>
      <c r="J4">
        <v>330.67410000000001</v>
      </c>
      <c r="K4" t="s">
        <v>9</v>
      </c>
      <c r="L4">
        <v>38.001130000000003</v>
      </c>
      <c r="M4">
        <v>0.30308960000000001</v>
      </c>
      <c r="N4">
        <v>83</v>
      </c>
      <c r="O4" t="s">
        <v>10</v>
      </c>
      <c r="P4">
        <v>1</v>
      </c>
      <c r="R4" s="6">
        <f t="shared" ref="R4:R32" si="4">D4-D3</f>
        <v>2.5694444411783479E-3</v>
      </c>
      <c r="V4" s="177">
        <f t="shared" si="0"/>
        <v>3.699999995296821</v>
      </c>
      <c r="W4" s="177">
        <f t="shared" ref="W4:W32" si="5">V4+W3</f>
        <v>31.799999994691461</v>
      </c>
      <c r="X4">
        <f t="shared" si="1"/>
        <v>6.3013380050904117E-3</v>
      </c>
      <c r="Y4" s="177">
        <f t="shared" si="2"/>
        <v>404.04079344250914</v>
      </c>
      <c r="Z4" s="177">
        <f t="shared" si="3"/>
        <v>350.66830053580549</v>
      </c>
    </row>
    <row r="5" spans="1:26">
      <c r="A5">
        <v>4</v>
      </c>
      <c r="B5" t="s">
        <v>8</v>
      </c>
      <c r="C5" s="2">
        <v>45432.367708333331</v>
      </c>
      <c r="D5" s="6">
        <v>45432.367708333331</v>
      </c>
      <c r="E5">
        <v>2024052001</v>
      </c>
      <c r="F5" t="s">
        <v>16</v>
      </c>
      <c r="G5">
        <v>14307.68</v>
      </c>
      <c r="H5">
        <v>13.55932</v>
      </c>
      <c r="I5">
        <v>268.62</v>
      </c>
      <c r="J5">
        <v>264.12610000000001</v>
      </c>
      <c r="K5" t="s">
        <v>9</v>
      </c>
      <c r="L5">
        <v>38.0002</v>
      </c>
      <c r="M5">
        <v>0.24894549999999999</v>
      </c>
      <c r="N5">
        <v>66</v>
      </c>
      <c r="O5" t="s">
        <v>10</v>
      </c>
      <c r="P5">
        <v>0.5</v>
      </c>
      <c r="R5" s="6">
        <f t="shared" si="4"/>
        <v>3.2638888878864236E-3</v>
      </c>
      <c r="V5" s="177">
        <f t="shared" si="0"/>
        <v>4.69999999855645</v>
      </c>
      <c r="W5" s="177">
        <f t="shared" si="5"/>
        <v>36.499999993247911</v>
      </c>
      <c r="X5">
        <f t="shared" si="1"/>
        <v>6.3013380050904117E-3</v>
      </c>
      <c r="Y5" s="177">
        <f t="shared" si="2"/>
        <v>332.42872551542314</v>
      </c>
      <c r="Z5" s="177">
        <f t="shared" si="3"/>
        <v>288.51595709571387</v>
      </c>
    </row>
    <row r="6" spans="1:26">
      <c r="A6">
        <v>5</v>
      </c>
      <c r="B6" t="s">
        <v>8</v>
      </c>
      <c r="C6" s="2">
        <v>45432.370023148149</v>
      </c>
      <c r="D6" s="6">
        <v>45432.370023148149</v>
      </c>
      <c r="E6">
        <v>2024052001</v>
      </c>
      <c r="F6" t="s">
        <v>16</v>
      </c>
      <c r="G6">
        <v>13734.5</v>
      </c>
      <c r="H6">
        <v>13.29307</v>
      </c>
      <c r="I6">
        <v>280.83</v>
      </c>
      <c r="J6">
        <v>273.9237</v>
      </c>
      <c r="K6" t="s">
        <v>9</v>
      </c>
      <c r="L6">
        <v>38.001289999999997</v>
      </c>
      <c r="M6">
        <v>0.26363789999999998</v>
      </c>
      <c r="N6">
        <v>69</v>
      </c>
      <c r="O6" t="s">
        <v>10</v>
      </c>
      <c r="P6">
        <v>1</v>
      </c>
      <c r="R6" s="6">
        <f t="shared" si="4"/>
        <v>2.3148148175096139E-3</v>
      </c>
      <c r="V6" s="177">
        <f t="shared" si="0"/>
        <v>3.3333333372138441</v>
      </c>
      <c r="W6" s="177">
        <f t="shared" si="5"/>
        <v>39.833333330461755</v>
      </c>
      <c r="X6">
        <f t="shared" si="1"/>
        <v>6.3013380050904117E-3</v>
      </c>
      <c r="Y6" s="177">
        <f t="shared" si="2"/>
        <v>352.07805481176541</v>
      </c>
      <c r="Z6" s="177">
        <f t="shared" si="3"/>
        <v>305.56967301461697</v>
      </c>
    </row>
    <row r="7" spans="1:26">
      <c r="A7">
        <v>6</v>
      </c>
      <c r="B7" t="s">
        <v>8</v>
      </c>
      <c r="C7" s="2">
        <v>45432.372557870367</v>
      </c>
      <c r="D7" s="6">
        <v>45432.372557870367</v>
      </c>
      <c r="E7">
        <v>2024052001</v>
      </c>
      <c r="F7" t="s">
        <v>16</v>
      </c>
      <c r="G7">
        <v>13114.72</v>
      </c>
      <c r="H7">
        <v>12.990600000000001</v>
      </c>
      <c r="I7">
        <v>313.39</v>
      </c>
      <c r="J7">
        <v>306.43729999999999</v>
      </c>
      <c r="K7" t="s">
        <v>9</v>
      </c>
      <c r="L7">
        <v>38.000489999999999</v>
      </c>
      <c r="M7">
        <v>0.30192980000000003</v>
      </c>
      <c r="N7">
        <v>77</v>
      </c>
      <c r="O7" t="s">
        <v>10</v>
      </c>
      <c r="P7">
        <v>1</v>
      </c>
      <c r="R7" s="6">
        <f t="shared" si="4"/>
        <v>2.5347222181153484E-3</v>
      </c>
      <c r="V7" s="177">
        <f t="shared" si="0"/>
        <v>3.6499999940861017</v>
      </c>
      <c r="W7" s="177">
        <f t="shared" si="5"/>
        <v>43.483333324547857</v>
      </c>
      <c r="X7">
        <f t="shared" si="1"/>
        <v>6.3013380050904117E-3</v>
      </c>
      <c r="Y7" s="177">
        <f t="shared" si="2"/>
        <v>403.03215490730332</v>
      </c>
      <c r="Z7" s="177">
        <f t="shared" si="3"/>
        <v>349.7928999160265</v>
      </c>
    </row>
    <row r="8" spans="1:26">
      <c r="A8">
        <v>7</v>
      </c>
      <c r="B8" t="s">
        <v>8</v>
      </c>
      <c r="C8" s="2">
        <v>45432.375092592592</v>
      </c>
      <c r="D8" s="6">
        <v>45432.375092592592</v>
      </c>
      <c r="E8">
        <v>2024052001</v>
      </c>
      <c r="F8" t="s">
        <v>16</v>
      </c>
      <c r="G8">
        <v>12577.99</v>
      </c>
      <c r="H8">
        <v>12.74817</v>
      </c>
      <c r="I8">
        <v>240.13</v>
      </c>
      <c r="J8">
        <v>240.0284</v>
      </c>
      <c r="K8" t="s">
        <v>9</v>
      </c>
      <c r="L8">
        <v>38.001350000000002</v>
      </c>
      <c r="M8">
        <v>0.2417926</v>
      </c>
      <c r="N8">
        <v>59</v>
      </c>
      <c r="O8" t="s">
        <v>10</v>
      </c>
      <c r="P8">
        <v>1</v>
      </c>
      <c r="R8" s="6">
        <f t="shared" si="4"/>
        <v>2.534722225391306E-3</v>
      </c>
      <c r="V8" s="177">
        <f t="shared" si="0"/>
        <v>3.6500000045634806</v>
      </c>
      <c r="W8" s="177">
        <f t="shared" si="5"/>
        <v>47.133333329111338</v>
      </c>
      <c r="X8">
        <f t="shared" si="1"/>
        <v>6.3013380050904117E-3</v>
      </c>
      <c r="Y8" s="177">
        <f t="shared" si="2"/>
        <v>323.0348829975373</v>
      </c>
      <c r="Z8" s="177">
        <f t="shared" si="3"/>
        <v>280.36301104494157</v>
      </c>
    </row>
    <row r="9" spans="1:26">
      <c r="A9">
        <v>8</v>
      </c>
      <c r="B9" t="s">
        <v>8</v>
      </c>
      <c r="C9" s="2">
        <v>45432.383356481485</v>
      </c>
      <c r="D9" s="6">
        <v>45432.383356481485</v>
      </c>
      <c r="E9">
        <v>2024052001</v>
      </c>
      <c r="F9" t="s">
        <v>16</v>
      </c>
      <c r="G9">
        <v>11435.58</v>
      </c>
      <c r="H9">
        <v>12.495050000000001</v>
      </c>
      <c r="I9">
        <v>236.06</v>
      </c>
      <c r="J9">
        <v>232.13419999999999</v>
      </c>
      <c r="K9" t="s">
        <v>9</v>
      </c>
      <c r="L9">
        <v>38.000329999999998</v>
      </c>
      <c r="M9">
        <v>0.2521988</v>
      </c>
      <c r="N9">
        <v>58</v>
      </c>
      <c r="O9" t="s">
        <v>10</v>
      </c>
      <c r="P9">
        <v>1</v>
      </c>
      <c r="R9" s="6">
        <f t="shared" si="4"/>
        <v>8.2638888925430365E-3</v>
      </c>
      <c r="V9" s="177">
        <f t="shared" si="0"/>
        <v>11.900000005261973</v>
      </c>
      <c r="W9" s="177">
        <f t="shared" si="5"/>
        <v>59.03333333437331</v>
      </c>
      <c r="X9">
        <f t="shared" si="1"/>
        <v>6.3013380050904117E-3</v>
      </c>
      <c r="Y9" s="177">
        <f t="shared" si="2"/>
        <v>336.73781806079347</v>
      </c>
      <c r="Z9" s="177">
        <f t="shared" si="3"/>
        <v>292.25583233668146</v>
      </c>
    </row>
    <row r="10" spans="1:26">
      <c r="A10">
        <v>9</v>
      </c>
      <c r="B10" t="s">
        <v>8</v>
      </c>
      <c r="C10" s="2">
        <v>45432.385335648149</v>
      </c>
      <c r="D10" s="6">
        <v>45432.385335648149</v>
      </c>
      <c r="E10">
        <v>2024052001</v>
      </c>
      <c r="F10" t="s">
        <v>16</v>
      </c>
      <c r="G10">
        <v>10990.91</v>
      </c>
      <c r="H10">
        <v>12.227320000000001</v>
      </c>
      <c r="I10">
        <v>244.2</v>
      </c>
      <c r="J10">
        <v>236.1944</v>
      </c>
      <c r="K10" t="s">
        <v>9</v>
      </c>
      <c r="L10">
        <v>38</v>
      </c>
      <c r="M10">
        <v>0.26134010000000002</v>
      </c>
      <c r="N10">
        <v>60</v>
      </c>
      <c r="O10" t="s">
        <v>10</v>
      </c>
      <c r="P10">
        <v>1</v>
      </c>
      <c r="R10" s="6">
        <f t="shared" si="4"/>
        <v>1.9791666636592709E-3</v>
      </c>
      <c r="V10" s="177">
        <f t="shared" si="0"/>
        <v>2.84999999566935</v>
      </c>
      <c r="W10" s="177">
        <f t="shared" si="5"/>
        <v>61.88333333004266</v>
      </c>
      <c r="X10">
        <f t="shared" si="1"/>
        <v>6.3013380050904117E-3</v>
      </c>
      <c r="Y10" s="177">
        <f t="shared" si="2"/>
        <v>348.83638275595871</v>
      </c>
      <c r="Z10" s="177">
        <f t="shared" si="3"/>
        <v>302.75621544015087</v>
      </c>
    </row>
    <row r="11" spans="1:26">
      <c r="A11">
        <v>10</v>
      </c>
      <c r="B11" t="s">
        <v>8</v>
      </c>
      <c r="C11" s="2">
        <v>45432.389502314814</v>
      </c>
      <c r="D11" s="6">
        <v>45432.389502314814</v>
      </c>
      <c r="E11">
        <v>2024052001</v>
      </c>
      <c r="F11" t="s">
        <v>16</v>
      </c>
      <c r="G11">
        <v>10251.44</v>
      </c>
      <c r="H11">
        <v>11.84516</v>
      </c>
      <c r="I11">
        <v>337.81</v>
      </c>
      <c r="J11">
        <v>335.09140000000002</v>
      </c>
      <c r="K11" t="s">
        <v>9</v>
      </c>
      <c r="L11">
        <v>38.001150000000003</v>
      </c>
      <c r="M11">
        <v>0.3853027</v>
      </c>
      <c r="N11">
        <v>83</v>
      </c>
      <c r="O11" t="s">
        <v>10</v>
      </c>
      <c r="P11">
        <v>1</v>
      </c>
      <c r="R11" s="6">
        <f t="shared" si="4"/>
        <v>4.166666665696539E-3</v>
      </c>
      <c r="V11" s="177">
        <f t="shared" si="0"/>
        <v>5.9999999986030161</v>
      </c>
      <c r="W11" s="177">
        <f t="shared" si="5"/>
        <v>67.883333328645676</v>
      </c>
      <c r="X11">
        <f t="shared" si="1"/>
        <v>6.3013380050904117E-3</v>
      </c>
      <c r="Y11" s="177">
        <f t="shared" si="2"/>
        <v>513.96705015782459</v>
      </c>
      <c r="Z11" s="177">
        <f t="shared" si="3"/>
        <v>446.07365131286065</v>
      </c>
    </row>
    <row r="12" spans="1:26">
      <c r="A12">
        <v>11</v>
      </c>
      <c r="B12" t="s">
        <v>8</v>
      </c>
      <c r="C12" s="2">
        <v>45432.391481481478</v>
      </c>
      <c r="D12" s="6">
        <v>45432.391481481478</v>
      </c>
      <c r="E12">
        <v>2024052001</v>
      </c>
      <c r="F12" t="s">
        <v>16</v>
      </c>
      <c r="G12">
        <v>9824.0169999999998</v>
      </c>
      <c r="H12">
        <v>11.55869</v>
      </c>
      <c r="I12">
        <v>248.27</v>
      </c>
      <c r="J12">
        <v>244.0146</v>
      </c>
      <c r="K12" t="s">
        <v>9</v>
      </c>
      <c r="L12">
        <v>38.001109999999997</v>
      </c>
      <c r="M12">
        <v>0.2855164</v>
      </c>
      <c r="N12">
        <v>61</v>
      </c>
      <c r="O12" t="s">
        <v>10</v>
      </c>
      <c r="P12">
        <v>1</v>
      </c>
      <c r="R12" s="6">
        <f t="shared" si="4"/>
        <v>1.9791666636592709E-3</v>
      </c>
      <c r="V12" s="177">
        <f t="shared" si="0"/>
        <v>2.84999999566935</v>
      </c>
      <c r="W12" s="177">
        <f t="shared" si="5"/>
        <v>70.733333324315026</v>
      </c>
      <c r="X12">
        <f t="shared" si="1"/>
        <v>6.3013380050904117E-3</v>
      </c>
      <c r="Y12" s="177">
        <f t="shared" si="2"/>
        <v>381.0546110986225</v>
      </c>
      <c r="Z12" s="177">
        <f t="shared" si="3"/>
        <v>330.71851915442676</v>
      </c>
    </row>
    <row r="13" spans="1:26">
      <c r="A13">
        <v>12</v>
      </c>
      <c r="B13" t="s">
        <v>8</v>
      </c>
      <c r="C13" s="2">
        <v>45432.393437500003</v>
      </c>
      <c r="D13" s="6">
        <v>45432.393437500003</v>
      </c>
      <c r="E13">
        <v>2024052001</v>
      </c>
      <c r="F13" t="s">
        <v>16</v>
      </c>
      <c r="G13">
        <v>9416.2340000000004</v>
      </c>
      <c r="H13">
        <v>11.276579999999999</v>
      </c>
      <c r="I13">
        <v>236.06</v>
      </c>
      <c r="J13">
        <v>236.7287</v>
      </c>
      <c r="K13" t="s">
        <v>9</v>
      </c>
      <c r="L13">
        <v>38.001199999999997</v>
      </c>
      <c r="M13">
        <v>0.28197090000000002</v>
      </c>
      <c r="N13">
        <v>58</v>
      </c>
      <c r="O13" t="s">
        <v>10</v>
      </c>
      <c r="P13">
        <v>1</v>
      </c>
      <c r="R13" s="6">
        <f t="shared" si="4"/>
        <v>1.9560185246518813E-3</v>
      </c>
      <c r="V13" s="177">
        <f t="shared" si="0"/>
        <v>2.8166666754987091</v>
      </c>
      <c r="W13" s="177">
        <f t="shared" si="5"/>
        <v>73.549999999813735</v>
      </c>
      <c r="X13">
        <f t="shared" si="1"/>
        <v>6.3013380050904117E-3</v>
      </c>
      <c r="Y13" s="177">
        <f t="shared" si="2"/>
        <v>376.29679106712155</v>
      </c>
      <c r="Z13" s="177">
        <f t="shared" si="3"/>
        <v>326.58919188901262</v>
      </c>
    </row>
    <row r="14" spans="1:26">
      <c r="A14">
        <v>13</v>
      </c>
      <c r="B14" t="s">
        <v>8</v>
      </c>
      <c r="C14" s="2">
        <v>45432.406481481485</v>
      </c>
      <c r="D14" s="9">
        <v>45432.406481481485</v>
      </c>
      <c r="E14">
        <v>2024052001</v>
      </c>
      <c r="F14" t="s">
        <v>16</v>
      </c>
      <c r="G14">
        <v>8145.5550000000003</v>
      </c>
      <c r="H14">
        <v>10.983610000000001</v>
      </c>
      <c r="I14">
        <v>223.85</v>
      </c>
      <c r="J14">
        <v>221.23140000000001</v>
      </c>
      <c r="K14" t="s">
        <v>9</v>
      </c>
      <c r="L14">
        <v>38.001289999999997</v>
      </c>
      <c r="M14">
        <v>0.2966954</v>
      </c>
      <c r="N14">
        <v>55</v>
      </c>
      <c r="O14" t="s">
        <v>10</v>
      </c>
      <c r="P14">
        <v>1</v>
      </c>
      <c r="R14" s="9">
        <f t="shared" si="4"/>
        <v>1.3043981482042E-2</v>
      </c>
      <c r="S14" s="1">
        <f>AVERAGE(R15:R19)</f>
        <v>3.1412037031259389E-3</v>
      </c>
      <c r="V14" s="177">
        <f t="shared" si="0"/>
        <v>18.78333333414048</v>
      </c>
      <c r="W14" s="177">
        <f t="shared" si="5"/>
        <v>92.333333333954215</v>
      </c>
      <c r="X14">
        <f t="shared" si="1"/>
        <v>6.3013380050904117E-3</v>
      </c>
      <c r="Y14" s="177">
        <f t="shared" si="2"/>
        <v>395.84897214277345</v>
      </c>
      <c r="Z14" s="177">
        <f t="shared" si="3"/>
        <v>343.55859255558858</v>
      </c>
    </row>
    <row r="15" spans="1:26">
      <c r="A15">
        <v>14</v>
      </c>
      <c r="B15" t="s">
        <v>8</v>
      </c>
      <c r="C15" s="2">
        <v>45432.409502314818</v>
      </c>
      <c r="D15" s="9">
        <v>45432.409502314818</v>
      </c>
      <c r="E15">
        <v>2024052001</v>
      </c>
      <c r="F15" t="s">
        <v>16</v>
      </c>
      <c r="G15">
        <v>7636.9780000000001</v>
      </c>
      <c r="H15">
        <v>10.58581</v>
      </c>
      <c r="I15">
        <v>288.97000000000003</v>
      </c>
      <c r="J15">
        <v>286.73899999999998</v>
      </c>
      <c r="K15" t="s">
        <v>9</v>
      </c>
      <c r="L15">
        <v>38.000120000000003</v>
      </c>
      <c r="M15">
        <v>0.39560299999999998</v>
      </c>
      <c r="N15">
        <v>71</v>
      </c>
      <c r="O15" t="s">
        <v>10</v>
      </c>
      <c r="P15">
        <v>0.5</v>
      </c>
      <c r="R15" s="9">
        <f t="shared" si="4"/>
        <v>3.0208333337213844E-3</v>
      </c>
      <c r="V15" s="177">
        <f t="shared" si="0"/>
        <v>4.3500000005587935</v>
      </c>
      <c r="W15" s="177">
        <f t="shared" si="5"/>
        <v>96.683333334513009</v>
      </c>
      <c r="X15">
        <f t="shared" si="1"/>
        <v>6.3013380050904117E-3</v>
      </c>
      <c r="Y15" s="177">
        <f t="shared" si="2"/>
        <v>527.31956877998334</v>
      </c>
      <c r="Z15" s="177">
        <f t="shared" si="3"/>
        <v>457.66234505145809</v>
      </c>
    </row>
    <row r="16" spans="1:26">
      <c r="A16">
        <v>15</v>
      </c>
      <c r="B16" t="s">
        <v>8</v>
      </c>
      <c r="C16" s="2">
        <v>45432.412291666667</v>
      </c>
      <c r="D16" s="9">
        <v>45432.412291666667</v>
      </c>
      <c r="E16">
        <v>2024052001</v>
      </c>
      <c r="F16" t="s">
        <v>16</v>
      </c>
      <c r="G16">
        <v>7173.8339999999998</v>
      </c>
      <c r="H16">
        <v>10.198270000000001</v>
      </c>
      <c r="I16">
        <v>276.75990000000002</v>
      </c>
      <c r="J16">
        <v>277.39370000000002</v>
      </c>
      <c r="K16" t="s">
        <v>9</v>
      </c>
      <c r="L16">
        <v>38.000279999999997</v>
      </c>
      <c r="M16">
        <v>0.39232840000000002</v>
      </c>
      <c r="N16">
        <v>68</v>
      </c>
      <c r="O16" t="s">
        <v>10</v>
      </c>
      <c r="P16">
        <v>1</v>
      </c>
      <c r="R16" s="9">
        <f t="shared" si="4"/>
        <v>2.78935184906004E-3</v>
      </c>
      <c r="V16" s="177">
        <f t="shared" si="0"/>
        <v>4.0166666626464576</v>
      </c>
      <c r="W16" s="177">
        <f t="shared" si="5"/>
        <v>100.69999999715947</v>
      </c>
      <c r="X16">
        <f t="shared" si="1"/>
        <v>6.3013380050904117E-3</v>
      </c>
      <c r="Y16" s="177">
        <f t="shared" si="2"/>
        <v>523.20980155723782</v>
      </c>
      <c r="Z16" s="177">
        <f t="shared" si="3"/>
        <v>454.09546489730604</v>
      </c>
    </row>
    <row r="17" spans="1:26">
      <c r="A17">
        <v>16</v>
      </c>
      <c r="B17" t="s">
        <v>8</v>
      </c>
      <c r="C17" s="2">
        <v>45432.417615740742</v>
      </c>
      <c r="D17" s="9">
        <v>45432.417615740742</v>
      </c>
      <c r="E17">
        <v>2024052001</v>
      </c>
      <c r="F17" t="s">
        <v>16</v>
      </c>
      <c r="G17">
        <v>6584.0810000000001</v>
      </c>
      <c r="H17">
        <v>9.8242759999999993</v>
      </c>
      <c r="I17">
        <v>248.27</v>
      </c>
      <c r="J17">
        <v>248.82480000000001</v>
      </c>
      <c r="K17" t="s">
        <v>9</v>
      </c>
      <c r="L17">
        <v>38.000279999999997</v>
      </c>
      <c r="M17">
        <v>0.36955640000000001</v>
      </c>
      <c r="N17">
        <v>61</v>
      </c>
      <c r="O17" t="s">
        <v>10</v>
      </c>
      <c r="P17">
        <v>1</v>
      </c>
      <c r="R17" s="9">
        <f t="shared" si="4"/>
        <v>5.324074074451346E-3</v>
      </c>
      <c r="V17" s="177">
        <f t="shared" si="0"/>
        <v>7.6666666672099382</v>
      </c>
      <c r="W17" s="177">
        <f t="shared" si="5"/>
        <v>108.3666666643694</v>
      </c>
      <c r="X17">
        <f t="shared" si="1"/>
        <v>6.3013380050904117E-3</v>
      </c>
      <c r="Y17" s="177">
        <f t="shared" si="2"/>
        <v>492.55396562935999</v>
      </c>
      <c r="Z17" s="177">
        <f t="shared" si="3"/>
        <v>427.48916657098857</v>
      </c>
    </row>
    <row r="18" spans="1:26">
      <c r="A18">
        <v>17</v>
      </c>
      <c r="B18" t="s">
        <v>8</v>
      </c>
      <c r="C18" s="2">
        <v>45432.419942129629</v>
      </c>
      <c r="D18" s="9">
        <v>45432.419942129629</v>
      </c>
      <c r="E18">
        <v>2024052001</v>
      </c>
      <c r="F18" t="s">
        <v>16</v>
      </c>
      <c r="G18">
        <v>6203.6409999999996</v>
      </c>
      <c r="H18">
        <v>9.454561</v>
      </c>
      <c r="I18">
        <v>244.2</v>
      </c>
      <c r="J18">
        <v>246.9957</v>
      </c>
      <c r="K18" t="s">
        <v>9</v>
      </c>
      <c r="L18">
        <v>38.000109999999999</v>
      </c>
      <c r="M18">
        <v>0.37452750000000001</v>
      </c>
      <c r="N18">
        <v>60</v>
      </c>
      <c r="O18" t="s">
        <v>10</v>
      </c>
      <c r="P18">
        <v>1</v>
      </c>
      <c r="R18" s="9">
        <f t="shared" si="4"/>
        <v>2.3263888870133087E-3</v>
      </c>
      <c r="V18" s="177">
        <f t="shared" si="0"/>
        <v>3.3499999972991645</v>
      </c>
      <c r="W18" s="177">
        <f t="shared" si="5"/>
        <v>111.71666666166857</v>
      </c>
      <c r="X18">
        <f t="shared" si="1"/>
        <v>6.3013380050904117E-3</v>
      </c>
      <c r="Y18" s="177">
        <f t="shared" si="2"/>
        <v>499.36405805767771</v>
      </c>
      <c r="Z18" s="177">
        <f t="shared" si="3"/>
        <v>433.39966763199033</v>
      </c>
    </row>
    <row r="19" spans="1:26">
      <c r="A19">
        <v>18</v>
      </c>
      <c r="B19" t="s">
        <v>8</v>
      </c>
      <c r="C19" s="2">
        <v>45432.4221875</v>
      </c>
      <c r="D19" s="9">
        <v>45432.4221875</v>
      </c>
      <c r="E19">
        <v>2024052001</v>
      </c>
      <c r="F19" t="s">
        <v>16</v>
      </c>
      <c r="G19">
        <v>5779.0169999999998</v>
      </c>
      <c r="H19">
        <v>8.9891380000000005</v>
      </c>
      <c r="I19">
        <v>301.18</v>
      </c>
      <c r="J19">
        <v>301.84129999999999</v>
      </c>
      <c r="K19" t="s">
        <v>9</v>
      </c>
      <c r="L19">
        <v>38.000109999999999</v>
      </c>
      <c r="M19">
        <v>0.46735539999999998</v>
      </c>
      <c r="N19">
        <v>74</v>
      </c>
      <c r="O19" t="s">
        <v>10</v>
      </c>
      <c r="P19">
        <v>1</v>
      </c>
      <c r="R19" s="9">
        <f t="shared" si="4"/>
        <v>2.2453703713836148E-3</v>
      </c>
      <c r="V19" s="177">
        <f t="shared" si="0"/>
        <v>3.2333333347924054</v>
      </c>
      <c r="W19" s="177">
        <f t="shared" si="5"/>
        <v>114.94999999646097</v>
      </c>
      <c r="X19">
        <f t="shared" si="1"/>
        <v>6.3013380050904117E-3</v>
      </c>
      <c r="Y19" s="177">
        <f t="shared" si="2"/>
        <v>622.80918404302145</v>
      </c>
      <c r="Z19" s="177">
        <f t="shared" si="3"/>
        <v>540.5380884084766</v>
      </c>
    </row>
    <row r="20" spans="1:26">
      <c r="A20">
        <v>19</v>
      </c>
      <c r="B20" t="s">
        <v>8</v>
      </c>
      <c r="C20" s="2">
        <v>45432.429560185185</v>
      </c>
      <c r="D20" s="8">
        <v>45432.429560185185</v>
      </c>
      <c r="E20">
        <v>2024052001</v>
      </c>
      <c r="F20" t="s">
        <v>16</v>
      </c>
      <c r="G20">
        <v>5087.6360000000004</v>
      </c>
      <c r="H20">
        <v>8.4625749999999993</v>
      </c>
      <c r="I20">
        <v>317.45999999999998</v>
      </c>
      <c r="J20">
        <v>320.0213</v>
      </c>
      <c r="K20" t="s">
        <v>9</v>
      </c>
      <c r="L20">
        <v>38.000050000000002</v>
      </c>
      <c r="M20">
        <v>0.5307096</v>
      </c>
      <c r="N20">
        <v>78</v>
      </c>
      <c r="O20" t="s">
        <v>10</v>
      </c>
      <c r="P20">
        <v>1</v>
      </c>
      <c r="R20" s="8">
        <f t="shared" si="4"/>
        <v>7.3726851842366159E-3</v>
      </c>
      <c r="S20" s="1">
        <f>AVERAGE(R21:R23)</f>
        <v>2.2067901227273978E-3</v>
      </c>
      <c r="V20" s="177">
        <f t="shared" si="0"/>
        <v>10.616666665300727</v>
      </c>
      <c r="W20" s="177">
        <f t="shared" si="5"/>
        <v>125.5666666617617</v>
      </c>
      <c r="X20">
        <f t="shared" si="1"/>
        <v>6.3013380050904117E-3</v>
      </c>
      <c r="Y20" s="177">
        <f t="shared" si="2"/>
        <v>706.00729117754759</v>
      </c>
      <c r="Z20" s="177">
        <f t="shared" si="3"/>
        <v>612.74599243738339</v>
      </c>
    </row>
    <row r="21" spans="1:26">
      <c r="A21">
        <v>20</v>
      </c>
      <c r="B21" t="s">
        <v>8</v>
      </c>
      <c r="C21" s="2">
        <v>45432.431793981479</v>
      </c>
      <c r="D21" s="8">
        <v>45432.431793981479</v>
      </c>
      <c r="E21">
        <v>2024052001</v>
      </c>
      <c r="F21" t="s">
        <v>16</v>
      </c>
      <c r="G21">
        <v>4833.3019999999997</v>
      </c>
      <c r="H21">
        <v>8.2045370000000002</v>
      </c>
      <c r="I21">
        <v>154.66</v>
      </c>
      <c r="J21">
        <v>152.58349999999999</v>
      </c>
      <c r="K21" t="s">
        <v>9</v>
      </c>
      <c r="L21">
        <v>38.001170000000002</v>
      </c>
      <c r="M21">
        <v>0.25755600000000001</v>
      </c>
      <c r="N21">
        <v>38</v>
      </c>
      <c r="O21" t="s">
        <v>10</v>
      </c>
      <c r="P21">
        <v>1</v>
      </c>
      <c r="R21" s="8">
        <f t="shared" si="4"/>
        <v>2.2337962946039625E-3</v>
      </c>
      <c r="V21" s="177">
        <f t="shared" si="0"/>
        <v>3.2166666642297059</v>
      </c>
      <c r="W21" s="177">
        <f t="shared" si="5"/>
        <v>128.78333332599141</v>
      </c>
      <c r="X21">
        <f t="shared" si="1"/>
        <v>6.3013380050904117E-3</v>
      </c>
      <c r="Y21" s="177">
        <f t="shared" si="2"/>
        <v>343.51105683567397</v>
      </c>
      <c r="Z21" s="177">
        <f t="shared" si="3"/>
        <v>298.13434799366189</v>
      </c>
    </row>
    <row r="22" spans="1:26">
      <c r="A22">
        <v>21</v>
      </c>
      <c r="B22" t="s">
        <v>8</v>
      </c>
      <c r="C22" s="2">
        <v>45432.433865740742</v>
      </c>
      <c r="D22" s="8">
        <v>45432.433865740742</v>
      </c>
      <c r="E22">
        <v>2024052001</v>
      </c>
      <c r="F22" t="s">
        <v>16</v>
      </c>
      <c r="G22">
        <v>4498.6850000000004</v>
      </c>
      <c r="H22">
        <v>7.7817860000000003</v>
      </c>
      <c r="I22">
        <v>248.27</v>
      </c>
      <c r="J22">
        <v>247.28319999999999</v>
      </c>
      <c r="K22" t="s">
        <v>9</v>
      </c>
      <c r="L22">
        <v>38.000970000000002</v>
      </c>
      <c r="M22">
        <v>0.42582110000000001</v>
      </c>
      <c r="N22">
        <v>61</v>
      </c>
      <c r="O22" t="s">
        <v>10</v>
      </c>
      <c r="P22">
        <v>1</v>
      </c>
      <c r="R22" s="8">
        <f t="shared" si="4"/>
        <v>2.0717592633445747E-3</v>
      </c>
      <c r="V22" s="177">
        <f t="shared" si="0"/>
        <v>2.9833333392161876</v>
      </c>
      <c r="W22" s="177">
        <f t="shared" si="5"/>
        <v>131.76666666520759</v>
      </c>
      <c r="X22">
        <f t="shared" si="1"/>
        <v>6.3013380050904117E-3</v>
      </c>
      <c r="Y22" s="177">
        <f t="shared" si="2"/>
        <v>567.27292833261879</v>
      </c>
      <c r="Z22" s="177">
        <f t="shared" si="3"/>
        <v>492.33799395227175</v>
      </c>
    </row>
    <row r="23" spans="1:26">
      <c r="A23">
        <v>22</v>
      </c>
      <c r="B23" t="s">
        <v>8</v>
      </c>
      <c r="C23" s="2">
        <v>45432.436180555553</v>
      </c>
      <c r="D23" s="8">
        <v>45432.436180555553</v>
      </c>
      <c r="E23">
        <v>2024052001</v>
      </c>
      <c r="F23" t="s">
        <v>16</v>
      </c>
      <c r="G23">
        <v>4107.7809999999999</v>
      </c>
      <c r="H23">
        <v>7.257555</v>
      </c>
      <c r="I23">
        <v>297.11</v>
      </c>
      <c r="J23">
        <v>296.50139999999999</v>
      </c>
      <c r="K23" t="s">
        <v>9</v>
      </c>
      <c r="L23">
        <v>38.000010000000003</v>
      </c>
      <c r="M23">
        <v>0.52213290000000001</v>
      </c>
      <c r="N23">
        <v>73</v>
      </c>
      <c r="O23" t="s">
        <v>10</v>
      </c>
      <c r="P23">
        <v>1</v>
      </c>
      <c r="R23" s="8">
        <f t="shared" si="4"/>
        <v>2.3148148102336563E-3</v>
      </c>
      <c r="V23" s="177">
        <f t="shared" si="0"/>
        <v>3.3333333267364651</v>
      </c>
      <c r="W23" s="177">
        <f t="shared" si="5"/>
        <v>135.09999999194406</v>
      </c>
      <c r="X23">
        <f t="shared" si="1"/>
        <v>6.3013380050904117E-3</v>
      </c>
      <c r="Y23" s="177">
        <f t="shared" si="2"/>
        <v>694.61845181300203</v>
      </c>
      <c r="Z23" s="177">
        <f t="shared" si="3"/>
        <v>602.86158222470851</v>
      </c>
    </row>
    <row r="24" spans="1:26">
      <c r="A24">
        <v>23</v>
      </c>
      <c r="B24" t="s">
        <v>8</v>
      </c>
      <c r="C24" s="2">
        <v>45432.457488425927</v>
      </c>
      <c r="D24" s="6">
        <v>45432.457488425927</v>
      </c>
      <c r="E24">
        <v>2024052001</v>
      </c>
      <c r="F24" t="s">
        <v>16</v>
      </c>
      <c r="G24">
        <v>3127.2040000000002</v>
      </c>
      <c r="H24">
        <v>6.7066619999999997</v>
      </c>
      <c r="I24">
        <v>264.55</v>
      </c>
      <c r="J24">
        <v>260.38780000000003</v>
      </c>
      <c r="K24" t="s">
        <v>9</v>
      </c>
      <c r="L24">
        <v>38.000329999999998</v>
      </c>
      <c r="M24">
        <v>0.55665200000000004</v>
      </c>
      <c r="N24">
        <v>65</v>
      </c>
      <c r="O24" t="s">
        <v>10</v>
      </c>
      <c r="P24">
        <v>1</v>
      </c>
      <c r="R24" s="6">
        <f t="shared" si="4"/>
        <v>2.1307870374585036E-2</v>
      </c>
      <c r="S24" s="1">
        <f>AVERAGE(R25:R32)</f>
        <v>2.2699652772644185E-3</v>
      </c>
      <c r="V24" s="177">
        <f t="shared" si="0"/>
        <v>30.683333339402452</v>
      </c>
      <c r="W24" s="177">
        <f t="shared" si="5"/>
        <v>165.78333333134651</v>
      </c>
      <c r="X24">
        <f t="shared" si="1"/>
        <v>6.3013380050904117E-3</v>
      </c>
      <c r="Y24" s="177">
        <f t="shared" si="2"/>
        <v>740.13224313394323</v>
      </c>
      <c r="Z24" s="177">
        <f t="shared" si="3"/>
        <v>642.36314769157934</v>
      </c>
    </row>
    <row r="25" spans="1:26">
      <c r="A25">
        <v>24</v>
      </c>
      <c r="B25" t="s">
        <v>8</v>
      </c>
      <c r="C25" s="2">
        <v>45432.459594907406</v>
      </c>
      <c r="D25" s="6">
        <v>45432.459594907406</v>
      </c>
      <c r="E25">
        <v>2024052001</v>
      </c>
      <c r="F25" t="s">
        <v>16</v>
      </c>
      <c r="G25">
        <v>2833.335</v>
      </c>
      <c r="H25">
        <v>6.1933150000000001</v>
      </c>
      <c r="I25">
        <v>236.06</v>
      </c>
      <c r="J25">
        <v>233.54820000000001</v>
      </c>
      <c r="K25" t="s">
        <v>9</v>
      </c>
      <c r="L25">
        <v>38.000019999999999</v>
      </c>
      <c r="M25">
        <v>0.50890539999999995</v>
      </c>
      <c r="N25">
        <v>58</v>
      </c>
      <c r="O25" t="s">
        <v>10</v>
      </c>
      <c r="P25">
        <v>1</v>
      </c>
      <c r="R25" s="6">
        <f t="shared" si="4"/>
        <v>2.1064814791316167E-3</v>
      </c>
      <c r="V25" s="177">
        <f t="shared" si="0"/>
        <v>3.033333329949528</v>
      </c>
      <c r="W25" s="177">
        <f t="shared" si="5"/>
        <v>168.81666666129604</v>
      </c>
      <c r="X25">
        <f t="shared" si="1"/>
        <v>6.3013380050904117E-3</v>
      </c>
      <c r="Y25" s="177">
        <f t="shared" si="2"/>
        <v>676.65352183188315</v>
      </c>
      <c r="Z25" s="177">
        <f t="shared" si="3"/>
        <v>587.26976187397429</v>
      </c>
    </row>
    <row r="26" spans="1:26">
      <c r="A26">
        <v>25</v>
      </c>
      <c r="B26" t="s">
        <v>8</v>
      </c>
      <c r="C26" s="2">
        <v>45432.461712962962</v>
      </c>
      <c r="D26" s="6">
        <v>45432.461712962962</v>
      </c>
      <c r="E26">
        <v>2024052001</v>
      </c>
      <c r="F26" t="s">
        <v>16</v>
      </c>
      <c r="G26">
        <v>2526.9499999999998</v>
      </c>
      <c r="H26">
        <v>5.6310370000000001</v>
      </c>
      <c r="I26">
        <v>256.41000000000003</v>
      </c>
      <c r="J26">
        <v>253.6378</v>
      </c>
      <c r="K26" t="s">
        <v>9</v>
      </c>
      <c r="L26">
        <v>38.001109999999997</v>
      </c>
      <c r="M26">
        <v>0.56351879999999999</v>
      </c>
      <c r="N26">
        <v>63</v>
      </c>
      <c r="O26" t="s">
        <v>10</v>
      </c>
      <c r="P26">
        <v>1</v>
      </c>
      <c r="R26" s="6">
        <f t="shared" si="4"/>
        <v>2.118055555911269E-3</v>
      </c>
      <c r="V26" s="177">
        <f t="shared" si="0"/>
        <v>3.0500000005122274</v>
      </c>
      <c r="W26" s="177">
        <f t="shared" si="5"/>
        <v>171.86666666180827</v>
      </c>
      <c r="X26">
        <f t="shared" si="1"/>
        <v>6.3013380050904117E-3</v>
      </c>
      <c r="Y26" s="177">
        <f t="shared" si="2"/>
        <v>749.11853114578787</v>
      </c>
      <c r="Z26" s="177">
        <f t="shared" si="3"/>
        <v>650.16237587938178</v>
      </c>
    </row>
    <row r="27" spans="1:26">
      <c r="A27">
        <v>26</v>
      </c>
      <c r="B27" t="s">
        <v>8</v>
      </c>
      <c r="C27" s="2">
        <v>45432.464050925926</v>
      </c>
      <c r="D27" s="6">
        <v>45432.464050925926</v>
      </c>
      <c r="E27">
        <v>2024052001</v>
      </c>
      <c r="F27" t="s">
        <v>16</v>
      </c>
      <c r="G27">
        <v>2174.4949999999999</v>
      </c>
      <c r="H27">
        <v>4.9497710000000001</v>
      </c>
      <c r="I27">
        <v>301.18</v>
      </c>
      <c r="J27">
        <v>301.19549999999998</v>
      </c>
      <c r="K27" t="s">
        <v>9</v>
      </c>
      <c r="L27">
        <v>38.000120000000003</v>
      </c>
      <c r="M27">
        <v>0.68369069999999998</v>
      </c>
      <c r="N27">
        <v>74</v>
      </c>
      <c r="O27" t="s">
        <v>10</v>
      </c>
      <c r="P27">
        <v>1</v>
      </c>
      <c r="R27" s="6">
        <f t="shared" si="4"/>
        <v>2.3379629637929611E-3</v>
      </c>
      <c r="V27" s="177">
        <f t="shared" si="0"/>
        <v>3.366666667861864</v>
      </c>
      <c r="W27" s="177">
        <f t="shared" si="5"/>
        <v>175.23333332967013</v>
      </c>
      <c r="X27">
        <f t="shared" si="1"/>
        <v>6.3013380050904117E-3</v>
      </c>
      <c r="Y27" s="177">
        <f t="shared" si="2"/>
        <v>908.6536683335346</v>
      </c>
      <c r="Z27" s="177">
        <f t="shared" si="3"/>
        <v>788.62343313233953</v>
      </c>
    </row>
    <row r="28" spans="1:26">
      <c r="A28">
        <v>27</v>
      </c>
      <c r="B28" t="s">
        <v>8</v>
      </c>
      <c r="C28" s="2">
        <v>45432.466215277775</v>
      </c>
      <c r="D28" s="6">
        <v>45432.466215277775</v>
      </c>
      <c r="E28">
        <v>2024052001</v>
      </c>
      <c r="F28" t="s">
        <v>16</v>
      </c>
      <c r="G28">
        <v>1811.7539999999999</v>
      </c>
      <c r="H28">
        <v>4.2060570000000004</v>
      </c>
      <c r="I28">
        <v>321.52999999999997</v>
      </c>
      <c r="J28">
        <v>322.36110000000002</v>
      </c>
      <c r="K28" t="s">
        <v>9</v>
      </c>
      <c r="L28">
        <v>38.00029</v>
      </c>
      <c r="M28">
        <v>0.7462934</v>
      </c>
      <c r="N28">
        <v>79</v>
      </c>
      <c r="O28" t="s">
        <v>10</v>
      </c>
      <c r="P28">
        <v>1</v>
      </c>
      <c r="R28" s="6">
        <f t="shared" si="4"/>
        <v>2.1643518484779634E-3</v>
      </c>
      <c r="V28" s="177">
        <f t="shared" si="0"/>
        <v>3.1166666618082672</v>
      </c>
      <c r="W28" s="177">
        <f t="shared" si="5"/>
        <v>178.3499999914784</v>
      </c>
      <c r="X28">
        <f t="shared" si="1"/>
        <v>6.3013380050904117E-3</v>
      </c>
      <c r="Y28" s="177">
        <f t="shared" si="2"/>
        <v>991.79454995859737</v>
      </c>
      <c r="Z28" s="177">
        <f t="shared" si="3"/>
        <v>860.78167095803985</v>
      </c>
    </row>
    <row r="29" spans="1:26">
      <c r="A29">
        <v>28</v>
      </c>
      <c r="B29" t="s">
        <v>8</v>
      </c>
      <c r="C29" s="2">
        <v>45432.46875</v>
      </c>
      <c r="D29" s="6">
        <v>45432.46875</v>
      </c>
      <c r="E29">
        <v>2024052001</v>
      </c>
      <c r="F29" t="s">
        <v>16</v>
      </c>
      <c r="G29">
        <v>1540.51</v>
      </c>
      <c r="H29">
        <v>3.6601460000000001</v>
      </c>
      <c r="I29">
        <v>231.99</v>
      </c>
      <c r="J29">
        <v>231.8306</v>
      </c>
      <c r="K29" t="s">
        <v>9</v>
      </c>
      <c r="L29">
        <v>42.90307</v>
      </c>
      <c r="M29">
        <v>0.54904810000000004</v>
      </c>
      <c r="N29">
        <v>57</v>
      </c>
      <c r="O29" t="s">
        <v>10</v>
      </c>
      <c r="P29">
        <v>1</v>
      </c>
      <c r="R29" s="6">
        <f t="shared" si="4"/>
        <v>2.534722225391306E-3</v>
      </c>
      <c r="V29" s="177">
        <f t="shared" si="0"/>
        <v>3.6500000045634806</v>
      </c>
      <c r="W29" s="177">
        <f t="shared" si="5"/>
        <v>181.99999999604188</v>
      </c>
      <c r="X29">
        <f t="shared" si="1"/>
        <v>6.3013380050904117E-3</v>
      </c>
      <c r="Y29" s="177">
        <f t="shared" si="2"/>
        <v>729.85833192154075</v>
      </c>
      <c r="Z29" s="177">
        <f t="shared" si="3"/>
        <v>633.44638719813304</v>
      </c>
    </row>
    <row r="30" spans="1:26">
      <c r="A30">
        <v>29</v>
      </c>
      <c r="B30" t="s">
        <v>8</v>
      </c>
      <c r="C30" s="2">
        <v>45432.47079861111</v>
      </c>
      <c r="D30" s="6">
        <v>45432.47079861111</v>
      </c>
      <c r="E30">
        <v>2024052001</v>
      </c>
      <c r="F30" t="s">
        <v>16</v>
      </c>
      <c r="G30">
        <v>1166.037</v>
      </c>
      <c r="H30">
        <v>2.82253</v>
      </c>
      <c r="I30">
        <v>350.02</v>
      </c>
      <c r="J30">
        <v>349.93490000000003</v>
      </c>
      <c r="K30" t="s">
        <v>9</v>
      </c>
      <c r="L30">
        <v>38.00121</v>
      </c>
      <c r="M30">
        <v>0.84474559999999999</v>
      </c>
      <c r="N30">
        <v>86</v>
      </c>
      <c r="O30" t="s">
        <v>10</v>
      </c>
      <c r="P30">
        <v>1</v>
      </c>
      <c r="R30" s="6">
        <f t="shared" si="4"/>
        <v>2.0486111097852699E-3</v>
      </c>
      <c r="V30" s="177">
        <f t="shared" si="0"/>
        <v>2.9499999980907887</v>
      </c>
      <c r="W30" s="177">
        <f t="shared" si="5"/>
        <v>184.94999999413267</v>
      </c>
      <c r="X30">
        <f t="shared" si="1"/>
        <v>6.3013380050904117E-3</v>
      </c>
      <c r="Y30" s="177">
        <f t="shared" si="2"/>
        <v>1122.3495743940282</v>
      </c>
      <c r="Z30" s="177">
        <f t="shared" si="3"/>
        <v>974.0907954034094</v>
      </c>
    </row>
    <row r="31" spans="1:26">
      <c r="A31">
        <v>30</v>
      </c>
      <c r="B31" t="s">
        <v>8</v>
      </c>
      <c r="C31" s="2">
        <v>45432.473055555558</v>
      </c>
      <c r="D31" s="6">
        <v>45432.473055555558</v>
      </c>
      <c r="E31">
        <v>2024052001</v>
      </c>
      <c r="F31" t="s">
        <v>16</v>
      </c>
      <c r="G31">
        <v>856.30840000000001</v>
      </c>
      <c r="H31">
        <v>2.115561</v>
      </c>
      <c r="I31">
        <v>284.89999999999998</v>
      </c>
      <c r="J31">
        <v>286.69630000000001</v>
      </c>
      <c r="K31" t="s">
        <v>9</v>
      </c>
      <c r="L31">
        <v>41.924469999999999</v>
      </c>
      <c r="M31">
        <v>0.70630809999999999</v>
      </c>
      <c r="N31">
        <v>70</v>
      </c>
      <c r="O31" t="s">
        <v>10</v>
      </c>
      <c r="P31">
        <v>1</v>
      </c>
      <c r="R31" s="6">
        <f t="shared" si="4"/>
        <v>2.2569444481632672E-3</v>
      </c>
      <c r="V31" s="177">
        <f t="shared" si="0"/>
        <v>3.2500000053551048</v>
      </c>
      <c r="W31" s="177">
        <f t="shared" si="5"/>
        <v>188.19999999948777</v>
      </c>
      <c r="X31">
        <f t="shared" si="1"/>
        <v>6.3013380050904117E-3</v>
      </c>
      <c r="Y31" s="177">
        <f t="shared" si="2"/>
        <v>938.54920108053147</v>
      </c>
      <c r="Z31" s="177">
        <f t="shared" si="3"/>
        <v>814.56986188939902</v>
      </c>
    </row>
    <row r="32" spans="1:26">
      <c r="A32">
        <v>31</v>
      </c>
      <c r="B32" t="s">
        <v>8</v>
      </c>
      <c r="C32" s="2">
        <v>45432.475648148145</v>
      </c>
      <c r="D32" s="6">
        <v>45432.475648148145</v>
      </c>
      <c r="E32">
        <v>2024052001</v>
      </c>
      <c r="F32" t="s">
        <v>16</v>
      </c>
      <c r="G32">
        <v>620.875</v>
      </c>
      <c r="H32">
        <v>1.5705089999999999</v>
      </c>
      <c r="I32">
        <v>215.71</v>
      </c>
      <c r="J32">
        <v>216.8886</v>
      </c>
      <c r="K32" t="s">
        <v>9</v>
      </c>
      <c r="L32">
        <v>38.001339999999999</v>
      </c>
      <c r="M32">
        <v>0.54695709999999997</v>
      </c>
      <c r="N32">
        <v>53</v>
      </c>
      <c r="O32" t="s">
        <v>10</v>
      </c>
      <c r="P32">
        <v>1</v>
      </c>
      <c r="R32" s="6">
        <f t="shared" si="4"/>
        <v>2.5925925874616951E-3</v>
      </c>
      <c r="V32" s="177">
        <f t="shared" si="0"/>
        <v>3.7333333259448409</v>
      </c>
      <c r="W32" s="177">
        <f t="shared" si="5"/>
        <v>191.93333332543261</v>
      </c>
      <c r="X32">
        <f t="shared" si="1"/>
        <v>6.3013380050904117E-3</v>
      </c>
      <c r="Y32" s="177">
        <f t="shared" si="2"/>
        <v>726.92307864566737</v>
      </c>
      <c r="Z32" s="177">
        <f t="shared" si="3"/>
        <v>630.89887146556839</v>
      </c>
    </row>
    <row r="33" spans="3:26">
      <c r="I33">
        <f>AVERAGE(I2:I32)</f>
        <v>267.04451290322578</v>
      </c>
      <c r="J33">
        <f>AVERAGE(J2:J32)</f>
        <v>265.20970967741943</v>
      </c>
      <c r="Y33" s="177">
        <f>SUM(Y2:Y32)</f>
        <v>17273.915414367013</v>
      </c>
      <c r="Z33" s="177">
        <f>SUM(Z2:Z32)</f>
        <v>15031.357945023594</v>
      </c>
    </row>
    <row r="34" spans="3:26">
      <c r="C34" t="s">
        <v>17</v>
      </c>
      <c r="D34" s="1">
        <f>D32-D2</f>
        <v>0.11767361110833008</v>
      </c>
      <c r="F34" s="11" t="s">
        <v>23</v>
      </c>
      <c r="G34" s="11">
        <f>G2-G32</f>
        <v>15865.584999999999</v>
      </c>
    </row>
    <row r="35" spans="3:26">
      <c r="C35" t="s">
        <v>19</v>
      </c>
      <c r="D35" s="1">
        <f>D32-D1</f>
        <v>0.13328703703155043</v>
      </c>
      <c r="F35" s="11" t="s">
        <v>24</v>
      </c>
      <c r="G35" s="11">
        <f>G1-G32</f>
        <v>18688.424999999999</v>
      </c>
    </row>
  </sheetData>
  <phoneticPr fontId="1" type="noConversion"/>
  <conditionalFormatting sqref="B1:H1">
    <cfRule type="containsText" dxfId="29" priority="1" operator="containsText" text="Prime">
      <formula>NOT(ISERROR(SEARCH("Prime",B1)))</formula>
    </cfRule>
  </conditionalFormatting>
  <conditionalFormatting sqref="B2:P32">
    <cfRule type="containsText" dxfId="28" priority="3" operator="containsText" text="Prime">
      <formula>NOT(ISERROR(SEARCH("Prime",B2)))</formula>
    </cfRule>
  </conditionalFormatting>
  <conditionalFormatting sqref="R2:R32">
    <cfRule type="containsText" dxfId="27" priority="2" operator="containsText" text="Prime">
      <formula>NOT(ISERROR(SEARCH("Prime",R2)))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D0E58-990F-9949-B938-F0C80580BFFF}">
  <sheetPr codeName="Sheet18"/>
  <dimension ref="A1:Z33"/>
  <sheetViews>
    <sheetView zoomScale="114" zoomScaleNormal="115" workbookViewId="0">
      <selection activeCell="H40" sqref="H40"/>
    </sheetView>
  </sheetViews>
  <sheetFormatPr baseColWidth="10" defaultColWidth="8.83203125" defaultRowHeight="14"/>
  <cols>
    <col min="1" max="1" width="9" bestFit="1" customWidth="1"/>
    <col min="2" max="2" width="6" bestFit="1" customWidth="1"/>
    <col min="3" max="3" width="21.33203125" bestFit="1" customWidth="1"/>
    <col min="4" max="5" width="12" bestFit="1" customWidth="1"/>
    <col min="6" max="6" width="4.6640625" bestFit="1" customWidth="1"/>
    <col min="7" max="10" width="9.1640625" bestFit="1" customWidth="1"/>
    <col min="11" max="11" width="10.5" bestFit="1" customWidth="1"/>
    <col min="12" max="12" width="9.1640625" bestFit="1" customWidth="1"/>
    <col min="13" max="13" width="10.33203125" bestFit="1" customWidth="1"/>
    <col min="14" max="14" width="4.1640625" bestFit="1" customWidth="1"/>
    <col min="15" max="15" width="2.5" bestFit="1" customWidth="1"/>
    <col min="16" max="16" width="3.1640625" bestFit="1" customWidth="1"/>
    <col min="18" max="20" width="12.1640625" bestFit="1" customWidth="1"/>
    <col min="21" max="21" width="9.1640625" bestFit="1" customWidth="1"/>
    <col min="22" max="22" width="9" bestFit="1" customWidth="1"/>
    <col min="23" max="23" width="10" bestFit="1" customWidth="1"/>
    <col min="24" max="24" width="9" bestFit="1" customWidth="1"/>
    <col min="25" max="26" width="13" bestFit="1" customWidth="1"/>
  </cols>
  <sheetData>
    <row r="1" spans="1:26">
      <c r="B1" s="4" t="s">
        <v>7</v>
      </c>
      <c r="C1" s="5">
        <v>45433.356620370374</v>
      </c>
      <c r="D1" s="6">
        <v>45433.356620370374</v>
      </c>
      <c r="E1" s="4">
        <v>2024052101</v>
      </c>
      <c r="F1" s="4" t="s">
        <v>16</v>
      </c>
      <c r="G1" s="7">
        <v>16666.580000000002</v>
      </c>
      <c r="H1" s="7">
        <v>17.451170000000001</v>
      </c>
    </row>
    <row r="2" spans="1:26">
      <c r="A2">
        <v>1</v>
      </c>
      <c r="B2" t="s">
        <v>8</v>
      </c>
      <c r="C2" s="2">
        <v>45433.378344907411</v>
      </c>
      <c r="D2" s="9">
        <v>45433.378344907411</v>
      </c>
      <c r="E2">
        <v>2024052101</v>
      </c>
      <c r="F2" t="s">
        <v>16</v>
      </c>
      <c r="G2">
        <v>13394.16</v>
      </c>
      <c r="H2">
        <v>17.0976</v>
      </c>
      <c r="I2">
        <v>276.75990000000002</v>
      </c>
      <c r="J2">
        <v>271.36169999999998</v>
      </c>
      <c r="K2" t="s">
        <v>9</v>
      </c>
      <c r="L2">
        <v>38.001190000000001</v>
      </c>
      <c r="M2">
        <v>0.34469319999999998</v>
      </c>
      <c r="N2">
        <v>68</v>
      </c>
      <c r="O2" t="s">
        <v>10</v>
      </c>
      <c r="P2">
        <v>1</v>
      </c>
      <c r="R2" s="9">
        <f>D2-D1</f>
        <v>2.1724537036789116E-2</v>
      </c>
      <c r="U2">
        <f>G1-G2</f>
        <v>3272.4200000000019</v>
      </c>
      <c r="W2" s="177">
        <f>R2*1440</f>
        <v>31.283333332976326</v>
      </c>
      <c r="X2">
        <f>LN(2)/110</f>
        <v>6.3013380050904117E-3</v>
      </c>
      <c r="Y2" s="177">
        <f>J2*EXP(W2*X2)</f>
        <v>330.49101557537756</v>
      </c>
      <c r="Z2" s="177">
        <f>J2*EXP(W2*X2)</f>
        <v>330.49101557537756</v>
      </c>
    </row>
    <row r="3" spans="1:26">
      <c r="A3">
        <v>2</v>
      </c>
      <c r="B3" t="s">
        <v>8</v>
      </c>
      <c r="C3" s="2">
        <v>45433.380520833336</v>
      </c>
      <c r="D3" s="9">
        <v>45433.380520833336</v>
      </c>
      <c r="E3">
        <v>2024052101</v>
      </c>
      <c r="F3" t="s">
        <v>16</v>
      </c>
      <c r="G3">
        <v>12900.23</v>
      </c>
      <c r="H3">
        <v>16.796240000000001</v>
      </c>
      <c r="I3">
        <v>227.92</v>
      </c>
      <c r="J3">
        <v>229.0232</v>
      </c>
      <c r="K3" t="s">
        <v>9</v>
      </c>
      <c r="L3">
        <v>38.000450000000001</v>
      </c>
      <c r="M3">
        <v>0.29655629999999999</v>
      </c>
      <c r="N3">
        <v>56</v>
      </c>
      <c r="O3" t="s">
        <v>10</v>
      </c>
      <c r="P3">
        <v>1</v>
      </c>
      <c r="R3" s="9">
        <f>D3-D2</f>
        <v>2.1759259252576157E-3</v>
      </c>
      <c r="S3" s="1">
        <f>AVERAGE(R3:R9)</f>
        <v>2.4305555551628849E-3</v>
      </c>
      <c r="T3" s="1">
        <f>AVERAGE(R:R)</f>
        <v>5.2181927296462366E-3</v>
      </c>
      <c r="V3" s="177">
        <f t="shared" ref="V3:V28" si="0">R3*1440</f>
        <v>3.1333333323709667</v>
      </c>
      <c r="W3" s="177">
        <f>V3+W2</f>
        <v>34.416666665347293</v>
      </c>
      <c r="X3">
        <f t="shared" ref="X3:X28" si="1">LN(2)/110</f>
        <v>6.3013380050904117E-3</v>
      </c>
      <c r="Y3" s="177">
        <f t="shared" ref="Y3:Y28" si="2">J3*EXP(W3*X3)</f>
        <v>284.48893446448028</v>
      </c>
      <c r="Z3" s="177">
        <f t="shared" ref="Z3:Z28" si="3">J3*EXP(X3*(W3-$W$2))</f>
        <v>233.59001379528431</v>
      </c>
    </row>
    <row r="4" spans="1:26">
      <c r="A4">
        <v>3</v>
      </c>
      <c r="B4" t="s">
        <v>8</v>
      </c>
      <c r="C4" s="2">
        <v>45433.382719907408</v>
      </c>
      <c r="D4" s="9">
        <v>45433.382719907408</v>
      </c>
      <c r="E4">
        <v>2024052101</v>
      </c>
      <c r="F4" t="s">
        <v>16</v>
      </c>
      <c r="G4">
        <v>12380.15</v>
      </c>
      <c r="H4">
        <v>16.44473</v>
      </c>
      <c r="I4">
        <v>264.55</v>
      </c>
      <c r="J4">
        <v>264.4742</v>
      </c>
      <c r="K4" t="s">
        <v>9</v>
      </c>
      <c r="L4">
        <v>38.001269999999998</v>
      </c>
      <c r="M4">
        <v>0.34964460000000003</v>
      </c>
      <c r="N4">
        <v>65</v>
      </c>
      <c r="O4" t="s">
        <v>10</v>
      </c>
      <c r="P4">
        <v>1</v>
      </c>
      <c r="R4" s="9">
        <f t="shared" ref="R4:R28" si="4">D4-D3</f>
        <v>2.1990740715409629E-3</v>
      </c>
      <c r="V4" s="177">
        <f t="shared" si="0"/>
        <v>3.1666666630189866</v>
      </c>
      <c r="W4" s="177">
        <f t="shared" ref="W4:W28" si="5">V4+W3</f>
        <v>37.58333332836628</v>
      </c>
      <c r="X4">
        <f t="shared" si="1"/>
        <v>6.3013380050904117E-3</v>
      </c>
      <c r="Y4" s="177">
        <f t="shared" si="2"/>
        <v>335.14691591822236</v>
      </c>
      <c r="Z4" s="177">
        <f t="shared" si="3"/>
        <v>275.18459675822299</v>
      </c>
    </row>
    <row r="5" spans="1:26">
      <c r="A5">
        <v>4</v>
      </c>
      <c r="B5" t="s">
        <v>8</v>
      </c>
      <c r="C5" s="2">
        <v>45433.385023148148</v>
      </c>
      <c r="D5" s="9">
        <v>45433.385023148148</v>
      </c>
      <c r="E5">
        <v>2024052101</v>
      </c>
      <c r="F5" t="s">
        <v>16</v>
      </c>
      <c r="G5">
        <v>11762.66</v>
      </c>
      <c r="H5">
        <v>15.95696</v>
      </c>
      <c r="I5">
        <v>370.37</v>
      </c>
      <c r="J5">
        <v>372.32819999999998</v>
      </c>
      <c r="K5" t="s">
        <v>9</v>
      </c>
      <c r="L5">
        <v>38.001480000000001</v>
      </c>
      <c r="M5">
        <v>0.50259569999999998</v>
      </c>
      <c r="N5">
        <v>91</v>
      </c>
      <c r="O5" t="s">
        <v>10</v>
      </c>
      <c r="P5">
        <v>1</v>
      </c>
      <c r="R5" s="9">
        <f t="shared" si="4"/>
        <v>2.3032407407299615E-3</v>
      </c>
      <c r="V5" s="177">
        <f t="shared" si="0"/>
        <v>3.3166666666511446</v>
      </c>
      <c r="W5" s="177">
        <f t="shared" si="5"/>
        <v>40.899999995017424</v>
      </c>
      <c r="X5">
        <f t="shared" si="1"/>
        <v>6.3013380050904117E-3</v>
      </c>
      <c r="Y5" s="177">
        <f t="shared" si="2"/>
        <v>481.78620027620741</v>
      </c>
      <c r="Z5" s="177">
        <f t="shared" si="3"/>
        <v>395.58812851804635</v>
      </c>
    </row>
    <row r="6" spans="1:26">
      <c r="A6">
        <v>5</v>
      </c>
      <c r="B6" t="s">
        <v>8</v>
      </c>
      <c r="C6" s="2">
        <v>45433.387546296297</v>
      </c>
      <c r="D6" s="9">
        <v>45433.387546296297</v>
      </c>
      <c r="E6">
        <v>2024052101</v>
      </c>
      <c r="F6" t="s">
        <v>16</v>
      </c>
      <c r="G6">
        <v>11255.11</v>
      </c>
      <c r="H6">
        <v>15.62288</v>
      </c>
      <c r="I6">
        <v>244.2</v>
      </c>
      <c r="J6">
        <v>242.5823</v>
      </c>
      <c r="K6" t="s">
        <v>9</v>
      </c>
      <c r="L6">
        <v>38.00009</v>
      </c>
      <c r="M6">
        <v>0.33490530000000002</v>
      </c>
      <c r="N6">
        <v>60</v>
      </c>
      <c r="O6" t="s">
        <v>10</v>
      </c>
      <c r="P6">
        <v>1</v>
      </c>
      <c r="R6" s="9">
        <f t="shared" si="4"/>
        <v>2.5231481486116536E-3</v>
      </c>
      <c r="V6" s="177">
        <f t="shared" si="0"/>
        <v>3.6333333340007812</v>
      </c>
      <c r="W6" s="177">
        <f t="shared" si="5"/>
        <v>44.533333329018205</v>
      </c>
      <c r="X6">
        <f t="shared" si="1"/>
        <v>6.3013380050904117E-3</v>
      </c>
      <c r="Y6" s="177">
        <f t="shared" si="2"/>
        <v>321.1668018319902</v>
      </c>
      <c r="Z6" s="177">
        <f t="shared" si="3"/>
        <v>263.70571428987751</v>
      </c>
    </row>
    <row r="7" spans="1:26">
      <c r="A7">
        <v>6</v>
      </c>
      <c r="B7" t="s">
        <v>8</v>
      </c>
      <c r="C7" s="2">
        <v>45433.389548611114</v>
      </c>
      <c r="D7" s="9">
        <v>45433.389548611114</v>
      </c>
      <c r="E7">
        <v>2024052101</v>
      </c>
      <c r="F7" t="s">
        <v>16</v>
      </c>
      <c r="G7">
        <v>10751.68</v>
      </c>
      <c r="H7">
        <v>15.198359999999999</v>
      </c>
      <c r="I7">
        <v>301.18</v>
      </c>
      <c r="J7">
        <v>298.72840000000002</v>
      </c>
      <c r="K7" t="s">
        <v>9</v>
      </c>
      <c r="L7">
        <v>38.000050000000002</v>
      </c>
      <c r="M7">
        <v>0.4200681</v>
      </c>
      <c r="N7">
        <v>74</v>
      </c>
      <c r="O7" t="s">
        <v>10</v>
      </c>
      <c r="P7">
        <v>1</v>
      </c>
      <c r="R7" s="9">
        <f t="shared" si="4"/>
        <v>2.0023148172185756E-3</v>
      </c>
      <c r="V7" s="177">
        <f t="shared" si="0"/>
        <v>2.8833333367947489</v>
      </c>
      <c r="W7" s="177">
        <f t="shared" si="5"/>
        <v>47.416666665812954</v>
      </c>
      <c r="X7">
        <f t="shared" si="1"/>
        <v>6.3013380050904117E-3</v>
      </c>
      <c r="Y7" s="177">
        <f t="shared" si="2"/>
        <v>402.75290829061748</v>
      </c>
      <c r="Z7" s="177">
        <f t="shared" si="3"/>
        <v>330.69496211088097</v>
      </c>
    </row>
    <row r="8" spans="1:26">
      <c r="A8">
        <v>7</v>
      </c>
      <c r="B8" t="s">
        <v>8</v>
      </c>
      <c r="C8" s="2">
        <v>45433.392731481479</v>
      </c>
      <c r="D8" s="9">
        <v>45433.392731481479</v>
      </c>
      <c r="E8">
        <v>2024052101</v>
      </c>
      <c r="F8" t="s">
        <v>16</v>
      </c>
      <c r="G8">
        <v>10179.27</v>
      </c>
      <c r="H8">
        <v>14.8103</v>
      </c>
      <c r="I8">
        <v>272.69</v>
      </c>
      <c r="J8">
        <v>274.29180000000002</v>
      </c>
      <c r="K8" t="s">
        <v>9</v>
      </c>
      <c r="L8">
        <v>38.000219999999999</v>
      </c>
      <c r="M8">
        <v>0.39702670000000001</v>
      </c>
      <c r="N8">
        <v>67</v>
      </c>
      <c r="O8" t="s">
        <v>10</v>
      </c>
      <c r="P8">
        <v>1</v>
      </c>
      <c r="R8" s="9">
        <f t="shared" si="4"/>
        <v>3.1828703649807721E-3</v>
      </c>
      <c r="V8" s="177">
        <f t="shared" si="0"/>
        <v>4.5833333255723119</v>
      </c>
      <c r="W8" s="177">
        <f t="shared" si="5"/>
        <v>51.999999991385266</v>
      </c>
      <c r="X8">
        <f t="shared" si="1"/>
        <v>6.3013380050904117E-3</v>
      </c>
      <c r="Y8" s="177">
        <f t="shared" si="2"/>
        <v>380.64305764625647</v>
      </c>
      <c r="Z8" s="177">
        <f t="shared" si="3"/>
        <v>312.54086298308943</v>
      </c>
    </row>
    <row r="9" spans="1:26">
      <c r="A9">
        <v>8</v>
      </c>
      <c r="B9" t="s">
        <v>8</v>
      </c>
      <c r="C9" s="2">
        <v>45433.395358796297</v>
      </c>
      <c r="D9" s="9">
        <v>45433.395358796297</v>
      </c>
      <c r="E9">
        <v>2024052101</v>
      </c>
      <c r="F9" t="s">
        <v>16</v>
      </c>
      <c r="G9">
        <v>9625.9410000000007</v>
      </c>
      <c r="H9">
        <v>14.34394</v>
      </c>
      <c r="I9">
        <v>317.45999999999998</v>
      </c>
      <c r="J9">
        <v>315.92169999999999</v>
      </c>
      <c r="K9" t="s">
        <v>9</v>
      </c>
      <c r="L9">
        <v>38.000239999999998</v>
      </c>
      <c r="M9">
        <v>0.46849790000000002</v>
      </c>
      <c r="N9">
        <v>78</v>
      </c>
      <c r="O9" t="s">
        <v>10</v>
      </c>
      <c r="P9">
        <v>1</v>
      </c>
      <c r="R9" s="9">
        <f t="shared" si="4"/>
        <v>2.6273148178006522E-3</v>
      </c>
      <c r="V9" s="177">
        <f t="shared" si="0"/>
        <v>3.7833333376329392</v>
      </c>
      <c r="W9" s="177">
        <f t="shared" si="5"/>
        <v>55.783333329018205</v>
      </c>
      <c r="X9">
        <f t="shared" si="1"/>
        <v>6.3013380050904117E-3</v>
      </c>
      <c r="Y9" s="177">
        <f t="shared" si="2"/>
        <v>448.99153584050038</v>
      </c>
      <c r="Z9" s="177">
        <f t="shared" si="3"/>
        <v>368.66087339521141</v>
      </c>
    </row>
    <row r="10" spans="1:26">
      <c r="A10">
        <v>9</v>
      </c>
      <c r="B10" t="s">
        <v>8</v>
      </c>
      <c r="C10" s="2">
        <v>45433.411134259259</v>
      </c>
      <c r="D10" s="8">
        <v>45433.411134259259</v>
      </c>
      <c r="E10">
        <v>2024052101</v>
      </c>
      <c r="F10" t="s">
        <v>16</v>
      </c>
      <c r="G10">
        <v>8119.8130000000001</v>
      </c>
      <c r="H10">
        <v>13.9679</v>
      </c>
      <c r="I10">
        <v>219.78</v>
      </c>
      <c r="J10">
        <v>218.3972</v>
      </c>
      <c r="K10" t="s">
        <v>9</v>
      </c>
      <c r="L10">
        <v>38.001269999999998</v>
      </c>
      <c r="M10">
        <v>0.37387110000000001</v>
      </c>
      <c r="N10">
        <v>54</v>
      </c>
      <c r="O10" t="s">
        <v>10</v>
      </c>
      <c r="P10">
        <v>1</v>
      </c>
      <c r="R10" s="8">
        <f t="shared" si="4"/>
        <v>1.5775462961755693E-2</v>
      </c>
      <c r="S10" s="1">
        <f>AVERAGE(R11:R13)</f>
        <v>2.006172840386474E-3</v>
      </c>
      <c r="V10" s="177">
        <f t="shared" si="0"/>
        <v>22.716666664928198</v>
      </c>
      <c r="W10" s="177">
        <f t="shared" si="5"/>
        <v>78.499999993946403</v>
      </c>
      <c r="X10">
        <f t="shared" si="1"/>
        <v>6.3013380050904117E-3</v>
      </c>
      <c r="Y10" s="177">
        <f t="shared" si="2"/>
        <v>358.15664860671922</v>
      </c>
      <c r="Z10" s="177">
        <f t="shared" si="3"/>
        <v>294.07757685338686</v>
      </c>
    </row>
    <row r="11" spans="1:26">
      <c r="A11">
        <v>10</v>
      </c>
      <c r="B11" t="s">
        <v>8</v>
      </c>
      <c r="C11" s="2">
        <v>45433.413321759261</v>
      </c>
      <c r="D11" s="8">
        <v>45433.413321759261</v>
      </c>
      <c r="E11">
        <v>2024052101</v>
      </c>
      <c r="F11" t="s">
        <v>16</v>
      </c>
      <c r="G11">
        <v>7674.5649999999996</v>
      </c>
      <c r="H11">
        <v>13.46585</v>
      </c>
      <c r="I11">
        <v>297.11</v>
      </c>
      <c r="J11">
        <v>293.27420000000001</v>
      </c>
      <c r="K11" t="s">
        <v>9</v>
      </c>
      <c r="L11">
        <v>43.020339999999997</v>
      </c>
      <c r="M11">
        <v>0.51218660000000005</v>
      </c>
      <c r="N11">
        <v>73</v>
      </c>
      <c r="O11" t="s">
        <v>10</v>
      </c>
      <c r="P11">
        <v>1</v>
      </c>
      <c r="R11" s="8">
        <f t="shared" si="4"/>
        <v>2.1875000020372681E-3</v>
      </c>
      <c r="V11" s="177">
        <f t="shared" si="0"/>
        <v>3.1500000029336661</v>
      </c>
      <c r="W11" s="177">
        <f t="shared" si="5"/>
        <v>81.649999996880069</v>
      </c>
      <c r="X11">
        <f t="shared" si="1"/>
        <v>6.3013380050904117E-3</v>
      </c>
      <c r="Y11" s="177">
        <f t="shared" si="2"/>
        <v>490.59172062795255</v>
      </c>
      <c r="Z11" s="177">
        <f t="shared" si="3"/>
        <v>402.81822210432466</v>
      </c>
    </row>
    <row r="12" spans="1:26">
      <c r="A12">
        <v>11</v>
      </c>
      <c r="B12" t="s">
        <v>8</v>
      </c>
      <c r="C12" s="2">
        <v>45433.415196759262</v>
      </c>
      <c r="D12" s="8">
        <v>45433.415196759262</v>
      </c>
      <c r="E12">
        <v>2024052101</v>
      </c>
      <c r="F12" t="s">
        <v>16</v>
      </c>
      <c r="G12">
        <v>7320.2089999999998</v>
      </c>
      <c r="H12">
        <v>13.06639</v>
      </c>
      <c r="I12">
        <v>223.85</v>
      </c>
      <c r="J12">
        <v>225.8133</v>
      </c>
      <c r="K12" t="s">
        <v>9</v>
      </c>
      <c r="L12">
        <v>38.000140000000002</v>
      </c>
      <c r="M12">
        <v>0.4011748</v>
      </c>
      <c r="N12">
        <v>55</v>
      </c>
      <c r="O12" t="s">
        <v>10</v>
      </c>
      <c r="P12">
        <v>1</v>
      </c>
      <c r="R12" s="8">
        <f t="shared" si="4"/>
        <v>1.8750000017462298E-3</v>
      </c>
      <c r="V12" s="177">
        <f t="shared" si="0"/>
        <v>2.700000002514571</v>
      </c>
      <c r="W12" s="177">
        <f t="shared" si="5"/>
        <v>84.34999999939464</v>
      </c>
      <c r="X12">
        <f t="shared" si="1"/>
        <v>6.3013380050904117E-3</v>
      </c>
      <c r="Y12" s="177">
        <f t="shared" si="2"/>
        <v>384.22426762789507</v>
      </c>
      <c r="Z12" s="177">
        <f t="shared" si="3"/>
        <v>315.48134603066194</v>
      </c>
    </row>
    <row r="13" spans="1:26">
      <c r="A13">
        <v>12</v>
      </c>
      <c r="B13" t="s">
        <v>8</v>
      </c>
      <c r="C13" s="2">
        <v>45433.41715277778</v>
      </c>
      <c r="D13" s="8">
        <v>45433.41715277778</v>
      </c>
      <c r="E13">
        <v>2024052101</v>
      </c>
      <c r="F13" t="s">
        <v>16</v>
      </c>
      <c r="G13">
        <v>6888.1660000000002</v>
      </c>
      <c r="H13">
        <v>12.51458</v>
      </c>
      <c r="I13">
        <v>305.25</v>
      </c>
      <c r="J13">
        <v>309.3528</v>
      </c>
      <c r="K13" t="s">
        <v>9</v>
      </c>
      <c r="L13">
        <v>38.001330000000003</v>
      </c>
      <c r="M13">
        <v>0.56027689999999997</v>
      </c>
      <c r="N13">
        <v>75</v>
      </c>
      <c r="O13" t="s">
        <v>10</v>
      </c>
      <c r="P13">
        <v>1</v>
      </c>
      <c r="R13" s="8">
        <f t="shared" si="4"/>
        <v>1.9560185173759237E-3</v>
      </c>
      <c r="V13" s="177">
        <f t="shared" si="0"/>
        <v>2.8166666650213301</v>
      </c>
      <c r="W13" s="177">
        <f t="shared" si="5"/>
        <v>87.16666666441597</v>
      </c>
      <c r="X13">
        <f t="shared" si="1"/>
        <v>6.3013380050904117E-3</v>
      </c>
      <c r="Y13" s="177">
        <f t="shared" si="2"/>
        <v>535.79359481264339</v>
      </c>
      <c r="Z13" s="177">
        <f t="shared" si="3"/>
        <v>439.9328692319898</v>
      </c>
    </row>
    <row r="14" spans="1:26">
      <c r="A14">
        <v>13</v>
      </c>
      <c r="B14" t="s">
        <v>8</v>
      </c>
      <c r="C14" s="2">
        <v>45433.440798611111</v>
      </c>
      <c r="D14" s="6">
        <v>45433.440798611111</v>
      </c>
      <c r="E14">
        <v>2024052101</v>
      </c>
      <c r="F14" t="s">
        <v>16</v>
      </c>
      <c r="G14">
        <v>5298.1440000000002</v>
      </c>
      <c r="H14">
        <v>11.935449999999999</v>
      </c>
      <c r="I14">
        <v>260.48</v>
      </c>
      <c r="J14">
        <v>260.697</v>
      </c>
      <c r="K14" t="s">
        <v>9</v>
      </c>
      <c r="L14">
        <v>38.000100000000003</v>
      </c>
      <c r="M14">
        <v>0.58553279999999996</v>
      </c>
      <c r="N14">
        <v>64</v>
      </c>
      <c r="O14" t="s">
        <v>10</v>
      </c>
      <c r="P14">
        <v>1</v>
      </c>
      <c r="R14" s="6">
        <f t="shared" si="4"/>
        <v>2.364583333110204E-2</v>
      </c>
      <c r="S14" s="1">
        <f>AVERAGE(R15:R18)</f>
        <v>2.0862268520431826E-3</v>
      </c>
      <c r="V14" s="177">
        <f t="shared" si="0"/>
        <v>34.049999996786937</v>
      </c>
      <c r="W14" s="177">
        <f t="shared" si="5"/>
        <v>121.21666666120291</v>
      </c>
      <c r="X14">
        <f t="shared" si="1"/>
        <v>6.3013380050904117E-3</v>
      </c>
      <c r="Y14" s="177">
        <f t="shared" si="2"/>
        <v>559.57971995126741</v>
      </c>
      <c r="Z14" s="177">
        <f t="shared" si="3"/>
        <v>459.46333466020235</v>
      </c>
    </row>
    <row r="15" spans="1:26">
      <c r="A15">
        <v>14</v>
      </c>
      <c r="B15" t="s">
        <v>8</v>
      </c>
      <c r="C15" s="2">
        <v>45433.44290509259</v>
      </c>
      <c r="D15" s="6">
        <v>45433.44290509259</v>
      </c>
      <c r="E15">
        <v>2024052101</v>
      </c>
      <c r="F15" t="s">
        <v>16</v>
      </c>
      <c r="G15">
        <v>4967.817</v>
      </c>
      <c r="H15">
        <v>11.407780000000001</v>
      </c>
      <c r="I15">
        <v>231.99</v>
      </c>
      <c r="J15">
        <v>231.67760000000001</v>
      </c>
      <c r="K15" t="s">
        <v>9</v>
      </c>
      <c r="L15">
        <v>38.001359999999998</v>
      </c>
      <c r="M15">
        <v>0.53023739999999997</v>
      </c>
      <c r="N15">
        <v>57</v>
      </c>
      <c r="O15" t="s">
        <v>10</v>
      </c>
      <c r="P15">
        <v>1</v>
      </c>
      <c r="R15" s="6">
        <f t="shared" si="4"/>
        <v>2.1064814791316167E-3</v>
      </c>
      <c r="V15" s="177">
        <f t="shared" si="0"/>
        <v>3.033333329949528</v>
      </c>
      <c r="W15" s="177">
        <f t="shared" si="5"/>
        <v>124.24999999115244</v>
      </c>
      <c r="X15">
        <f t="shared" si="1"/>
        <v>6.3013380050904117E-3</v>
      </c>
      <c r="Y15" s="177">
        <f t="shared" si="2"/>
        <v>506.88694831730163</v>
      </c>
      <c r="Z15" s="177">
        <f t="shared" si="3"/>
        <v>416.19801301927714</v>
      </c>
    </row>
    <row r="16" spans="1:26">
      <c r="A16">
        <v>15</v>
      </c>
      <c r="B16" t="s">
        <v>8</v>
      </c>
      <c r="C16" s="2">
        <v>45433.445138888892</v>
      </c>
      <c r="D16" s="6">
        <v>45433.445138888892</v>
      </c>
      <c r="E16">
        <v>2024052101</v>
      </c>
      <c r="F16" t="s">
        <v>16</v>
      </c>
      <c r="G16">
        <v>4614.1719999999996</v>
      </c>
      <c r="H16">
        <v>10.81317</v>
      </c>
      <c r="I16">
        <v>256.41000000000003</v>
      </c>
      <c r="J16">
        <v>256.02319999999997</v>
      </c>
      <c r="K16" t="s">
        <v>9</v>
      </c>
      <c r="L16">
        <v>38.00132</v>
      </c>
      <c r="M16">
        <v>0.59815879999999999</v>
      </c>
      <c r="N16">
        <v>63</v>
      </c>
      <c r="O16" t="s">
        <v>10</v>
      </c>
      <c r="P16">
        <v>1</v>
      </c>
      <c r="R16" s="6">
        <f t="shared" si="4"/>
        <v>2.2337963018799201E-3</v>
      </c>
      <c r="V16" s="177">
        <f t="shared" si="0"/>
        <v>3.2166666747070849</v>
      </c>
      <c r="W16" s="177">
        <f t="shared" si="5"/>
        <v>127.46666666585952</v>
      </c>
      <c r="X16">
        <f t="shared" si="1"/>
        <v>6.3013380050904117E-3</v>
      </c>
      <c r="Y16" s="177">
        <f t="shared" si="2"/>
        <v>571.62239021710377</v>
      </c>
      <c r="Z16" s="177">
        <f t="shared" si="3"/>
        <v>469.35140822912354</v>
      </c>
    </row>
    <row r="17" spans="1:26">
      <c r="A17">
        <v>16</v>
      </c>
      <c r="B17" t="s">
        <v>8</v>
      </c>
      <c r="C17" s="2">
        <v>45433.447071759256</v>
      </c>
      <c r="D17" s="6">
        <v>45433.447071759256</v>
      </c>
      <c r="E17">
        <v>2024052101</v>
      </c>
      <c r="F17" t="s">
        <v>16</v>
      </c>
      <c r="G17">
        <v>4311.51</v>
      </c>
      <c r="H17">
        <v>10.28417</v>
      </c>
      <c r="I17">
        <v>223.85</v>
      </c>
      <c r="J17">
        <v>222.56309999999999</v>
      </c>
      <c r="K17" t="s">
        <v>9</v>
      </c>
      <c r="L17">
        <v>38.001150000000003</v>
      </c>
      <c r="M17">
        <v>0.52915199999999996</v>
      </c>
      <c r="N17">
        <v>55</v>
      </c>
      <c r="O17" t="s">
        <v>10</v>
      </c>
      <c r="P17">
        <v>1</v>
      </c>
      <c r="R17" s="6">
        <f t="shared" si="4"/>
        <v>1.9328703638166189E-3</v>
      </c>
      <c r="V17" s="177">
        <f t="shared" si="0"/>
        <v>2.7833333238959312</v>
      </c>
      <c r="W17" s="177">
        <f t="shared" si="5"/>
        <v>130.24999998975545</v>
      </c>
      <c r="X17">
        <f t="shared" si="1"/>
        <v>6.3013380050904117E-3</v>
      </c>
      <c r="Y17" s="177">
        <f t="shared" si="2"/>
        <v>505.70825507313634</v>
      </c>
      <c r="Z17" s="177">
        <f t="shared" si="3"/>
        <v>415.2302039490113</v>
      </c>
    </row>
    <row r="18" spans="1:26">
      <c r="A18">
        <v>17</v>
      </c>
      <c r="B18" t="s">
        <v>8</v>
      </c>
      <c r="C18" s="2">
        <v>45433.449143518519</v>
      </c>
      <c r="D18" s="6">
        <v>45433.449143518519</v>
      </c>
      <c r="E18">
        <v>2024052101</v>
      </c>
      <c r="F18" t="s">
        <v>16</v>
      </c>
      <c r="G18">
        <v>4020.9290000000001</v>
      </c>
      <c r="H18">
        <v>9.7734939999999995</v>
      </c>
      <c r="I18">
        <v>207.57</v>
      </c>
      <c r="J18">
        <v>210.131</v>
      </c>
      <c r="K18" t="s">
        <v>9</v>
      </c>
      <c r="L18">
        <v>38.00112</v>
      </c>
      <c r="M18">
        <v>0.5089534</v>
      </c>
      <c r="N18">
        <v>51</v>
      </c>
      <c r="O18" t="s">
        <v>10</v>
      </c>
      <c r="P18">
        <v>1</v>
      </c>
      <c r="R18" s="6">
        <f t="shared" si="4"/>
        <v>2.0717592633445747E-3</v>
      </c>
      <c r="V18" s="177">
        <f t="shared" si="0"/>
        <v>2.9833333392161876</v>
      </c>
      <c r="W18" s="177">
        <f t="shared" si="5"/>
        <v>133.23333332897164</v>
      </c>
      <c r="X18">
        <f t="shared" si="1"/>
        <v>6.3013380050904117E-3</v>
      </c>
      <c r="Y18" s="177">
        <f t="shared" si="2"/>
        <v>486.52068203023691</v>
      </c>
      <c r="Z18" s="177">
        <f t="shared" si="3"/>
        <v>399.47554740946674</v>
      </c>
    </row>
    <row r="19" spans="1:26">
      <c r="A19">
        <v>18</v>
      </c>
      <c r="B19" t="s">
        <v>8</v>
      </c>
      <c r="C19" s="2">
        <v>45433.461192129631</v>
      </c>
      <c r="D19" s="9">
        <v>45433.461192129631</v>
      </c>
      <c r="E19">
        <v>2024052101</v>
      </c>
      <c r="F19" t="s">
        <v>16</v>
      </c>
      <c r="G19">
        <v>3285.0340000000001</v>
      </c>
      <c r="H19">
        <v>8.9086149999999993</v>
      </c>
      <c r="I19">
        <v>325.60000000000002</v>
      </c>
      <c r="J19">
        <v>324.73039999999997</v>
      </c>
      <c r="K19" t="s">
        <v>9</v>
      </c>
      <c r="L19">
        <v>42.843060000000001</v>
      </c>
      <c r="M19">
        <v>0.87821629999999995</v>
      </c>
      <c r="N19">
        <v>80</v>
      </c>
      <c r="O19" t="s">
        <v>10</v>
      </c>
      <c r="P19">
        <v>1</v>
      </c>
      <c r="R19" s="9">
        <f t="shared" si="4"/>
        <v>1.2048611111822538E-2</v>
      </c>
      <c r="S19" s="1">
        <f>AVERAGE(R20:R24)</f>
        <v>2.127314814424608E-3</v>
      </c>
      <c r="V19" s="177">
        <f t="shared" si="0"/>
        <v>17.350000001024455</v>
      </c>
      <c r="W19" s="177">
        <f t="shared" si="5"/>
        <v>150.58333332999609</v>
      </c>
      <c r="X19">
        <f t="shared" si="1"/>
        <v>6.3013380050904117E-3</v>
      </c>
      <c r="Y19" s="177">
        <f t="shared" si="2"/>
        <v>838.71568959518913</v>
      </c>
      <c r="Z19" s="177">
        <f t="shared" si="3"/>
        <v>688.65810148873322</v>
      </c>
    </row>
    <row r="20" spans="1:26">
      <c r="A20">
        <v>19</v>
      </c>
      <c r="B20" t="s">
        <v>8</v>
      </c>
      <c r="C20" s="2">
        <v>45433.463043981479</v>
      </c>
      <c r="D20" s="9">
        <v>45433.463043981479</v>
      </c>
      <c r="E20">
        <v>2024052101</v>
      </c>
      <c r="F20" t="s">
        <v>16</v>
      </c>
      <c r="G20">
        <v>2940.5219999999999</v>
      </c>
      <c r="H20">
        <v>8.1106449999999999</v>
      </c>
      <c r="I20">
        <v>288.97000000000003</v>
      </c>
      <c r="J20">
        <v>291.33909999999997</v>
      </c>
      <c r="K20" t="s">
        <v>9</v>
      </c>
      <c r="L20">
        <v>38.000039999999998</v>
      </c>
      <c r="M20">
        <v>0.80131759999999996</v>
      </c>
      <c r="N20">
        <v>71</v>
      </c>
      <c r="O20" t="s">
        <v>10</v>
      </c>
      <c r="P20">
        <v>1</v>
      </c>
      <c r="R20" s="9">
        <f t="shared" si="4"/>
        <v>1.8518518481869251E-3</v>
      </c>
      <c r="V20" s="177">
        <f t="shared" si="0"/>
        <v>2.6666666613891721</v>
      </c>
      <c r="W20" s="177">
        <f t="shared" si="5"/>
        <v>153.24999999138527</v>
      </c>
      <c r="X20">
        <f t="shared" si="1"/>
        <v>6.3013380050904117E-3</v>
      </c>
      <c r="Y20" s="177">
        <f t="shared" si="2"/>
        <v>765.22348626264306</v>
      </c>
      <c r="Z20" s="177">
        <f t="shared" si="3"/>
        <v>628.31464798109346</v>
      </c>
    </row>
    <row r="21" spans="1:26">
      <c r="A21">
        <v>20</v>
      </c>
      <c r="B21" t="s">
        <v>8</v>
      </c>
      <c r="C21" s="2">
        <v>45433.464826388888</v>
      </c>
      <c r="D21" s="9">
        <v>45433.464826388888</v>
      </c>
      <c r="E21">
        <v>2024052101</v>
      </c>
      <c r="F21" t="s">
        <v>16</v>
      </c>
      <c r="G21">
        <v>2644.9969999999998</v>
      </c>
      <c r="H21">
        <v>7.4147550000000004</v>
      </c>
      <c r="I21">
        <v>248.27</v>
      </c>
      <c r="J21">
        <v>250.11240000000001</v>
      </c>
      <c r="K21" t="s">
        <v>9</v>
      </c>
      <c r="L21">
        <v>38.001220000000004</v>
      </c>
      <c r="M21">
        <v>0.69907450000000004</v>
      </c>
      <c r="N21">
        <v>61</v>
      </c>
      <c r="O21" t="s">
        <v>10</v>
      </c>
      <c r="P21">
        <v>1</v>
      </c>
      <c r="R21" s="9">
        <f t="shared" si="4"/>
        <v>1.7824074093368836E-3</v>
      </c>
      <c r="V21" s="177">
        <f t="shared" si="0"/>
        <v>2.5666666694451123</v>
      </c>
      <c r="W21" s="177">
        <f t="shared" si="5"/>
        <v>155.81666666083038</v>
      </c>
      <c r="X21">
        <f t="shared" si="1"/>
        <v>6.3013380050904117E-3</v>
      </c>
      <c r="Y21" s="177">
        <f t="shared" si="2"/>
        <v>667.64987725180549</v>
      </c>
      <c r="Z21" s="177">
        <f t="shared" si="3"/>
        <v>548.1982781904685</v>
      </c>
    </row>
    <row r="22" spans="1:26">
      <c r="A22">
        <v>21</v>
      </c>
      <c r="B22" t="s">
        <v>8</v>
      </c>
      <c r="C22" s="2">
        <v>45433.466585648152</v>
      </c>
      <c r="D22" s="9">
        <v>45433.466585648152</v>
      </c>
      <c r="E22">
        <v>2024052101</v>
      </c>
      <c r="F22" t="s">
        <v>16</v>
      </c>
      <c r="G22">
        <v>2331.9340000000002</v>
      </c>
      <c r="H22">
        <v>6.641883</v>
      </c>
      <c r="I22">
        <v>272.69</v>
      </c>
      <c r="J22">
        <v>273.7869</v>
      </c>
      <c r="K22" t="s">
        <v>9</v>
      </c>
      <c r="L22">
        <v>38.000509999999998</v>
      </c>
      <c r="M22">
        <v>0.77755649999999998</v>
      </c>
      <c r="N22">
        <v>67</v>
      </c>
      <c r="O22" t="s">
        <v>10</v>
      </c>
      <c r="P22">
        <v>1</v>
      </c>
      <c r="R22" s="9">
        <f t="shared" si="4"/>
        <v>1.7592592630535364E-3</v>
      </c>
      <c r="V22" s="177">
        <f t="shared" si="0"/>
        <v>2.5333333387970924</v>
      </c>
      <c r="W22" s="177">
        <f t="shared" si="5"/>
        <v>158.34999999962747</v>
      </c>
      <c r="X22">
        <f t="shared" si="1"/>
        <v>6.3013380050904117E-3</v>
      </c>
      <c r="Y22" s="177">
        <f t="shared" si="2"/>
        <v>742.60697893415102</v>
      </c>
      <c r="Z22" s="177">
        <f t="shared" si="3"/>
        <v>609.74453990708969</v>
      </c>
    </row>
    <row r="23" spans="1:26">
      <c r="A23">
        <v>22</v>
      </c>
      <c r="B23" t="s">
        <v>8</v>
      </c>
      <c r="C23" s="2">
        <v>45433.469594907408</v>
      </c>
      <c r="D23" s="9">
        <v>45433.469594907408</v>
      </c>
      <c r="E23">
        <v>2024052101</v>
      </c>
      <c r="F23" t="s">
        <v>16</v>
      </c>
      <c r="G23">
        <v>2007.3430000000001</v>
      </c>
      <c r="H23">
        <v>5.8766400000000001</v>
      </c>
      <c r="I23">
        <v>264.55</v>
      </c>
      <c r="J23">
        <v>264.303</v>
      </c>
      <c r="K23" t="s">
        <v>9</v>
      </c>
      <c r="L23">
        <v>38.001080000000002</v>
      </c>
      <c r="M23">
        <v>0.77168289999999995</v>
      </c>
      <c r="N23">
        <v>65</v>
      </c>
      <c r="O23" t="s">
        <v>10</v>
      </c>
      <c r="P23">
        <v>1</v>
      </c>
      <c r="R23" s="9">
        <f t="shared" si="4"/>
        <v>3.009259256941732E-3</v>
      </c>
      <c r="V23" s="177">
        <f t="shared" si="0"/>
        <v>4.3333333299960941</v>
      </c>
      <c r="W23" s="177">
        <f t="shared" si="5"/>
        <v>162.68333332962357</v>
      </c>
      <c r="X23">
        <f t="shared" si="1"/>
        <v>6.3013380050904117E-3</v>
      </c>
      <c r="Y23" s="177">
        <f t="shared" si="2"/>
        <v>736.72806121611575</v>
      </c>
      <c r="Z23" s="177">
        <f t="shared" si="3"/>
        <v>604.91744013450204</v>
      </c>
    </row>
    <row r="24" spans="1:26">
      <c r="A24">
        <v>23</v>
      </c>
      <c r="B24" t="s">
        <v>8</v>
      </c>
      <c r="C24" s="2">
        <v>45433.471828703703</v>
      </c>
      <c r="D24" s="9">
        <v>45433.471828703703</v>
      </c>
      <c r="E24">
        <v>2024052101</v>
      </c>
      <c r="F24" t="s">
        <v>16</v>
      </c>
      <c r="G24">
        <v>1678.809</v>
      </c>
      <c r="H24">
        <v>5.0151820000000003</v>
      </c>
      <c r="I24">
        <v>288.97000000000003</v>
      </c>
      <c r="J24">
        <v>289.24689999999998</v>
      </c>
      <c r="K24" t="s">
        <v>9</v>
      </c>
      <c r="L24">
        <v>38.001269999999998</v>
      </c>
      <c r="M24">
        <v>0.86172139999999997</v>
      </c>
      <c r="N24">
        <v>71</v>
      </c>
      <c r="O24" t="s">
        <v>10</v>
      </c>
      <c r="P24">
        <v>1</v>
      </c>
      <c r="R24" s="9">
        <f t="shared" si="4"/>
        <v>2.2337962946039625E-3</v>
      </c>
      <c r="V24" s="177">
        <f t="shared" si="0"/>
        <v>3.2166666642297059</v>
      </c>
      <c r="W24" s="177">
        <f t="shared" si="5"/>
        <v>165.89999999385327</v>
      </c>
      <c r="X24">
        <f t="shared" si="1"/>
        <v>6.3013380050904117E-3</v>
      </c>
      <c r="Y24" s="177">
        <f t="shared" si="2"/>
        <v>822.76664919442499</v>
      </c>
      <c r="Z24" s="177">
        <f t="shared" si="3"/>
        <v>675.56256027111419</v>
      </c>
    </row>
    <row r="25" spans="1:26">
      <c r="A25">
        <v>24</v>
      </c>
      <c r="B25" t="s">
        <v>8</v>
      </c>
      <c r="C25" s="2">
        <v>45433.491562499999</v>
      </c>
      <c r="D25" s="8">
        <v>45433.491562499999</v>
      </c>
      <c r="E25">
        <v>2024052101</v>
      </c>
      <c r="F25" t="s">
        <v>16</v>
      </c>
      <c r="G25">
        <v>1185.5119999999999</v>
      </c>
      <c r="H25">
        <v>4.2378030000000004</v>
      </c>
      <c r="I25">
        <v>215.71</v>
      </c>
      <c r="J25">
        <v>218.28829999999999</v>
      </c>
      <c r="K25" t="s">
        <v>9</v>
      </c>
      <c r="L25">
        <v>38.000979999999998</v>
      </c>
      <c r="M25">
        <v>0.77826240000000002</v>
      </c>
      <c r="N25">
        <v>53</v>
      </c>
      <c r="O25" t="s">
        <v>10</v>
      </c>
      <c r="P25">
        <v>1</v>
      </c>
      <c r="R25" s="8">
        <f t="shared" si="4"/>
        <v>1.9733796296350192E-2</v>
      </c>
      <c r="S25" s="1">
        <f>AVERAGE(R26:R28)</f>
        <v>1.9830246916778074E-3</v>
      </c>
      <c r="V25" s="177">
        <f t="shared" si="0"/>
        <v>28.416666666744277</v>
      </c>
      <c r="W25" s="177">
        <f t="shared" si="5"/>
        <v>194.31666666059755</v>
      </c>
      <c r="X25">
        <f t="shared" si="1"/>
        <v>6.3013380050904117E-3</v>
      </c>
      <c r="Y25" s="177">
        <f t="shared" si="2"/>
        <v>742.68475113401439</v>
      </c>
      <c r="Z25" s="177">
        <f t="shared" si="3"/>
        <v>609.80839760782305</v>
      </c>
    </row>
    <row r="26" spans="1:26">
      <c r="A26">
        <v>25</v>
      </c>
      <c r="B26" t="s">
        <v>8</v>
      </c>
      <c r="C26" s="2">
        <v>45433.493645833332</v>
      </c>
      <c r="D26" s="8">
        <v>45433.493645833332</v>
      </c>
      <c r="E26">
        <v>2024052101</v>
      </c>
      <c r="F26" t="s">
        <v>16</v>
      </c>
      <c r="G26">
        <v>935.15260000000001</v>
      </c>
      <c r="H26">
        <v>3.407159</v>
      </c>
      <c r="I26">
        <v>231.99</v>
      </c>
      <c r="J26">
        <v>231.84399999999999</v>
      </c>
      <c r="K26" t="s">
        <v>9</v>
      </c>
      <c r="L26">
        <v>38.001159999999999</v>
      </c>
      <c r="M26">
        <v>0.84229310000000002</v>
      </c>
      <c r="N26">
        <v>57</v>
      </c>
      <c r="O26" t="s">
        <v>10</v>
      </c>
      <c r="P26">
        <v>1</v>
      </c>
      <c r="R26" s="8">
        <f t="shared" si="4"/>
        <v>2.0833333328482695E-3</v>
      </c>
      <c r="V26" s="177">
        <f t="shared" si="0"/>
        <v>2.9999999993015081</v>
      </c>
      <c r="W26" s="177">
        <f t="shared" si="5"/>
        <v>197.31666665989906</v>
      </c>
      <c r="X26">
        <f t="shared" si="1"/>
        <v>6.3013380050904117E-3</v>
      </c>
      <c r="Y26" s="177">
        <f t="shared" si="2"/>
        <v>803.85888882507425</v>
      </c>
      <c r="Z26" s="177">
        <f t="shared" si="3"/>
        <v>660.03765413081601</v>
      </c>
    </row>
    <row r="27" spans="1:26">
      <c r="A27">
        <v>26</v>
      </c>
      <c r="B27" t="s">
        <v>8</v>
      </c>
      <c r="C27" s="2">
        <v>45433.495659722219</v>
      </c>
      <c r="D27" s="8">
        <v>45433.495659722219</v>
      </c>
      <c r="E27">
        <v>2024052101</v>
      </c>
      <c r="F27" t="s">
        <v>16</v>
      </c>
      <c r="G27">
        <v>684.19650000000001</v>
      </c>
      <c r="H27">
        <v>2.5386329999999999</v>
      </c>
      <c r="I27">
        <v>236.06</v>
      </c>
      <c r="J27">
        <v>235.7585</v>
      </c>
      <c r="K27" t="s">
        <v>9</v>
      </c>
      <c r="L27">
        <v>38.000030000000002</v>
      </c>
      <c r="M27">
        <v>0.87241440000000003</v>
      </c>
      <c r="N27">
        <v>58</v>
      </c>
      <c r="O27" t="s">
        <v>10</v>
      </c>
      <c r="P27">
        <v>1</v>
      </c>
      <c r="R27" s="8">
        <f t="shared" si="4"/>
        <v>2.0138888867222704E-3</v>
      </c>
      <c r="V27" s="177">
        <f t="shared" si="0"/>
        <v>2.8999999968800694</v>
      </c>
      <c r="W27" s="177">
        <f t="shared" si="5"/>
        <v>200.21666665677913</v>
      </c>
      <c r="X27">
        <f t="shared" si="1"/>
        <v>6.3013380050904117E-3</v>
      </c>
      <c r="Y27" s="177">
        <f t="shared" si="2"/>
        <v>832.50636449435206</v>
      </c>
      <c r="Z27" s="177">
        <f t="shared" si="3"/>
        <v>683.55970868588383</v>
      </c>
    </row>
    <row r="28" spans="1:26">
      <c r="A28">
        <v>27</v>
      </c>
      <c r="B28" t="s">
        <v>8</v>
      </c>
      <c r="C28" s="2">
        <v>45433.497511574074</v>
      </c>
      <c r="D28" s="8">
        <v>45433.497511574074</v>
      </c>
      <c r="E28">
        <v>2024052101</v>
      </c>
      <c r="F28" t="s">
        <v>16</v>
      </c>
      <c r="G28">
        <v>468.50389999999999</v>
      </c>
      <c r="H28">
        <v>1.7680439999999999</v>
      </c>
      <c r="I28">
        <v>203.5</v>
      </c>
      <c r="J28">
        <v>204.8937</v>
      </c>
      <c r="K28" t="s">
        <v>9</v>
      </c>
      <c r="L28">
        <v>38.000320000000002</v>
      </c>
      <c r="M28">
        <v>0.77096880000000001</v>
      </c>
      <c r="N28">
        <v>50</v>
      </c>
      <c r="O28" t="s">
        <v>10</v>
      </c>
      <c r="P28">
        <v>1</v>
      </c>
      <c r="R28" s="8">
        <f t="shared" si="4"/>
        <v>1.8518518554628827E-3</v>
      </c>
      <c r="V28" s="177">
        <f t="shared" si="0"/>
        <v>2.666666671866551</v>
      </c>
      <c r="W28" s="177">
        <f t="shared" si="5"/>
        <v>202.88333332864568</v>
      </c>
      <c r="X28">
        <f t="shared" si="1"/>
        <v>6.3013380050904117E-3</v>
      </c>
      <c r="Y28" s="177">
        <f t="shared" si="2"/>
        <v>735.77750274314167</v>
      </c>
      <c r="Z28" s="177">
        <f t="shared" si="3"/>
        <v>604.13694943726921</v>
      </c>
    </row>
    <row r="29" spans="1:26">
      <c r="I29">
        <f>AVERAGE(I2:I28)</f>
        <v>262.13814444444455</v>
      </c>
      <c r="J29">
        <f>AVERAGE(J2:J28)</f>
        <v>262.25718888888889</v>
      </c>
      <c r="R29" s="1"/>
      <c r="V29" s="177"/>
      <c r="W29" s="177"/>
      <c r="Y29" s="177">
        <f t="shared" ref="Y29:Z29" si="6">SUM(Y2:Y28)</f>
        <v>15073.069846758819</v>
      </c>
      <c r="Z29" s="177">
        <f t="shared" si="6"/>
        <v>12435.422966748225</v>
      </c>
    </row>
    <row r="30" spans="1:26">
      <c r="C30" t="s">
        <v>17</v>
      </c>
      <c r="D30" s="1">
        <f>D28-D2</f>
        <v>0.11916666666365927</v>
      </c>
      <c r="F30" s="11" t="s">
        <v>23</v>
      </c>
      <c r="G30" s="11">
        <f>G2-G28</f>
        <v>12925.6561</v>
      </c>
      <c r="R30" s="1"/>
      <c r="V30" s="177"/>
      <c r="W30" s="177"/>
      <c r="Y30" s="177"/>
      <c r="Z30" s="177"/>
    </row>
    <row r="31" spans="1:26">
      <c r="C31" t="s">
        <v>19</v>
      </c>
      <c r="D31" s="1">
        <f>D28-D1</f>
        <v>0.14089120370044839</v>
      </c>
      <c r="F31" s="11" t="s">
        <v>24</v>
      </c>
      <c r="G31" s="11">
        <f>G1-G28</f>
        <v>16198.076100000002</v>
      </c>
      <c r="R31" s="1"/>
      <c r="V31" s="177"/>
      <c r="W31" s="177"/>
      <c r="Y31" s="177"/>
      <c r="Z31" s="177"/>
    </row>
    <row r="32" spans="1:26">
      <c r="R32" s="1"/>
      <c r="V32" s="177"/>
      <c r="W32" s="177"/>
      <c r="Y32" s="177"/>
      <c r="Z32" s="177"/>
    </row>
    <row r="33" spans="25:26">
      <c r="Y33" s="177"/>
      <c r="Z33" s="177"/>
    </row>
  </sheetData>
  <phoneticPr fontId="1" type="noConversion"/>
  <conditionalFormatting sqref="B1:H1">
    <cfRule type="containsText" dxfId="26" priority="1" operator="containsText" text="Prime">
      <formula>NOT(ISERROR(SEARCH("Prime",B1)))</formula>
    </cfRule>
  </conditionalFormatting>
  <conditionalFormatting sqref="B2:P28">
    <cfRule type="containsText" dxfId="25" priority="3" operator="containsText" text="Prime">
      <formula>NOT(ISERROR(SEARCH("Prime",B2)))</formula>
    </cfRule>
  </conditionalFormatting>
  <conditionalFormatting sqref="R2:R28">
    <cfRule type="containsText" dxfId="24" priority="2" operator="containsText" text="Prime">
      <formula>NOT(ISERROR(SEARCH("Prime",R2)))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9A41E-2BB6-F847-ADC8-B7AAE72A8CF2}">
  <sheetPr codeName="Sheet19">
    <tabColor rgb="FFFF0000"/>
  </sheetPr>
  <dimension ref="A1:U31"/>
  <sheetViews>
    <sheetView zoomScale="124" zoomScaleNormal="130" workbookViewId="0">
      <selection activeCell="V40" sqref="V40"/>
    </sheetView>
  </sheetViews>
  <sheetFormatPr baseColWidth="10" defaultColWidth="8.83203125" defaultRowHeight="14"/>
  <cols>
    <col min="1" max="1" width="9" bestFit="1" customWidth="1"/>
    <col min="2" max="2" width="6" bestFit="1" customWidth="1"/>
    <col min="3" max="3" width="21.33203125" bestFit="1" customWidth="1"/>
    <col min="4" max="5" width="12" bestFit="1" customWidth="1"/>
    <col min="6" max="6" width="4.6640625" bestFit="1" customWidth="1"/>
    <col min="7" max="10" width="9" bestFit="1" customWidth="1"/>
    <col min="11" max="11" width="13" bestFit="1" customWidth="1"/>
    <col min="12" max="12" width="9" bestFit="1" customWidth="1"/>
    <col min="13" max="13" width="10.1640625" bestFit="1" customWidth="1"/>
    <col min="14" max="14" width="5" bestFit="1" customWidth="1"/>
    <col min="15" max="15" width="2.5" bestFit="1" customWidth="1"/>
    <col min="16" max="16" width="3" bestFit="1" customWidth="1"/>
    <col min="18" max="20" width="12" bestFit="1" customWidth="1"/>
    <col min="21" max="21" width="9" bestFit="1" customWidth="1"/>
  </cols>
  <sheetData>
    <row r="1" spans="1:21">
      <c r="B1" s="4" t="s">
        <v>7</v>
      </c>
      <c r="C1" s="5">
        <v>45434.34479166667</v>
      </c>
      <c r="D1" s="6">
        <v>45434.34479166667</v>
      </c>
      <c r="E1" s="4">
        <v>2024052401</v>
      </c>
      <c r="F1" s="4" t="s">
        <v>16</v>
      </c>
      <c r="G1" s="7">
        <v>21934.03</v>
      </c>
      <c r="H1" s="7">
        <v>17.489059999999998</v>
      </c>
    </row>
    <row r="2" spans="1:21">
      <c r="A2">
        <v>1</v>
      </c>
      <c r="B2" t="s">
        <v>8</v>
      </c>
      <c r="C2" s="2">
        <v>45434.35796296296</v>
      </c>
      <c r="D2" s="6">
        <v>45434.35796296296</v>
      </c>
      <c r="E2">
        <v>2024052401</v>
      </c>
      <c r="F2" t="s">
        <v>16</v>
      </c>
      <c r="G2">
        <v>18942.25</v>
      </c>
      <c r="H2">
        <v>17.036529999999999</v>
      </c>
      <c r="I2">
        <v>472.12</v>
      </c>
      <c r="J2">
        <v>454.82569999999998</v>
      </c>
      <c r="K2" t="s">
        <v>9</v>
      </c>
      <c r="L2">
        <v>38.001220000000004</v>
      </c>
      <c r="M2">
        <v>0.40699980000000002</v>
      </c>
      <c r="N2">
        <v>116</v>
      </c>
      <c r="O2" t="s">
        <v>10</v>
      </c>
      <c r="P2">
        <v>1</v>
      </c>
      <c r="R2" s="6">
        <f>D2-D1</f>
        <v>1.3171296290238388E-2</v>
      </c>
      <c r="U2">
        <f>G1-G2</f>
        <v>2991.7799999999988</v>
      </c>
    </row>
    <row r="3" spans="1:21">
      <c r="A3">
        <v>2</v>
      </c>
      <c r="B3" t="s">
        <v>8</v>
      </c>
      <c r="C3" s="2">
        <v>45434.360868055555</v>
      </c>
      <c r="D3" s="6">
        <v>45434.360868055555</v>
      </c>
      <c r="E3">
        <v>2024052401</v>
      </c>
      <c r="F3" t="s">
        <v>16</v>
      </c>
      <c r="G3">
        <v>18157.96</v>
      </c>
      <c r="H3">
        <v>16.768409999999999</v>
      </c>
      <c r="I3">
        <v>293.03989999999999</v>
      </c>
      <c r="J3">
        <v>290.399</v>
      </c>
      <c r="K3" t="s">
        <v>9</v>
      </c>
      <c r="L3">
        <v>51.106450000000002</v>
      </c>
      <c r="M3">
        <v>0.26665879999999997</v>
      </c>
      <c r="N3">
        <v>72</v>
      </c>
      <c r="O3" t="s">
        <v>10</v>
      </c>
      <c r="P3">
        <v>1</v>
      </c>
      <c r="R3" s="6">
        <f>D3-D2</f>
        <v>2.905092595028691E-3</v>
      </c>
      <c r="S3" s="1">
        <f>AVERAGE(R3:R10)</f>
        <v>2.1267361116770189E-3</v>
      </c>
      <c r="T3" s="1">
        <f>AVERAGE(R:R)</f>
        <v>4.18038408760266E-3</v>
      </c>
    </row>
    <row r="4" spans="1:21">
      <c r="A4">
        <v>3</v>
      </c>
      <c r="B4" t="s">
        <v>8</v>
      </c>
      <c r="C4" s="2">
        <v>45434.362812500003</v>
      </c>
      <c r="D4" s="6">
        <v>45434.362812500003</v>
      </c>
      <c r="E4">
        <v>2024052401</v>
      </c>
      <c r="F4" t="s">
        <v>16</v>
      </c>
      <c r="G4">
        <v>17559.21</v>
      </c>
      <c r="H4">
        <v>16.504809999999999</v>
      </c>
      <c r="I4">
        <v>284.89999999999998</v>
      </c>
      <c r="J4">
        <v>285.70949999999999</v>
      </c>
      <c r="K4" t="s">
        <v>9</v>
      </c>
      <c r="L4">
        <v>38.00009</v>
      </c>
      <c r="M4">
        <v>0.26709159999999998</v>
      </c>
      <c r="N4">
        <v>70</v>
      </c>
      <c r="O4" t="s">
        <v>10</v>
      </c>
      <c r="P4">
        <v>1</v>
      </c>
      <c r="R4" s="6">
        <f t="shared" ref="R4:R28" si="0">D4-D3</f>
        <v>1.9444444478722289E-3</v>
      </c>
    </row>
    <row r="5" spans="1:21">
      <c r="A5">
        <v>4</v>
      </c>
      <c r="B5" t="s">
        <v>8</v>
      </c>
      <c r="C5" s="2">
        <v>45434.364942129629</v>
      </c>
      <c r="D5" s="6">
        <v>45434.364942129629</v>
      </c>
      <c r="E5">
        <v>2024052401</v>
      </c>
      <c r="F5" t="s">
        <v>16</v>
      </c>
      <c r="G5">
        <v>16934.990000000002</v>
      </c>
      <c r="H5">
        <v>16.227699999999999</v>
      </c>
      <c r="I5">
        <v>293.03989999999999</v>
      </c>
      <c r="J5">
        <v>285.48820000000001</v>
      </c>
      <c r="K5" t="s">
        <v>9</v>
      </c>
      <c r="L5">
        <v>38.00132</v>
      </c>
      <c r="M5">
        <v>0.27210400000000001</v>
      </c>
      <c r="N5">
        <v>72</v>
      </c>
      <c r="O5" t="s">
        <v>10</v>
      </c>
      <c r="P5">
        <v>1</v>
      </c>
      <c r="R5" s="6">
        <f t="shared" si="0"/>
        <v>2.1296296254149638E-3</v>
      </c>
    </row>
    <row r="6" spans="1:21">
      <c r="A6">
        <v>5</v>
      </c>
      <c r="B6" t="s">
        <v>8</v>
      </c>
      <c r="C6" s="2">
        <v>45434.3669212963</v>
      </c>
      <c r="D6" s="6">
        <v>45434.3669212963</v>
      </c>
      <c r="E6">
        <v>2024052401</v>
      </c>
      <c r="F6" t="s">
        <v>16</v>
      </c>
      <c r="G6">
        <v>16361.9</v>
      </c>
      <c r="H6">
        <v>15.963340000000001</v>
      </c>
      <c r="I6">
        <v>272.69</v>
      </c>
      <c r="J6">
        <v>280.65300000000002</v>
      </c>
      <c r="K6" t="s">
        <v>9</v>
      </c>
      <c r="L6">
        <v>38.001379999999997</v>
      </c>
      <c r="M6">
        <v>0.27236830000000001</v>
      </c>
      <c r="N6">
        <v>67</v>
      </c>
      <c r="O6" t="s">
        <v>10</v>
      </c>
      <c r="P6">
        <v>1</v>
      </c>
      <c r="R6" s="6">
        <f t="shared" si="0"/>
        <v>1.9791666709352285E-3</v>
      </c>
    </row>
    <row r="7" spans="1:21">
      <c r="A7">
        <v>6</v>
      </c>
      <c r="B7" t="s">
        <v>8</v>
      </c>
      <c r="C7" s="2">
        <v>45434.368923611109</v>
      </c>
      <c r="D7" s="6">
        <v>45434.368923611109</v>
      </c>
      <c r="E7">
        <v>2024052401</v>
      </c>
      <c r="F7" t="s">
        <v>16</v>
      </c>
      <c r="G7">
        <v>15739.24</v>
      </c>
      <c r="H7">
        <v>15.63805</v>
      </c>
      <c r="I7">
        <v>329.67</v>
      </c>
      <c r="J7">
        <v>328.3537</v>
      </c>
      <c r="K7" t="s">
        <v>9</v>
      </c>
      <c r="L7">
        <v>38.000039999999998</v>
      </c>
      <c r="M7">
        <v>0.32448929999999998</v>
      </c>
      <c r="N7">
        <v>81</v>
      </c>
      <c r="O7" t="s">
        <v>10</v>
      </c>
      <c r="P7">
        <v>1</v>
      </c>
      <c r="R7" s="6">
        <f t="shared" si="0"/>
        <v>2.002314809942618E-3</v>
      </c>
    </row>
    <row r="8" spans="1:21">
      <c r="A8">
        <v>7</v>
      </c>
      <c r="B8" t="s">
        <v>8</v>
      </c>
      <c r="C8" s="2">
        <v>45434.371157407404</v>
      </c>
      <c r="D8" s="6">
        <v>45434.371157407404</v>
      </c>
      <c r="E8">
        <v>2024052401</v>
      </c>
      <c r="F8" t="s">
        <v>16</v>
      </c>
      <c r="G8">
        <v>15143.05</v>
      </c>
      <c r="H8">
        <v>15.354509999999999</v>
      </c>
      <c r="I8">
        <v>288.97000000000003</v>
      </c>
      <c r="J8">
        <v>284.04480000000001</v>
      </c>
      <c r="K8" t="s">
        <v>9</v>
      </c>
      <c r="L8">
        <v>38.000120000000003</v>
      </c>
      <c r="M8">
        <v>0.28635260000000001</v>
      </c>
      <c r="N8">
        <v>71</v>
      </c>
      <c r="O8" t="s">
        <v>10</v>
      </c>
      <c r="P8">
        <v>1</v>
      </c>
      <c r="R8" s="6">
        <f t="shared" si="0"/>
        <v>2.2337962946039625E-3</v>
      </c>
    </row>
    <row r="9" spans="1:21">
      <c r="A9">
        <v>8</v>
      </c>
      <c r="B9" t="s">
        <v>8</v>
      </c>
      <c r="C9" s="2">
        <v>45434.373124999998</v>
      </c>
      <c r="D9" s="6">
        <v>45434.373124999998</v>
      </c>
      <c r="E9">
        <v>2024052401</v>
      </c>
      <c r="F9" t="s">
        <v>16</v>
      </c>
      <c r="G9">
        <v>14568.12</v>
      </c>
      <c r="H9">
        <v>15.039859999999999</v>
      </c>
      <c r="I9">
        <v>305.25</v>
      </c>
      <c r="J9">
        <v>302.964</v>
      </c>
      <c r="K9" t="s">
        <v>9</v>
      </c>
      <c r="L9">
        <v>38.000129999999999</v>
      </c>
      <c r="M9">
        <v>0.31096960000000001</v>
      </c>
      <c r="N9">
        <v>75</v>
      </c>
      <c r="O9" t="s">
        <v>10</v>
      </c>
      <c r="P9">
        <v>1</v>
      </c>
      <c r="R9" s="6">
        <f t="shared" si="0"/>
        <v>1.9675925941555761E-3</v>
      </c>
    </row>
    <row r="10" spans="1:21">
      <c r="A10">
        <v>9</v>
      </c>
      <c r="B10" t="s">
        <v>8</v>
      </c>
      <c r="C10" s="2">
        <v>45434.374976851854</v>
      </c>
      <c r="D10" s="6">
        <v>45434.374976851854</v>
      </c>
      <c r="E10">
        <v>2024052401</v>
      </c>
      <c r="F10" t="s">
        <v>16</v>
      </c>
      <c r="G10">
        <v>14036.99</v>
      </c>
      <c r="H10">
        <v>14.736140000000001</v>
      </c>
      <c r="I10">
        <v>297.11</v>
      </c>
      <c r="J10">
        <v>289.40699999999998</v>
      </c>
      <c r="K10" t="s">
        <v>9</v>
      </c>
      <c r="L10">
        <v>38.000079999999997</v>
      </c>
      <c r="M10">
        <v>0.30216300000000001</v>
      </c>
      <c r="N10">
        <v>73</v>
      </c>
      <c r="O10" t="s">
        <v>10</v>
      </c>
      <c r="P10">
        <v>1</v>
      </c>
      <c r="R10" s="6">
        <f t="shared" si="0"/>
        <v>1.8518518554628827E-3</v>
      </c>
    </row>
    <row r="11" spans="1:21">
      <c r="A11">
        <v>10</v>
      </c>
      <c r="B11" t="s">
        <v>8</v>
      </c>
      <c r="C11" s="2">
        <v>45434.388738425929</v>
      </c>
      <c r="D11" s="8">
        <v>45434.388738425929</v>
      </c>
      <c r="E11">
        <v>2024052401</v>
      </c>
      <c r="F11" t="s">
        <v>16</v>
      </c>
      <c r="G11">
        <v>12182.81</v>
      </c>
      <c r="H11">
        <v>14.49492</v>
      </c>
      <c r="I11">
        <v>203.5</v>
      </c>
      <c r="J11">
        <v>199.47669999999999</v>
      </c>
      <c r="K11" t="s">
        <v>9</v>
      </c>
      <c r="L11">
        <v>38.001260000000002</v>
      </c>
      <c r="M11">
        <v>0.23598050000000001</v>
      </c>
      <c r="N11">
        <v>50</v>
      </c>
      <c r="O11" t="s">
        <v>10</v>
      </c>
      <c r="P11">
        <v>1</v>
      </c>
      <c r="R11" s="8">
        <f t="shared" si="0"/>
        <v>1.3761574075033423E-2</v>
      </c>
      <c r="S11" s="1">
        <f>AVERAGE(R12:R13)</f>
        <v>3.8078703692008276E-3</v>
      </c>
    </row>
    <row r="12" spans="1:21">
      <c r="A12">
        <v>11</v>
      </c>
      <c r="B12" t="s">
        <v>8</v>
      </c>
      <c r="C12" s="2">
        <v>45434.392777777779</v>
      </c>
      <c r="D12" s="8">
        <v>45434.392777777779</v>
      </c>
      <c r="E12">
        <v>2024052401</v>
      </c>
      <c r="F12" t="s">
        <v>16</v>
      </c>
      <c r="G12">
        <v>11492.37</v>
      </c>
      <c r="H12">
        <v>14.18515</v>
      </c>
      <c r="I12">
        <v>256.41000000000003</v>
      </c>
      <c r="J12">
        <v>254.61699999999999</v>
      </c>
      <c r="K12" t="s">
        <v>9</v>
      </c>
      <c r="L12">
        <v>38.001339999999999</v>
      </c>
      <c r="M12">
        <v>0.31261800000000001</v>
      </c>
      <c r="N12">
        <v>63</v>
      </c>
      <c r="O12" t="s">
        <v>10</v>
      </c>
      <c r="P12">
        <v>1</v>
      </c>
      <c r="R12" s="8">
        <f t="shared" si="0"/>
        <v>4.0393518502241932E-3</v>
      </c>
    </row>
    <row r="13" spans="1:21">
      <c r="A13">
        <v>12</v>
      </c>
      <c r="B13" t="s">
        <v>8</v>
      </c>
      <c r="C13" s="2">
        <v>45434.396354166667</v>
      </c>
      <c r="D13" s="8">
        <v>45434.396354166667</v>
      </c>
      <c r="E13">
        <v>2024052401</v>
      </c>
      <c r="F13" t="s">
        <v>16</v>
      </c>
      <c r="G13">
        <v>10842.19</v>
      </c>
      <c r="H13">
        <v>13.825100000000001</v>
      </c>
      <c r="I13">
        <v>284.89999999999998</v>
      </c>
      <c r="J13">
        <v>278.9538</v>
      </c>
      <c r="K13" t="s">
        <v>9</v>
      </c>
      <c r="L13">
        <v>38.000450000000001</v>
      </c>
      <c r="M13">
        <v>0.35393330000000001</v>
      </c>
      <c r="N13">
        <v>70</v>
      </c>
      <c r="O13" t="s">
        <v>10</v>
      </c>
      <c r="P13">
        <v>1</v>
      </c>
      <c r="R13" s="8">
        <f t="shared" si="0"/>
        <v>3.5763888881774619E-3</v>
      </c>
    </row>
    <row r="14" spans="1:21">
      <c r="A14">
        <v>13</v>
      </c>
      <c r="B14" t="s">
        <v>8</v>
      </c>
      <c r="C14" s="2">
        <v>45434.411585648151</v>
      </c>
      <c r="D14" s="9">
        <v>45434.411585648151</v>
      </c>
      <c r="E14">
        <v>2024052401</v>
      </c>
      <c r="F14" t="s">
        <v>16</v>
      </c>
      <c r="G14">
        <v>9149.4549999999999</v>
      </c>
      <c r="H14">
        <v>13.4002</v>
      </c>
      <c r="I14">
        <v>297.11</v>
      </c>
      <c r="J14">
        <v>293.14510000000001</v>
      </c>
      <c r="K14" t="s">
        <v>9</v>
      </c>
      <c r="L14">
        <v>38.000239999999998</v>
      </c>
      <c r="M14">
        <v>0.4272936</v>
      </c>
      <c r="N14">
        <v>73</v>
      </c>
      <c r="O14" t="s">
        <v>10</v>
      </c>
      <c r="P14">
        <v>1</v>
      </c>
      <c r="R14" s="9">
        <f t="shared" si="0"/>
        <v>1.5231481484079268E-2</v>
      </c>
      <c r="S14" s="1">
        <f>AVERAGE(R15:R17)</f>
        <v>2.1334876534335003E-3</v>
      </c>
    </row>
    <row r="15" spans="1:21">
      <c r="A15">
        <v>14</v>
      </c>
      <c r="B15" t="s">
        <v>8</v>
      </c>
      <c r="C15" s="2">
        <v>45434.413495370369</v>
      </c>
      <c r="D15" s="9">
        <v>45434.413495370369</v>
      </c>
      <c r="E15">
        <v>2024052401</v>
      </c>
      <c r="F15" t="s">
        <v>16</v>
      </c>
      <c r="G15">
        <v>8727.723</v>
      </c>
      <c r="H15">
        <v>13.00651</v>
      </c>
      <c r="I15">
        <v>264.55</v>
      </c>
      <c r="J15">
        <v>261.92070000000001</v>
      </c>
      <c r="K15" t="s">
        <v>9</v>
      </c>
      <c r="L15">
        <v>38.001130000000003</v>
      </c>
      <c r="M15">
        <v>0.38855790000000001</v>
      </c>
      <c r="N15">
        <v>65</v>
      </c>
      <c r="O15" t="s">
        <v>10</v>
      </c>
      <c r="P15">
        <v>1</v>
      </c>
      <c r="R15" s="9">
        <f t="shared" si="0"/>
        <v>1.9097222175332718E-3</v>
      </c>
    </row>
    <row r="16" spans="1:21">
      <c r="A16">
        <v>15</v>
      </c>
      <c r="B16" t="s">
        <v>8</v>
      </c>
      <c r="C16" s="2">
        <v>45434.415810185186</v>
      </c>
      <c r="D16" s="9">
        <v>45434.415810185186</v>
      </c>
      <c r="E16">
        <v>2024052401</v>
      </c>
      <c r="F16" t="s">
        <v>16</v>
      </c>
      <c r="G16">
        <v>8268.9770000000008</v>
      </c>
      <c r="H16">
        <v>12.58506</v>
      </c>
      <c r="I16">
        <v>284.89999999999998</v>
      </c>
      <c r="J16">
        <v>281.06639999999999</v>
      </c>
      <c r="K16" t="s">
        <v>9</v>
      </c>
      <c r="L16">
        <v>38.001330000000003</v>
      </c>
      <c r="M16">
        <v>0.42576979999999998</v>
      </c>
      <c r="N16">
        <v>70</v>
      </c>
      <c r="O16" t="s">
        <v>10</v>
      </c>
      <c r="P16">
        <v>1</v>
      </c>
      <c r="R16" s="9">
        <f t="shared" si="0"/>
        <v>2.3148148175096139E-3</v>
      </c>
    </row>
    <row r="17" spans="1:21" ht="15">
      <c r="A17">
        <v>16</v>
      </c>
      <c r="B17" t="s">
        <v>8</v>
      </c>
      <c r="C17" s="2">
        <v>45434.417986111112</v>
      </c>
      <c r="D17" s="9">
        <v>45434.417986111112</v>
      </c>
      <c r="E17">
        <v>2024052401</v>
      </c>
      <c r="F17" t="s">
        <v>16</v>
      </c>
      <c r="G17">
        <v>7493.1639999999998</v>
      </c>
      <c r="H17">
        <v>12.20682</v>
      </c>
      <c r="I17">
        <v>244.2</v>
      </c>
      <c r="J17">
        <v>115.16419999999999</v>
      </c>
      <c r="K17" t="s">
        <v>12</v>
      </c>
      <c r="L17">
        <v>7.1621930000000003</v>
      </c>
      <c r="M17" s="14">
        <v>0</v>
      </c>
      <c r="N17">
        <v>60</v>
      </c>
      <c r="O17" s="14" t="s">
        <v>11</v>
      </c>
      <c r="P17">
        <v>1</v>
      </c>
      <c r="R17" s="9">
        <f t="shared" si="0"/>
        <v>2.1759259252576157E-3</v>
      </c>
      <c r="U17" t="s">
        <v>128</v>
      </c>
    </row>
    <row r="18" spans="1:21">
      <c r="A18">
        <v>17</v>
      </c>
      <c r="B18" t="s">
        <v>8</v>
      </c>
      <c r="C18" s="2">
        <v>45434.428240740737</v>
      </c>
      <c r="D18" s="8">
        <v>45434.428240740737</v>
      </c>
      <c r="E18">
        <v>2024052401</v>
      </c>
      <c r="F18" t="s">
        <v>16</v>
      </c>
      <c r="G18">
        <v>6864.259</v>
      </c>
      <c r="H18">
        <v>11.698869999999999</v>
      </c>
      <c r="I18">
        <v>305.25</v>
      </c>
      <c r="J18">
        <v>304.96339999999998</v>
      </c>
      <c r="K18" t="s">
        <v>9</v>
      </c>
      <c r="L18">
        <v>38.000399999999999</v>
      </c>
      <c r="M18">
        <v>0.51797499999999996</v>
      </c>
      <c r="N18">
        <v>75</v>
      </c>
      <c r="O18" t="s">
        <v>10</v>
      </c>
      <c r="P18">
        <v>1</v>
      </c>
      <c r="R18" s="8">
        <f t="shared" si="0"/>
        <v>1.0254629625706002E-2</v>
      </c>
      <c r="S18" s="1">
        <f>AVERAGE(R19:R25)</f>
        <v>2.4437830694036427E-3</v>
      </c>
    </row>
    <row r="19" spans="1:21">
      <c r="A19">
        <v>18</v>
      </c>
      <c r="B19" t="s">
        <v>8</v>
      </c>
      <c r="C19" s="2">
        <v>45434.431064814817</v>
      </c>
      <c r="D19" s="8">
        <v>45434.431064814817</v>
      </c>
      <c r="E19">
        <v>2024052401</v>
      </c>
      <c r="F19" t="s">
        <v>16</v>
      </c>
      <c r="G19">
        <v>6210.451</v>
      </c>
      <c r="H19">
        <v>10.859970000000001</v>
      </c>
      <c r="I19">
        <v>488.4</v>
      </c>
      <c r="J19">
        <v>484.84550000000002</v>
      </c>
      <c r="K19" t="s">
        <v>9</v>
      </c>
      <c r="L19">
        <v>38.000059999999998</v>
      </c>
      <c r="M19">
        <v>0.84537739999999995</v>
      </c>
      <c r="N19">
        <v>120</v>
      </c>
      <c r="O19" t="s">
        <v>10</v>
      </c>
      <c r="P19">
        <v>1</v>
      </c>
      <c r="R19" s="8">
        <f t="shared" si="0"/>
        <v>2.8240740793989971E-3</v>
      </c>
    </row>
    <row r="20" spans="1:21">
      <c r="A20">
        <v>19</v>
      </c>
      <c r="B20" t="s">
        <v>8</v>
      </c>
      <c r="C20" s="2">
        <v>45434.433587962965</v>
      </c>
      <c r="D20" s="8">
        <v>45434.433587962965</v>
      </c>
      <c r="E20">
        <v>2024052401</v>
      </c>
      <c r="F20" t="s">
        <v>16</v>
      </c>
      <c r="G20">
        <v>5823.7129999999997</v>
      </c>
      <c r="H20">
        <v>10.420109999999999</v>
      </c>
      <c r="I20">
        <v>244.2</v>
      </c>
      <c r="J20">
        <v>242.2533</v>
      </c>
      <c r="K20" t="s">
        <v>9</v>
      </c>
      <c r="L20">
        <v>38.001280000000001</v>
      </c>
      <c r="M20">
        <v>0.43129060000000002</v>
      </c>
      <c r="N20">
        <v>60</v>
      </c>
      <c r="O20" t="s">
        <v>10</v>
      </c>
      <c r="P20">
        <v>1</v>
      </c>
      <c r="R20" s="8">
        <f t="shared" si="0"/>
        <v>2.5231481486116536E-3</v>
      </c>
    </row>
    <row r="21" spans="1:21">
      <c r="A21">
        <v>20</v>
      </c>
      <c r="B21" t="s">
        <v>8</v>
      </c>
      <c r="C21" s="2">
        <v>45434.435960648145</v>
      </c>
      <c r="D21" s="8">
        <v>45434.435960648145</v>
      </c>
      <c r="E21">
        <v>2024052401</v>
      </c>
      <c r="F21" t="s">
        <v>16</v>
      </c>
      <c r="G21">
        <v>5375.5889999999999</v>
      </c>
      <c r="H21">
        <v>9.8270859999999995</v>
      </c>
      <c r="I21">
        <v>329.67</v>
      </c>
      <c r="J21">
        <v>329.411</v>
      </c>
      <c r="K21" t="s">
        <v>9</v>
      </c>
      <c r="L21">
        <v>38.001350000000002</v>
      </c>
      <c r="M21">
        <v>0.60029880000000002</v>
      </c>
      <c r="N21">
        <v>81</v>
      </c>
      <c r="O21" t="s">
        <v>10</v>
      </c>
      <c r="P21">
        <v>1</v>
      </c>
      <c r="R21" s="8">
        <f t="shared" si="0"/>
        <v>2.372685179580003E-3</v>
      </c>
    </row>
    <row r="22" spans="1:21">
      <c r="A22">
        <v>21</v>
      </c>
      <c r="B22" t="s">
        <v>8</v>
      </c>
      <c r="C22" s="2">
        <v>45434.438437500001</v>
      </c>
      <c r="D22" s="8">
        <v>45434.438437500001</v>
      </c>
      <c r="E22">
        <v>2024052401</v>
      </c>
      <c r="F22" t="s">
        <v>16</v>
      </c>
      <c r="G22">
        <v>4977.6850000000004</v>
      </c>
      <c r="H22">
        <v>9.3070009999999996</v>
      </c>
      <c r="I22">
        <v>284.89999999999998</v>
      </c>
      <c r="J22">
        <v>280.41059999999999</v>
      </c>
      <c r="K22" t="s">
        <v>9</v>
      </c>
      <c r="L22">
        <v>47.17127</v>
      </c>
      <c r="M22">
        <v>0.52254800000000001</v>
      </c>
      <c r="N22">
        <v>70</v>
      </c>
      <c r="O22" t="s">
        <v>10</v>
      </c>
      <c r="P22">
        <v>1</v>
      </c>
      <c r="R22" s="8">
        <f t="shared" si="0"/>
        <v>2.4768518560449593E-3</v>
      </c>
    </row>
    <row r="23" spans="1:21">
      <c r="A23">
        <v>22</v>
      </c>
      <c r="B23" t="s">
        <v>8</v>
      </c>
      <c r="C23" s="2">
        <v>45434.440636574072</v>
      </c>
      <c r="D23" s="8">
        <v>45434.440636574072</v>
      </c>
      <c r="E23">
        <v>2024052401</v>
      </c>
      <c r="F23" t="s">
        <v>16</v>
      </c>
      <c r="G23">
        <v>4633.3919999999998</v>
      </c>
      <c r="H23">
        <v>8.8382839999999998</v>
      </c>
      <c r="I23">
        <v>244.2</v>
      </c>
      <c r="J23">
        <v>243.31049999999999</v>
      </c>
      <c r="K23" t="s">
        <v>9</v>
      </c>
      <c r="L23">
        <v>38.001269999999998</v>
      </c>
      <c r="M23">
        <v>0.4618332</v>
      </c>
      <c r="N23">
        <v>60</v>
      </c>
      <c r="O23" t="s">
        <v>10</v>
      </c>
      <c r="P23">
        <v>1</v>
      </c>
      <c r="R23" s="8">
        <f t="shared" si="0"/>
        <v>2.1990740715409629E-3</v>
      </c>
    </row>
    <row r="24" spans="1:21">
      <c r="A24">
        <v>23</v>
      </c>
      <c r="B24" t="s">
        <v>8</v>
      </c>
      <c r="C24" s="2">
        <v>45434.442430555559</v>
      </c>
      <c r="D24" s="8">
        <v>45434.442430555559</v>
      </c>
      <c r="E24">
        <v>2024052401</v>
      </c>
      <c r="F24" t="s">
        <v>16</v>
      </c>
      <c r="G24">
        <v>4244.3890000000001</v>
      </c>
      <c r="H24">
        <v>8.2294420000000006</v>
      </c>
      <c r="I24">
        <v>321.52999999999997</v>
      </c>
      <c r="J24">
        <v>319.39620000000002</v>
      </c>
      <c r="K24" t="s">
        <v>9</v>
      </c>
      <c r="L24">
        <v>38.000019999999999</v>
      </c>
      <c r="M24">
        <v>0.61731029999999998</v>
      </c>
      <c r="N24">
        <v>79</v>
      </c>
      <c r="O24" t="s">
        <v>10</v>
      </c>
      <c r="P24">
        <v>1</v>
      </c>
      <c r="R24" s="8">
        <f t="shared" si="0"/>
        <v>1.793981486116536E-3</v>
      </c>
    </row>
    <row r="25" spans="1:21">
      <c r="A25">
        <v>24</v>
      </c>
      <c r="B25" t="s">
        <v>8</v>
      </c>
      <c r="C25" s="2">
        <v>45434.445347222223</v>
      </c>
      <c r="D25" s="8">
        <v>45434.445347222223</v>
      </c>
      <c r="E25">
        <v>2024052401</v>
      </c>
      <c r="F25" t="s">
        <v>16</v>
      </c>
      <c r="G25">
        <v>3909.9319999999998</v>
      </c>
      <c r="H25">
        <v>7.7847619999999997</v>
      </c>
      <c r="I25">
        <v>223.85</v>
      </c>
      <c r="J25">
        <v>222.26609999999999</v>
      </c>
      <c r="K25" t="s">
        <v>9</v>
      </c>
      <c r="L25">
        <v>38.0002</v>
      </c>
      <c r="M25">
        <v>0.44042160000000002</v>
      </c>
      <c r="N25">
        <v>55</v>
      </c>
      <c r="O25" t="s">
        <v>10</v>
      </c>
      <c r="P25">
        <v>1</v>
      </c>
      <c r="R25" s="8">
        <f t="shared" si="0"/>
        <v>2.9166666645323858E-3</v>
      </c>
    </row>
    <row r="26" spans="1:21">
      <c r="A26">
        <v>25</v>
      </c>
      <c r="B26" t="s">
        <v>8</v>
      </c>
      <c r="C26" s="2">
        <v>45434.453194444446</v>
      </c>
      <c r="D26" s="6">
        <v>45434.453194444446</v>
      </c>
      <c r="E26">
        <v>2024052401</v>
      </c>
      <c r="F26" t="s">
        <v>16</v>
      </c>
      <c r="G26">
        <v>3330.9290000000001</v>
      </c>
      <c r="H26">
        <v>7.122598</v>
      </c>
      <c r="I26">
        <v>313.39</v>
      </c>
      <c r="J26">
        <v>314.02199999999999</v>
      </c>
      <c r="K26" t="s">
        <v>9</v>
      </c>
      <c r="L26">
        <v>38.000039999999998</v>
      </c>
      <c r="M26">
        <v>0.66944559999999997</v>
      </c>
      <c r="N26">
        <v>77</v>
      </c>
      <c r="O26" t="s">
        <v>10</v>
      </c>
      <c r="P26">
        <v>1</v>
      </c>
      <c r="R26" s="6">
        <f t="shared" si="0"/>
        <v>7.8472222230629995E-3</v>
      </c>
      <c r="S26" s="1">
        <f>AVERAGE(R27:R28)</f>
        <v>2.2337962946039625E-3</v>
      </c>
    </row>
    <row r="27" spans="1:21">
      <c r="A27">
        <v>26</v>
      </c>
      <c r="B27" t="s">
        <v>8</v>
      </c>
      <c r="C27" s="2">
        <v>45434.455833333333</v>
      </c>
      <c r="D27" s="6">
        <v>45434.455833333333</v>
      </c>
      <c r="E27">
        <v>2024052401</v>
      </c>
      <c r="F27" t="s">
        <v>16</v>
      </c>
      <c r="G27">
        <v>3045.2649999999999</v>
      </c>
      <c r="H27">
        <v>6.6699400000000004</v>
      </c>
      <c r="I27">
        <v>207.57</v>
      </c>
      <c r="J27">
        <v>202.5548</v>
      </c>
      <c r="K27" t="s">
        <v>9</v>
      </c>
      <c r="L27">
        <v>42.43289</v>
      </c>
      <c r="M27">
        <v>0.44173259999999998</v>
      </c>
      <c r="N27">
        <v>51</v>
      </c>
      <c r="O27" t="s">
        <v>10</v>
      </c>
      <c r="P27">
        <v>1</v>
      </c>
      <c r="R27" s="6">
        <f t="shared" si="0"/>
        <v>2.638888887304347E-3</v>
      </c>
    </row>
    <row r="28" spans="1:21">
      <c r="A28">
        <v>27</v>
      </c>
      <c r="B28" t="s">
        <v>8</v>
      </c>
      <c r="C28" s="2">
        <v>45434.457662037035</v>
      </c>
      <c r="D28" s="6">
        <v>45434.457662037035</v>
      </c>
      <c r="E28">
        <v>2024052401</v>
      </c>
      <c r="F28" t="s">
        <v>16</v>
      </c>
      <c r="G28">
        <v>2655.2179999999998</v>
      </c>
      <c r="H28">
        <v>5.9131710000000002</v>
      </c>
      <c r="I28">
        <v>345.95</v>
      </c>
      <c r="J28">
        <v>346.27030000000002</v>
      </c>
      <c r="K28" t="s">
        <v>9</v>
      </c>
      <c r="L28">
        <v>38.000100000000003</v>
      </c>
      <c r="M28">
        <v>0.76887119999999998</v>
      </c>
      <c r="N28">
        <v>85</v>
      </c>
      <c r="O28" t="s">
        <v>10</v>
      </c>
      <c r="P28">
        <v>1</v>
      </c>
      <c r="R28" s="6">
        <f t="shared" si="0"/>
        <v>1.8287037019035779E-3</v>
      </c>
    </row>
    <row r="29" spans="1:21">
      <c r="I29">
        <f>AVERAGE(I2:I28)</f>
        <v>295.60258518518509</v>
      </c>
      <c r="J29">
        <f>AVERAGE(J2:J28)</f>
        <v>287.99601851851855</v>
      </c>
    </row>
    <row r="30" spans="1:21">
      <c r="C30" t="s">
        <v>17</v>
      </c>
      <c r="D30" s="1">
        <f>D28-D2</f>
        <v>9.9699074075033423E-2</v>
      </c>
      <c r="F30" s="11" t="s">
        <v>23</v>
      </c>
      <c r="G30" s="11">
        <f>G2-G28</f>
        <v>16287.031999999999</v>
      </c>
    </row>
    <row r="31" spans="1:21">
      <c r="C31" t="s">
        <v>19</v>
      </c>
      <c r="D31" s="1">
        <f>D28-D1</f>
        <v>0.11287037036527181</v>
      </c>
      <c r="F31" s="11" t="s">
        <v>24</v>
      </c>
      <c r="G31" s="11">
        <f>G1-G28</f>
        <v>19278.811999999998</v>
      </c>
    </row>
  </sheetData>
  <phoneticPr fontId="1" type="noConversion"/>
  <conditionalFormatting sqref="B1:H1">
    <cfRule type="containsText" dxfId="23" priority="1" operator="containsText" text="Prime">
      <formula>NOT(ISERROR(SEARCH("Prime",B1)))</formula>
    </cfRule>
  </conditionalFormatting>
  <conditionalFormatting sqref="B2:P28">
    <cfRule type="containsText" dxfId="22" priority="3" operator="containsText" text="Prime">
      <formula>NOT(ISERROR(SEARCH("Prime",B2)))</formula>
    </cfRule>
  </conditionalFormatting>
  <conditionalFormatting sqref="R2:R28">
    <cfRule type="containsText" dxfId="21" priority="2" operator="containsText" text="Prime">
      <formula>NOT(ISERROR(SEARCH("Prime",R2)))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33F2E-FB3A-EE41-9EA1-CED2507A7237}">
  <sheetPr codeName="Sheet20"/>
  <dimension ref="A1:Z33"/>
  <sheetViews>
    <sheetView topLeftCell="L1" zoomScale="118" zoomScaleNormal="115" workbookViewId="0">
      <selection activeCell="Y31" sqref="Y31:Z31"/>
    </sheetView>
  </sheetViews>
  <sheetFormatPr baseColWidth="10" defaultColWidth="8.83203125" defaultRowHeight="14"/>
  <cols>
    <col min="1" max="1" width="9" bestFit="1" customWidth="1"/>
    <col min="2" max="2" width="6" bestFit="1" customWidth="1"/>
    <col min="3" max="3" width="21.6640625" bestFit="1" customWidth="1"/>
    <col min="4" max="5" width="12" bestFit="1" customWidth="1"/>
    <col min="6" max="6" width="4.6640625" bestFit="1" customWidth="1"/>
    <col min="7" max="10" width="9" bestFit="1" customWidth="1"/>
    <col min="11" max="11" width="10.5" bestFit="1" customWidth="1"/>
    <col min="12" max="12" width="9" bestFit="1" customWidth="1"/>
    <col min="13" max="13" width="10.1640625" bestFit="1" customWidth="1"/>
    <col min="14" max="14" width="5" bestFit="1" customWidth="1"/>
    <col min="15" max="15" width="2.5" bestFit="1" customWidth="1"/>
    <col min="16" max="16" width="3" bestFit="1" customWidth="1"/>
    <col min="18" max="20" width="12" bestFit="1" customWidth="1"/>
    <col min="21" max="21" width="9" bestFit="1" customWidth="1"/>
    <col min="25" max="26" width="13" bestFit="1" customWidth="1"/>
  </cols>
  <sheetData>
    <row r="1" spans="1:26">
      <c r="B1" s="4" t="s">
        <v>7</v>
      </c>
      <c r="C1" s="5">
        <v>45435.341736111113</v>
      </c>
      <c r="D1" s="6">
        <v>45435.341736111113</v>
      </c>
      <c r="E1" s="4">
        <v>2024052301</v>
      </c>
      <c r="F1" s="4" t="s">
        <v>16</v>
      </c>
      <c r="G1" s="7">
        <v>17999.95</v>
      </c>
      <c r="H1" s="7">
        <v>17.451219999999999</v>
      </c>
    </row>
    <row r="2" spans="1:26">
      <c r="A2">
        <v>1</v>
      </c>
      <c r="B2" t="s">
        <v>8</v>
      </c>
      <c r="C2" s="2">
        <v>45435.369039351855</v>
      </c>
      <c r="D2" s="9">
        <v>45435.369039351855</v>
      </c>
      <c r="E2">
        <v>2024052301</v>
      </c>
      <c r="F2" t="s">
        <v>16</v>
      </c>
      <c r="G2">
        <v>13717.83</v>
      </c>
      <c r="H2">
        <v>17.059380000000001</v>
      </c>
      <c r="I2">
        <v>321.52999999999997</v>
      </c>
      <c r="J2">
        <v>313.49180000000001</v>
      </c>
      <c r="K2" t="s">
        <v>9</v>
      </c>
      <c r="L2">
        <v>38.001170000000002</v>
      </c>
      <c r="M2">
        <v>0.38788410000000001</v>
      </c>
      <c r="N2">
        <v>79</v>
      </c>
      <c r="O2" t="s">
        <v>10</v>
      </c>
      <c r="P2">
        <v>1</v>
      </c>
      <c r="R2" s="9">
        <f>D2-D1</f>
        <v>2.7303240742185153E-2</v>
      </c>
      <c r="U2">
        <f>G1-G2</f>
        <v>4282.1200000000008</v>
      </c>
      <c r="W2" s="177">
        <f>R2*1440</f>
        <v>39.31666666874662</v>
      </c>
      <c r="X2">
        <f>LN(2)/110</f>
        <v>6.3013380050904117E-3</v>
      </c>
      <c r="Y2" s="177">
        <f>J2*EXP(W2*X2)</f>
        <v>401.62580000095767</v>
      </c>
      <c r="Z2" s="177">
        <f>J2*EXP(W2*X2)</f>
        <v>401.62580000095767</v>
      </c>
    </row>
    <row r="3" spans="1:26">
      <c r="A3">
        <v>2</v>
      </c>
      <c r="B3" t="s">
        <v>8</v>
      </c>
      <c r="C3" s="2">
        <v>45435.372083333335</v>
      </c>
      <c r="D3" s="9">
        <v>45435.372083333335</v>
      </c>
      <c r="E3">
        <v>2024052301</v>
      </c>
      <c r="F3" t="s">
        <v>16</v>
      </c>
      <c r="G3">
        <v>13061.04</v>
      </c>
      <c r="H3">
        <v>16.69858</v>
      </c>
      <c r="I3">
        <v>284.89999999999998</v>
      </c>
      <c r="J3">
        <v>282.29199999999997</v>
      </c>
      <c r="K3" t="s">
        <v>9</v>
      </c>
      <c r="L3">
        <v>38.000169999999997</v>
      </c>
      <c r="M3">
        <v>0.35915760000000002</v>
      </c>
      <c r="N3">
        <v>70</v>
      </c>
      <c r="O3" t="s">
        <v>10</v>
      </c>
      <c r="P3">
        <v>1</v>
      </c>
      <c r="R3" s="9">
        <f>D3-D2</f>
        <v>3.0439814800047316E-3</v>
      </c>
      <c r="S3" s="1">
        <f>AVERAGE(R3:R10)</f>
        <v>2.2048611108402838E-3</v>
      </c>
      <c r="T3" s="1">
        <f>AVERAGE(R:R)</f>
        <v>4.8459450830203674E-3</v>
      </c>
      <c r="V3" s="177">
        <f t="shared" ref="V3:V28" si="0">R3*1440</f>
        <v>4.3833333312068135</v>
      </c>
      <c r="W3" s="177">
        <f>V3+W2</f>
        <v>43.699999999953434</v>
      </c>
      <c r="X3">
        <f t="shared" ref="X3:X30" si="1">LN(2)/110</f>
        <v>6.3013380050904117E-3</v>
      </c>
      <c r="Y3" s="177">
        <f t="shared" ref="Y3:Y28" si="2">J3*EXP(W3*X3)</f>
        <v>371.7830432378056</v>
      </c>
      <c r="Z3" s="177">
        <f t="shared" ref="Z3:Z30" si="3">J3*EXP(X3*(W3-$W$2))</f>
        <v>290.19782950651972</v>
      </c>
    </row>
    <row r="4" spans="1:26">
      <c r="A4">
        <v>3</v>
      </c>
      <c r="B4" t="s">
        <v>8</v>
      </c>
      <c r="C4" s="2">
        <v>45435.374328703707</v>
      </c>
      <c r="D4" s="9">
        <v>45435.374328703707</v>
      </c>
      <c r="E4">
        <v>2024052301</v>
      </c>
      <c r="F4" t="s">
        <v>16</v>
      </c>
      <c r="G4">
        <v>12591.49</v>
      </c>
      <c r="H4">
        <v>16.432130000000001</v>
      </c>
      <c r="I4">
        <v>207.57</v>
      </c>
      <c r="J4">
        <v>206.11519999999999</v>
      </c>
      <c r="K4" t="s">
        <v>9</v>
      </c>
      <c r="L4">
        <v>38.001269999999998</v>
      </c>
      <c r="M4">
        <v>0.26746340000000002</v>
      </c>
      <c r="N4">
        <v>51</v>
      </c>
      <c r="O4" t="s">
        <v>10</v>
      </c>
      <c r="P4">
        <v>1</v>
      </c>
      <c r="R4" s="9">
        <f t="shared" ref="R4:R30" si="4">D4-D3</f>
        <v>2.2453703713836148E-3</v>
      </c>
      <c r="V4" s="177">
        <f t="shared" si="0"/>
        <v>3.2333333347924054</v>
      </c>
      <c r="W4" s="177">
        <f t="shared" ref="W4:W28" si="5">V4+W3</f>
        <v>46.933333334745839</v>
      </c>
      <c r="X4">
        <f t="shared" si="1"/>
        <v>6.3013380050904117E-3</v>
      </c>
      <c r="Y4" s="177">
        <f t="shared" si="2"/>
        <v>277.04446944954299</v>
      </c>
      <c r="Z4" s="177">
        <f t="shared" si="3"/>
        <v>216.24897954159107</v>
      </c>
    </row>
    <row r="5" spans="1:26">
      <c r="A5">
        <v>4</v>
      </c>
      <c r="B5" t="s">
        <v>8</v>
      </c>
      <c r="C5" s="2">
        <v>45435.376238425924</v>
      </c>
      <c r="D5" s="9">
        <v>45435.376238425924</v>
      </c>
      <c r="E5">
        <v>2024052301</v>
      </c>
      <c r="F5" t="s">
        <v>16</v>
      </c>
      <c r="G5">
        <v>12199.12</v>
      </c>
      <c r="H5">
        <v>16.19903</v>
      </c>
      <c r="I5">
        <v>179.08</v>
      </c>
      <c r="J5">
        <v>176.32470000000001</v>
      </c>
      <c r="K5" t="s">
        <v>9</v>
      </c>
      <c r="L5">
        <v>38.001220000000004</v>
      </c>
      <c r="M5">
        <v>0.23274549999999999</v>
      </c>
      <c r="N5">
        <v>44</v>
      </c>
      <c r="O5" t="s">
        <v>10</v>
      </c>
      <c r="P5">
        <v>1</v>
      </c>
      <c r="R5" s="9">
        <f t="shared" si="4"/>
        <v>1.9097222175332718E-3</v>
      </c>
      <c r="V5" s="177">
        <f t="shared" si="0"/>
        <v>2.7499999932479113</v>
      </c>
      <c r="W5" s="177">
        <f t="shared" si="5"/>
        <v>49.683333327993751</v>
      </c>
      <c r="X5">
        <f t="shared" si="1"/>
        <v>6.3013380050904117E-3</v>
      </c>
      <c r="Y5" s="177">
        <f t="shared" si="2"/>
        <v>241.14505929548142</v>
      </c>
      <c r="Z5" s="177">
        <f t="shared" si="3"/>
        <v>188.22744629320866</v>
      </c>
    </row>
    <row r="6" spans="1:26">
      <c r="A6">
        <v>5</v>
      </c>
      <c r="B6" t="s">
        <v>8</v>
      </c>
      <c r="C6" s="2">
        <v>45435.37809027778</v>
      </c>
      <c r="D6" s="9">
        <v>45435.37809027778</v>
      </c>
      <c r="E6">
        <v>2024052301</v>
      </c>
      <c r="F6" t="s">
        <v>16</v>
      </c>
      <c r="G6">
        <v>11711.95</v>
      </c>
      <c r="H6">
        <v>15.81461</v>
      </c>
      <c r="I6">
        <v>288.97000000000003</v>
      </c>
      <c r="J6">
        <v>279.02839999999998</v>
      </c>
      <c r="K6" t="s">
        <v>9</v>
      </c>
      <c r="L6">
        <v>38.001040000000003</v>
      </c>
      <c r="M6">
        <v>0.37504599999999999</v>
      </c>
      <c r="N6">
        <v>71</v>
      </c>
      <c r="O6" t="s">
        <v>10</v>
      </c>
      <c r="P6">
        <v>1</v>
      </c>
      <c r="R6" s="9">
        <f t="shared" si="4"/>
        <v>1.8518518554628827E-3</v>
      </c>
      <c r="V6" s="177">
        <f t="shared" si="0"/>
        <v>2.666666671866551</v>
      </c>
      <c r="W6" s="177">
        <f t="shared" si="5"/>
        <v>52.349999999860302</v>
      </c>
      <c r="X6">
        <f t="shared" si="1"/>
        <v>6.3013380050904117E-3</v>
      </c>
      <c r="Y6" s="177">
        <f t="shared" si="2"/>
        <v>388.07111671150699</v>
      </c>
      <c r="Z6" s="177">
        <f t="shared" si="3"/>
        <v>302.9115980736554</v>
      </c>
    </row>
    <row r="7" spans="1:26">
      <c r="A7">
        <v>6</v>
      </c>
      <c r="B7" t="s">
        <v>8</v>
      </c>
      <c r="C7" s="2">
        <v>45435.380046296297</v>
      </c>
      <c r="D7" s="9">
        <v>45435.380046296297</v>
      </c>
      <c r="E7">
        <v>2024052301</v>
      </c>
      <c r="F7" t="s">
        <v>16</v>
      </c>
      <c r="G7">
        <v>11326.78</v>
      </c>
      <c r="H7">
        <v>15.570690000000001</v>
      </c>
      <c r="I7">
        <v>183.15</v>
      </c>
      <c r="J7">
        <v>180.65860000000001</v>
      </c>
      <c r="K7" t="s">
        <v>9</v>
      </c>
      <c r="L7">
        <v>38.001280000000001</v>
      </c>
      <c r="M7">
        <v>0.24689230000000001</v>
      </c>
      <c r="N7">
        <v>45</v>
      </c>
      <c r="O7" t="s">
        <v>10</v>
      </c>
      <c r="P7">
        <v>1</v>
      </c>
      <c r="R7" s="9">
        <f t="shared" si="4"/>
        <v>1.9560185173759237E-3</v>
      </c>
      <c r="V7" s="177">
        <f t="shared" si="0"/>
        <v>2.8166666650213301</v>
      </c>
      <c r="W7" s="177">
        <f t="shared" si="5"/>
        <v>55.166666664881632</v>
      </c>
      <c r="X7">
        <f t="shared" si="1"/>
        <v>6.3013380050904117E-3</v>
      </c>
      <c r="Y7" s="177">
        <f t="shared" si="2"/>
        <v>255.75830453324716</v>
      </c>
      <c r="Z7" s="177">
        <f t="shared" si="3"/>
        <v>199.63391608030318</v>
      </c>
    </row>
    <row r="8" spans="1:26">
      <c r="A8">
        <v>7</v>
      </c>
      <c r="B8" t="s">
        <v>8</v>
      </c>
      <c r="C8" s="2">
        <v>45435.381944444445</v>
      </c>
      <c r="D8" s="9">
        <v>45435.381944444445</v>
      </c>
      <c r="E8">
        <v>2024052301</v>
      </c>
      <c r="F8" t="s">
        <v>16</v>
      </c>
      <c r="G8">
        <v>10825.44</v>
      </c>
      <c r="H8">
        <v>15.14066</v>
      </c>
      <c r="I8">
        <v>309.32</v>
      </c>
      <c r="J8">
        <v>306.09070000000003</v>
      </c>
      <c r="K8" t="s">
        <v>9</v>
      </c>
      <c r="L8">
        <v>38.001220000000004</v>
      </c>
      <c r="M8">
        <v>0.42604710000000001</v>
      </c>
      <c r="N8">
        <v>76</v>
      </c>
      <c r="O8" t="s">
        <v>10</v>
      </c>
      <c r="P8">
        <v>1</v>
      </c>
      <c r="R8" s="9">
        <f t="shared" si="4"/>
        <v>1.898148148029577E-3</v>
      </c>
      <c r="V8" s="177">
        <f t="shared" si="0"/>
        <v>2.7333333331625909</v>
      </c>
      <c r="W8" s="177">
        <f t="shared" si="5"/>
        <v>57.899999998044223</v>
      </c>
      <c r="X8">
        <f t="shared" si="1"/>
        <v>6.3013380050904117E-3</v>
      </c>
      <c r="Y8" s="177">
        <f t="shared" si="2"/>
        <v>440.8606917169393</v>
      </c>
      <c r="Z8" s="177">
        <f t="shared" si="3"/>
        <v>344.11686648432158</v>
      </c>
    </row>
    <row r="9" spans="1:26">
      <c r="A9">
        <v>8</v>
      </c>
      <c r="B9" t="s">
        <v>8</v>
      </c>
      <c r="C9" s="2">
        <v>45435.38386574074</v>
      </c>
      <c r="D9" s="9">
        <v>45435.38386574074</v>
      </c>
      <c r="E9">
        <v>2024052301</v>
      </c>
      <c r="F9" t="s">
        <v>16</v>
      </c>
      <c r="G9">
        <v>10377.86</v>
      </c>
      <c r="H9">
        <v>14.768980000000001</v>
      </c>
      <c r="I9">
        <v>264.55</v>
      </c>
      <c r="J9">
        <v>259.3175</v>
      </c>
      <c r="K9" t="s">
        <v>9</v>
      </c>
      <c r="L9">
        <v>38.001139999999999</v>
      </c>
      <c r="M9">
        <v>0.36712739999999999</v>
      </c>
      <c r="N9">
        <v>65</v>
      </c>
      <c r="O9" t="s">
        <v>10</v>
      </c>
      <c r="P9">
        <v>1</v>
      </c>
      <c r="R9" s="9">
        <f t="shared" si="4"/>
        <v>1.9212962943129241E-3</v>
      </c>
      <c r="V9" s="177">
        <f t="shared" si="0"/>
        <v>2.7666666638106108</v>
      </c>
      <c r="W9" s="177">
        <f t="shared" si="5"/>
        <v>60.666666661854833</v>
      </c>
      <c r="X9">
        <f t="shared" si="1"/>
        <v>6.3013380050904117E-3</v>
      </c>
      <c r="Y9" s="177">
        <f t="shared" si="2"/>
        <v>380.06198275809493</v>
      </c>
      <c r="Z9" s="177">
        <f t="shared" si="3"/>
        <v>296.6600130920873</v>
      </c>
    </row>
    <row r="10" spans="1:26">
      <c r="A10">
        <v>9</v>
      </c>
      <c r="B10" t="s">
        <v>8</v>
      </c>
      <c r="C10" s="2">
        <v>45435.386678240742</v>
      </c>
      <c r="D10" s="9">
        <v>45435.386678240742</v>
      </c>
      <c r="E10">
        <v>2024052301</v>
      </c>
      <c r="F10" t="s">
        <v>16</v>
      </c>
      <c r="G10">
        <v>9892.9050000000007</v>
      </c>
      <c r="H10">
        <v>14.44514</v>
      </c>
      <c r="I10">
        <v>227.92</v>
      </c>
      <c r="J10">
        <v>221.9528</v>
      </c>
      <c r="K10" t="s">
        <v>9</v>
      </c>
      <c r="L10">
        <v>38.001220000000004</v>
      </c>
      <c r="M10">
        <v>0.32240439999999998</v>
      </c>
      <c r="N10">
        <v>56</v>
      </c>
      <c r="O10" t="s">
        <v>10</v>
      </c>
      <c r="P10">
        <v>1</v>
      </c>
      <c r="R10" s="9">
        <f t="shared" si="4"/>
        <v>2.8125000026193447E-3</v>
      </c>
      <c r="V10" s="177">
        <f t="shared" si="0"/>
        <v>4.0500000037718564</v>
      </c>
      <c r="W10" s="177">
        <f t="shared" si="5"/>
        <v>64.71666666562669</v>
      </c>
      <c r="X10">
        <f t="shared" si="1"/>
        <v>6.3013380050904117E-3</v>
      </c>
      <c r="Y10" s="177">
        <f t="shared" si="2"/>
        <v>333.70799291815194</v>
      </c>
      <c r="Z10" s="177">
        <f t="shared" si="3"/>
        <v>260.47808525759365</v>
      </c>
    </row>
    <row r="11" spans="1:26">
      <c r="A11">
        <v>10</v>
      </c>
      <c r="B11" t="s">
        <v>8</v>
      </c>
      <c r="C11" s="2">
        <v>45435.397256944445</v>
      </c>
      <c r="D11" s="8">
        <v>45435.397256944445</v>
      </c>
      <c r="E11">
        <v>2024052301</v>
      </c>
      <c r="F11" t="s">
        <v>16</v>
      </c>
      <c r="G11">
        <v>8573.0580000000009</v>
      </c>
      <c r="H11">
        <v>13.780799999999999</v>
      </c>
      <c r="I11">
        <v>427.34989999999999</v>
      </c>
      <c r="J11">
        <v>422.8252</v>
      </c>
      <c r="K11" t="s">
        <v>9</v>
      </c>
      <c r="L11">
        <v>38.000529999999998</v>
      </c>
      <c r="M11">
        <v>0.67766749999999998</v>
      </c>
      <c r="N11">
        <v>105</v>
      </c>
      <c r="O11" t="s">
        <v>10</v>
      </c>
      <c r="P11">
        <v>1</v>
      </c>
      <c r="R11" s="8">
        <f t="shared" si="4"/>
        <v>1.0578703702776693E-2</v>
      </c>
      <c r="S11" s="1">
        <f>AVERAGE(R11:R15)</f>
        <v>4.101851851737592E-3</v>
      </c>
      <c r="V11" s="177">
        <f t="shared" si="0"/>
        <v>15.233333331998438</v>
      </c>
      <c r="W11" s="177">
        <f t="shared" si="5"/>
        <v>79.949999997625127</v>
      </c>
      <c r="X11">
        <f t="shared" si="1"/>
        <v>6.3013380050904117E-3</v>
      </c>
      <c r="Y11" s="177">
        <f t="shared" si="2"/>
        <v>699.76938331922679</v>
      </c>
      <c r="Z11" s="177">
        <f t="shared" si="3"/>
        <v>546.20983901211343</v>
      </c>
    </row>
    <row r="12" spans="1:26">
      <c r="A12">
        <v>11</v>
      </c>
      <c r="B12" t="s">
        <v>8</v>
      </c>
      <c r="C12" s="2">
        <v>45435.399398148147</v>
      </c>
      <c r="D12" s="8">
        <v>45435.399398148147</v>
      </c>
      <c r="E12">
        <v>2024052301</v>
      </c>
      <c r="F12" t="s">
        <v>16</v>
      </c>
      <c r="G12">
        <v>8030.6459999999997</v>
      </c>
      <c r="H12">
        <v>13.164149999999999</v>
      </c>
      <c r="I12">
        <v>374.43990000000002</v>
      </c>
      <c r="J12">
        <v>375.99</v>
      </c>
      <c r="K12" t="s">
        <v>9</v>
      </c>
      <c r="L12">
        <v>38.000010000000003</v>
      </c>
      <c r="M12">
        <v>0.61432169999999997</v>
      </c>
      <c r="N12">
        <v>92</v>
      </c>
      <c r="O12" t="s">
        <v>10</v>
      </c>
      <c r="P12">
        <v>1</v>
      </c>
      <c r="R12" s="8">
        <f t="shared" si="4"/>
        <v>2.1412037021946162E-3</v>
      </c>
      <c r="V12" s="177">
        <f t="shared" si="0"/>
        <v>3.0833333311602473</v>
      </c>
      <c r="W12" s="177">
        <f t="shared" si="5"/>
        <v>83.033333328785375</v>
      </c>
      <c r="X12">
        <f t="shared" si="1"/>
        <v>6.3013380050904117E-3</v>
      </c>
      <c r="Y12" s="177">
        <f t="shared" si="2"/>
        <v>634.46596578151241</v>
      </c>
      <c r="Z12" s="177">
        <f t="shared" si="3"/>
        <v>495.23680413735991</v>
      </c>
    </row>
    <row r="13" spans="1:26">
      <c r="A13">
        <v>12</v>
      </c>
      <c r="B13" t="s">
        <v>8</v>
      </c>
      <c r="C13" s="2">
        <v>45435.402256944442</v>
      </c>
      <c r="D13" s="8">
        <v>45435.402256944442</v>
      </c>
      <c r="E13">
        <v>2024052301</v>
      </c>
      <c r="F13" t="s">
        <v>16</v>
      </c>
      <c r="G13">
        <v>7542.3310000000001</v>
      </c>
      <c r="H13">
        <v>12.688040000000001</v>
      </c>
      <c r="I13">
        <v>284.89999999999998</v>
      </c>
      <c r="J13">
        <v>283.14589999999998</v>
      </c>
      <c r="K13" t="s">
        <v>9</v>
      </c>
      <c r="L13">
        <v>38.000120000000003</v>
      </c>
      <c r="M13">
        <v>0.47398580000000001</v>
      </c>
      <c r="N13">
        <v>70</v>
      </c>
      <c r="O13" t="s">
        <v>10</v>
      </c>
      <c r="P13">
        <v>1</v>
      </c>
      <c r="R13" s="8">
        <f t="shared" si="4"/>
        <v>2.8587962951860391E-3</v>
      </c>
      <c r="V13" s="177">
        <f t="shared" si="0"/>
        <v>4.1166666650678962</v>
      </c>
      <c r="W13" s="177">
        <f t="shared" si="5"/>
        <v>87.149999993853271</v>
      </c>
      <c r="X13">
        <f t="shared" si="1"/>
        <v>6.3013380050904117E-3</v>
      </c>
      <c r="Y13" s="177">
        <f t="shared" si="2"/>
        <v>490.35220548350105</v>
      </c>
      <c r="Z13" s="177">
        <f t="shared" si="3"/>
        <v>382.74781035139193</v>
      </c>
    </row>
    <row r="14" spans="1:26">
      <c r="A14">
        <v>13</v>
      </c>
      <c r="B14" t="s">
        <v>8</v>
      </c>
      <c r="C14" s="2">
        <v>45435.404560185183</v>
      </c>
      <c r="D14" s="8">
        <v>45435.404560185183</v>
      </c>
      <c r="E14">
        <v>2024052301</v>
      </c>
      <c r="F14" t="s">
        <v>16</v>
      </c>
      <c r="G14">
        <v>7110.39</v>
      </c>
      <c r="H14">
        <v>12.21463</v>
      </c>
      <c r="I14">
        <v>276.75990000000002</v>
      </c>
      <c r="J14">
        <v>275.96809999999999</v>
      </c>
      <c r="K14" t="s">
        <v>9</v>
      </c>
      <c r="L14">
        <v>38.000100000000003</v>
      </c>
      <c r="M14">
        <v>0.47183639999999999</v>
      </c>
      <c r="N14">
        <v>68</v>
      </c>
      <c r="O14" t="s">
        <v>10</v>
      </c>
      <c r="P14">
        <v>1</v>
      </c>
      <c r="R14" s="8">
        <f t="shared" si="4"/>
        <v>2.3032407407299615E-3</v>
      </c>
      <c r="V14" s="177">
        <f t="shared" si="0"/>
        <v>3.3166666666511446</v>
      </c>
      <c r="W14" s="177">
        <f t="shared" si="5"/>
        <v>90.466666660504416</v>
      </c>
      <c r="X14">
        <f t="shared" si="1"/>
        <v>6.3013380050904117E-3</v>
      </c>
      <c r="Y14" s="177">
        <f t="shared" si="2"/>
        <v>488.01508836154903</v>
      </c>
      <c r="Z14" s="177">
        <f t="shared" si="3"/>
        <v>380.92355739411232</v>
      </c>
    </row>
    <row r="15" spans="1:26">
      <c r="A15">
        <v>14</v>
      </c>
      <c r="B15" t="s">
        <v>8</v>
      </c>
      <c r="C15" s="2">
        <v>45435.407187500001</v>
      </c>
      <c r="D15" s="8">
        <v>45435.407187500001</v>
      </c>
      <c r="E15">
        <v>2024052301</v>
      </c>
      <c r="F15" t="s">
        <v>16</v>
      </c>
      <c r="G15">
        <v>6690.1080000000002</v>
      </c>
      <c r="H15">
        <v>11.77059</v>
      </c>
      <c r="I15">
        <v>256.41000000000003</v>
      </c>
      <c r="J15">
        <v>254.54</v>
      </c>
      <c r="K15" t="s">
        <v>9</v>
      </c>
      <c r="L15">
        <v>38.001249999999999</v>
      </c>
      <c r="M15">
        <v>0.44569779999999998</v>
      </c>
      <c r="N15">
        <v>63</v>
      </c>
      <c r="O15" t="s">
        <v>10</v>
      </c>
      <c r="P15">
        <v>1</v>
      </c>
      <c r="R15" s="8">
        <f t="shared" si="4"/>
        <v>2.6273148178006522E-3</v>
      </c>
      <c r="V15" s="177">
        <f t="shared" si="0"/>
        <v>3.7833333376329392</v>
      </c>
      <c r="W15" s="177">
        <f t="shared" si="5"/>
        <v>94.249999998137355</v>
      </c>
      <c r="X15">
        <f t="shared" si="1"/>
        <v>6.3013380050904117E-3</v>
      </c>
      <c r="Y15" s="177">
        <f t="shared" si="2"/>
        <v>460.98204833430151</v>
      </c>
      <c r="Z15" s="177">
        <f t="shared" si="3"/>
        <v>359.82273075998251</v>
      </c>
    </row>
    <row r="16" spans="1:26">
      <c r="A16">
        <v>15</v>
      </c>
      <c r="B16" t="s">
        <v>8</v>
      </c>
      <c r="C16" s="2">
        <v>45435.427372685182</v>
      </c>
      <c r="D16" s="6">
        <v>45435.427372685182</v>
      </c>
      <c r="E16">
        <v>2024052301</v>
      </c>
      <c r="F16" t="s">
        <v>16</v>
      </c>
      <c r="G16">
        <v>5275.5439999999999</v>
      </c>
      <c r="H16">
        <v>11.15231</v>
      </c>
      <c r="I16">
        <v>293.03989999999999</v>
      </c>
      <c r="J16">
        <v>294.7183</v>
      </c>
      <c r="K16" t="s">
        <v>9</v>
      </c>
      <c r="L16">
        <v>38.001269999999998</v>
      </c>
      <c r="M16">
        <v>0.6211989</v>
      </c>
      <c r="N16">
        <v>72</v>
      </c>
      <c r="O16" t="s">
        <v>10</v>
      </c>
      <c r="P16">
        <v>1</v>
      </c>
      <c r="R16" s="6">
        <f t="shared" si="4"/>
        <v>2.0185185181617271E-2</v>
      </c>
      <c r="S16" s="1">
        <f>AVERAGE(R17:R23)</f>
        <v>2.2304894186423291E-3</v>
      </c>
      <c r="V16" s="177">
        <f t="shared" si="0"/>
        <v>29.06666666152887</v>
      </c>
      <c r="W16" s="177">
        <f t="shared" si="5"/>
        <v>123.31666665966623</v>
      </c>
      <c r="X16">
        <f t="shared" si="1"/>
        <v>6.3013380050904117E-3</v>
      </c>
      <c r="Y16" s="177">
        <f t="shared" si="2"/>
        <v>641.0323881294064</v>
      </c>
      <c r="Z16" s="177">
        <f t="shared" si="3"/>
        <v>500.36227058248522</v>
      </c>
    </row>
    <row r="17" spans="1:26">
      <c r="A17">
        <v>16</v>
      </c>
      <c r="B17" t="s">
        <v>8</v>
      </c>
      <c r="C17" s="2">
        <v>45435.429328703707</v>
      </c>
      <c r="D17" s="6">
        <v>45435.429328703707</v>
      </c>
      <c r="E17">
        <v>2024052301</v>
      </c>
      <c r="F17" t="s">
        <v>16</v>
      </c>
      <c r="G17">
        <v>4948.1530000000002</v>
      </c>
      <c r="H17">
        <v>10.647970000000001</v>
      </c>
      <c r="I17">
        <v>236.06</v>
      </c>
      <c r="J17">
        <v>237.3117</v>
      </c>
      <c r="K17" t="s">
        <v>9</v>
      </c>
      <c r="L17">
        <v>38.000050000000002</v>
      </c>
      <c r="M17">
        <v>0.50899510000000003</v>
      </c>
      <c r="N17">
        <v>58</v>
      </c>
      <c r="O17" t="s">
        <v>10</v>
      </c>
      <c r="P17">
        <v>1</v>
      </c>
      <c r="R17" s="6">
        <f t="shared" si="4"/>
        <v>1.9560185246518813E-3</v>
      </c>
      <c r="V17" s="177">
        <f t="shared" si="0"/>
        <v>2.8166666754987091</v>
      </c>
      <c r="W17" s="177">
        <f t="shared" si="5"/>
        <v>126.13333333516493</v>
      </c>
      <c r="X17">
        <f t="shared" si="1"/>
        <v>6.3013380050904117E-3</v>
      </c>
      <c r="Y17" s="177">
        <f t="shared" si="2"/>
        <v>525.41227175668689</v>
      </c>
      <c r="Z17" s="177">
        <f t="shared" si="3"/>
        <v>410.11418791994976</v>
      </c>
    </row>
    <row r="18" spans="1:26">
      <c r="A18">
        <v>17</v>
      </c>
      <c r="B18" t="s">
        <v>8</v>
      </c>
      <c r="C18" s="2">
        <v>45435.432256944441</v>
      </c>
      <c r="D18" s="6">
        <v>45435.432256944441</v>
      </c>
      <c r="E18">
        <v>2024052301</v>
      </c>
      <c r="F18" t="s">
        <v>16</v>
      </c>
      <c r="G18">
        <v>4532.8999999999996</v>
      </c>
      <c r="H18">
        <v>10.01873</v>
      </c>
      <c r="I18">
        <v>284.89999999999998</v>
      </c>
      <c r="J18">
        <v>286.05380000000002</v>
      </c>
      <c r="K18" t="s">
        <v>9</v>
      </c>
      <c r="L18">
        <v>38.00009</v>
      </c>
      <c r="M18">
        <v>0.6303204</v>
      </c>
      <c r="N18">
        <v>70</v>
      </c>
      <c r="O18" t="s">
        <v>10</v>
      </c>
      <c r="P18">
        <v>1</v>
      </c>
      <c r="R18" s="6">
        <f t="shared" si="4"/>
        <v>2.9282407340360805E-3</v>
      </c>
      <c r="V18" s="177">
        <f t="shared" si="0"/>
        <v>4.216666657011956</v>
      </c>
      <c r="W18" s="177">
        <f t="shared" si="5"/>
        <v>130.34999999217689</v>
      </c>
      <c r="X18">
        <f t="shared" si="1"/>
        <v>6.3013380050904117E-3</v>
      </c>
      <c r="Y18" s="177">
        <f t="shared" si="2"/>
        <v>650.38163016525891</v>
      </c>
      <c r="Z18" s="177">
        <f t="shared" si="3"/>
        <v>507.65988620988782</v>
      </c>
    </row>
    <row r="19" spans="1:26">
      <c r="A19">
        <v>18</v>
      </c>
      <c r="B19" t="s">
        <v>8</v>
      </c>
      <c r="C19" s="2">
        <v>45435.434571759259</v>
      </c>
      <c r="D19" s="6">
        <v>45435.434571759259</v>
      </c>
      <c r="E19">
        <v>2024052301</v>
      </c>
      <c r="F19" t="s">
        <v>16</v>
      </c>
      <c r="G19">
        <v>4089.1889999999999</v>
      </c>
      <c r="H19">
        <v>9.229355</v>
      </c>
      <c r="I19">
        <v>358.15989999999999</v>
      </c>
      <c r="J19">
        <v>356.2894</v>
      </c>
      <c r="K19" t="s">
        <v>9</v>
      </c>
      <c r="L19">
        <v>38.001080000000002</v>
      </c>
      <c r="M19">
        <v>0.80192719999999995</v>
      </c>
      <c r="N19">
        <v>88</v>
      </c>
      <c r="O19" t="s">
        <v>10</v>
      </c>
      <c r="P19">
        <v>1</v>
      </c>
      <c r="R19" s="6">
        <f t="shared" si="4"/>
        <v>2.3148148175096139E-3</v>
      </c>
      <c r="V19" s="177">
        <f t="shared" si="0"/>
        <v>3.3333333372138441</v>
      </c>
      <c r="W19" s="177">
        <f t="shared" si="5"/>
        <v>133.68333332939073</v>
      </c>
      <c r="X19">
        <f t="shared" si="1"/>
        <v>6.3013380050904117E-3</v>
      </c>
      <c r="Y19" s="177">
        <f t="shared" si="2"/>
        <v>827.26674711173359</v>
      </c>
      <c r="Z19" s="177">
        <f t="shared" si="3"/>
        <v>645.72878941438466</v>
      </c>
    </row>
    <row r="20" spans="1:26">
      <c r="A20">
        <v>19</v>
      </c>
      <c r="B20" t="s">
        <v>8</v>
      </c>
      <c r="C20" s="2">
        <v>45435.436574074076</v>
      </c>
      <c r="D20" s="6">
        <v>45435.436574074076</v>
      </c>
      <c r="E20">
        <v>2024052301</v>
      </c>
      <c r="F20" t="s">
        <v>16</v>
      </c>
      <c r="G20">
        <v>3763.9949999999999</v>
      </c>
      <c r="H20">
        <v>8.6515210000000007</v>
      </c>
      <c r="I20">
        <v>248.27</v>
      </c>
      <c r="J20">
        <v>251.3152</v>
      </c>
      <c r="K20" t="s">
        <v>9</v>
      </c>
      <c r="L20">
        <v>38.000050000000002</v>
      </c>
      <c r="M20">
        <v>0.57588340000000005</v>
      </c>
      <c r="N20">
        <v>61</v>
      </c>
      <c r="O20" t="s">
        <v>10</v>
      </c>
      <c r="P20">
        <v>1</v>
      </c>
      <c r="R20" s="6">
        <f t="shared" si="4"/>
        <v>2.0023148172185756E-3</v>
      </c>
      <c r="V20" s="177">
        <f t="shared" si="0"/>
        <v>2.8833333367947489</v>
      </c>
      <c r="W20" s="177">
        <f t="shared" si="5"/>
        <v>136.56666666618548</v>
      </c>
      <c r="X20">
        <f t="shared" si="1"/>
        <v>6.3013380050904117E-3</v>
      </c>
      <c r="Y20" s="177">
        <f t="shared" si="2"/>
        <v>594.2265566152106</v>
      </c>
      <c r="Z20" s="177">
        <f t="shared" si="3"/>
        <v>463.82765459953038</v>
      </c>
    </row>
    <row r="21" spans="1:26">
      <c r="A21">
        <v>20</v>
      </c>
      <c r="B21" t="s">
        <v>8</v>
      </c>
      <c r="C21" s="2">
        <v>45435.438773148147</v>
      </c>
      <c r="D21" s="6">
        <v>45435.438773148147</v>
      </c>
      <c r="E21">
        <v>2024052301</v>
      </c>
      <c r="F21" t="s">
        <v>16</v>
      </c>
      <c r="G21">
        <v>3447.5369999999998</v>
      </c>
      <c r="H21">
        <v>8.0850829999999991</v>
      </c>
      <c r="I21">
        <v>248.27</v>
      </c>
      <c r="J21">
        <v>242.66820000000001</v>
      </c>
      <c r="K21" t="s">
        <v>9</v>
      </c>
      <c r="L21">
        <v>38.000050000000002</v>
      </c>
      <c r="M21">
        <v>0.56740670000000004</v>
      </c>
      <c r="N21">
        <v>61</v>
      </c>
      <c r="O21" t="s">
        <v>10</v>
      </c>
      <c r="P21">
        <v>1</v>
      </c>
      <c r="R21" s="6">
        <f t="shared" si="4"/>
        <v>2.1990740715409629E-3</v>
      </c>
      <c r="V21" s="177">
        <f t="shared" si="0"/>
        <v>3.1666666630189866</v>
      </c>
      <c r="W21" s="177">
        <f t="shared" si="5"/>
        <v>139.73333332920447</v>
      </c>
      <c r="X21">
        <f t="shared" si="1"/>
        <v>6.3013380050904117E-3</v>
      </c>
      <c r="Y21" s="177">
        <f t="shared" si="2"/>
        <v>585.3453658899233</v>
      </c>
      <c r="Z21" s="177">
        <f t="shared" si="3"/>
        <v>456.89537966448643</v>
      </c>
    </row>
    <row r="22" spans="1:26">
      <c r="A22">
        <v>21</v>
      </c>
      <c r="B22" t="s">
        <v>8</v>
      </c>
      <c r="C22" s="2">
        <v>45435.440891203703</v>
      </c>
      <c r="D22" s="6">
        <v>45435.440891203703</v>
      </c>
      <c r="E22">
        <v>2024052301</v>
      </c>
      <c r="F22" t="s">
        <v>16</v>
      </c>
      <c r="G22">
        <v>3105.069</v>
      </c>
      <c r="H22">
        <v>7.4227959999999999</v>
      </c>
      <c r="I22">
        <v>276.75990000000002</v>
      </c>
      <c r="J22">
        <v>276.20549999999997</v>
      </c>
      <c r="K22" t="s">
        <v>9</v>
      </c>
      <c r="L22">
        <v>38.000309999999999</v>
      </c>
      <c r="M22">
        <v>0.65828410000000004</v>
      </c>
      <c r="N22">
        <v>68</v>
      </c>
      <c r="O22" t="s">
        <v>10</v>
      </c>
      <c r="P22">
        <v>1</v>
      </c>
      <c r="R22" s="6">
        <f t="shared" si="4"/>
        <v>2.118055555911269E-3</v>
      </c>
      <c r="V22" s="177">
        <f t="shared" si="0"/>
        <v>3.0500000005122274</v>
      </c>
      <c r="W22" s="177">
        <f t="shared" si="5"/>
        <v>142.7833333297167</v>
      </c>
      <c r="X22">
        <f t="shared" si="1"/>
        <v>6.3013380050904117E-3</v>
      </c>
      <c r="Y22" s="177">
        <f t="shared" si="2"/>
        <v>679.16981952899187</v>
      </c>
      <c r="Z22" s="177">
        <f t="shared" si="3"/>
        <v>530.13070681542649</v>
      </c>
    </row>
    <row r="23" spans="1:26">
      <c r="A23">
        <v>22</v>
      </c>
      <c r="B23" t="s">
        <v>8</v>
      </c>
      <c r="C23" s="2">
        <v>45435.442986111113</v>
      </c>
      <c r="D23" s="6">
        <v>45435.442986111113</v>
      </c>
      <c r="E23">
        <v>2024052301</v>
      </c>
      <c r="F23" t="s">
        <v>16</v>
      </c>
      <c r="G23">
        <v>2760.165</v>
      </c>
      <c r="H23">
        <v>6.7252169999999998</v>
      </c>
      <c r="I23">
        <v>288.97000000000003</v>
      </c>
      <c r="J23">
        <v>288.82780000000002</v>
      </c>
      <c r="K23" t="s">
        <v>9</v>
      </c>
      <c r="L23">
        <v>38.000329999999998</v>
      </c>
      <c r="M23">
        <v>0.7017021</v>
      </c>
      <c r="N23">
        <v>71</v>
      </c>
      <c r="O23" t="s">
        <v>10</v>
      </c>
      <c r="P23">
        <v>1</v>
      </c>
      <c r="R23" s="6">
        <f t="shared" si="4"/>
        <v>2.0949074096279219E-3</v>
      </c>
      <c r="V23" s="177">
        <f t="shared" si="0"/>
        <v>3.0166666698642075</v>
      </c>
      <c r="W23" s="177">
        <f t="shared" si="5"/>
        <v>145.7999999995809</v>
      </c>
      <c r="X23">
        <f t="shared" si="1"/>
        <v>6.3013380050904117E-3</v>
      </c>
      <c r="Y23" s="177">
        <f t="shared" si="2"/>
        <v>723.83664893661546</v>
      </c>
      <c r="Z23" s="177">
        <f t="shared" si="3"/>
        <v>564.99570988857442</v>
      </c>
    </row>
    <row r="24" spans="1:26">
      <c r="A24">
        <v>23</v>
      </c>
      <c r="B24" t="s">
        <v>8</v>
      </c>
      <c r="C24" s="2">
        <v>45435.459189814814</v>
      </c>
      <c r="D24" s="9">
        <v>45435.459189814814</v>
      </c>
      <c r="E24">
        <v>2024052301</v>
      </c>
      <c r="F24" t="s">
        <v>16</v>
      </c>
      <c r="G24">
        <v>2184.6309999999999</v>
      </c>
      <c r="H24">
        <v>6.1687969999999996</v>
      </c>
      <c r="I24">
        <v>195.36</v>
      </c>
      <c r="J24">
        <v>196.27369999999999</v>
      </c>
      <c r="K24" t="s">
        <v>9</v>
      </c>
      <c r="L24">
        <v>38.000109999999999</v>
      </c>
      <c r="M24">
        <v>0.5523323</v>
      </c>
      <c r="N24">
        <v>48</v>
      </c>
      <c r="O24" t="s">
        <v>10</v>
      </c>
      <c r="P24">
        <v>1</v>
      </c>
      <c r="R24" s="9">
        <f t="shared" si="4"/>
        <v>1.6203703700739425E-2</v>
      </c>
      <c r="S24" s="1">
        <f>AVERAGE(R25:R30)</f>
        <v>3.8464506178570446E-3</v>
      </c>
      <c r="V24" s="177">
        <f t="shared" si="0"/>
        <v>23.333333329064772</v>
      </c>
      <c r="W24" s="177">
        <f t="shared" si="5"/>
        <v>169.13333332864568</v>
      </c>
      <c r="X24">
        <f t="shared" si="1"/>
        <v>6.3013380050904117E-3</v>
      </c>
      <c r="Y24" s="177">
        <f t="shared" si="2"/>
        <v>569.79486776039096</v>
      </c>
      <c r="Z24" s="177">
        <f t="shared" si="3"/>
        <v>444.75733064096238</v>
      </c>
    </row>
    <row r="25" spans="1:26">
      <c r="A25">
        <v>24</v>
      </c>
      <c r="B25" t="s">
        <v>8</v>
      </c>
      <c r="C25" s="2">
        <v>45435.461550925924</v>
      </c>
      <c r="D25" s="9">
        <v>45435.461550925924</v>
      </c>
      <c r="E25">
        <v>2024052301</v>
      </c>
      <c r="F25" t="s">
        <v>16</v>
      </c>
      <c r="G25">
        <v>1774.9770000000001</v>
      </c>
      <c r="H25">
        <v>5.1203079999999996</v>
      </c>
      <c r="I25">
        <v>370.37</v>
      </c>
      <c r="J25">
        <v>369.47250000000003</v>
      </c>
      <c r="K25" t="s">
        <v>9</v>
      </c>
      <c r="L25">
        <v>38.000419999999998</v>
      </c>
      <c r="M25">
        <v>1.0630550000000001</v>
      </c>
      <c r="N25">
        <v>91</v>
      </c>
      <c r="O25" t="s">
        <v>10</v>
      </c>
      <c r="P25">
        <v>1</v>
      </c>
      <c r="R25" s="9">
        <f t="shared" si="4"/>
        <v>2.3611111100763083E-3</v>
      </c>
      <c r="V25" s="177">
        <f t="shared" si="0"/>
        <v>3.3999999985098839</v>
      </c>
      <c r="W25" s="177">
        <f t="shared" si="5"/>
        <v>172.53333332715556</v>
      </c>
      <c r="X25">
        <f t="shared" si="1"/>
        <v>6.3013380050904117E-3</v>
      </c>
      <c r="Y25" s="177">
        <f t="shared" si="2"/>
        <v>1095.8297996507602</v>
      </c>
      <c r="Z25" s="177">
        <f t="shared" si="3"/>
        <v>855.35754024103289</v>
      </c>
    </row>
    <row r="26" spans="1:26">
      <c r="A26">
        <v>25</v>
      </c>
      <c r="B26" t="s">
        <v>8</v>
      </c>
      <c r="C26" s="2">
        <v>45435.463819444441</v>
      </c>
      <c r="D26" s="9">
        <v>45435.463819444441</v>
      </c>
      <c r="E26">
        <v>2024052301</v>
      </c>
      <c r="F26" t="s">
        <v>16</v>
      </c>
      <c r="G26">
        <v>1479.912</v>
      </c>
      <c r="H26">
        <v>4.3581279999999998</v>
      </c>
      <c r="I26">
        <v>264.55</v>
      </c>
      <c r="J26">
        <v>262.24639999999999</v>
      </c>
      <c r="K26" t="s">
        <v>9</v>
      </c>
      <c r="L26">
        <v>38.000019999999999</v>
      </c>
      <c r="M26">
        <v>0.77007440000000005</v>
      </c>
      <c r="N26">
        <v>65</v>
      </c>
      <c r="O26" t="s">
        <v>10</v>
      </c>
      <c r="P26">
        <v>1</v>
      </c>
      <c r="R26" s="9">
        <f t="shared" si="4"/>
        <v>2.268518517666962E-3</v>
      </c>
      <c r="V26" s="177">
        <f t="shared" si="0"/>
        <v>3.2666666654404253</v>
      </c>
      <c r="W26" s="177">
        <f t="shared" si="5"/>
        <v>175.79999999259599</v>
      </c>
      <c r="X26">
        <f t="shared" si="1"/>
        <v>6.3013380050904117E-3</v>
      </c>
      <c r="Y26" s="177">
        <f t="shared" si="2"/>
        <v>793.98116640354488</v>
      </c>
      <c r="Z26" s="177">
        <f t="shared" si="3"/>
        <v>619.74749884433038</v>
      </c>
    </row>
    <row r="27" spans="1:26">
      <c r="A27">
        <v>26</v>
      </c>
      <c r="B27" t="s">
        <v>8</v>
      </c>
      <c r="C27" s="2">
        <v>45435.465983796297</v>
      </c>
      <c r="D27" s="9">
        <v>45435.465983796297</v>
      </c>
      <c r="E27">
        <v>2024052301</v>
      </c>
      <c r="F27" t="s">
        <v>16</v>
      </c>
      <c r="G27">
        <v>1157.213</v>
      </c>
      <c r="H27">
        <v>3.47594</v>
      </c>
      <c r="I27">
        <v>297.11</v>
      </c>
      <c r="J27">
        <v>294.30439999999999</v>
      </c>
      <c r="K27" t="s">
        <v>9</v>
      </c>
      <c r="L27">
        <v>38.000439999999998</v>
      </c>
      <c r="M27">
        <v>0.88149560000000005</v>
      </c>
      <c r="N27">
        <v>73</v>
      </c>
      <c r="O27" t="s">
        <v>10</v>
      </c>
      <c r="P27">
        <v>1</v>
      </c>
      <c r="R27" s="9">
        <f t="shared" si="4"/>
        <v>2.164351855753921E-3</v>
      </c>
      <c r="V27" s="177">
        <f t="shared" si="0"/>
        <v>3.1166666722856462</v>
      </c>
      <c r="W27" s="177">
        <f t="shared" si="5"/>
        <v>178.91666666488163</v>
      </c>
      <c r="X27">
        <f t="shared" si="1"/>
        <v>6.3013380050904117E-3</v>
      </c>
      <c r="Y27" s="177">
        <f t="shared" si="2"/>
        <v>908.71271330755462</v>
      </c>
      <c r="Z27" s="177">
        <f t="shared" si="3"/>
        <v>709.30200245350261</v>
      </c>
    </row>
    <row r="28" spans="1:26">
      <c r="A28">
        <v>27</v>
      </c>
      <c r="B28" t="s">
        <v>8</v>
      </c>
      <c r="C28" s="2">
        <v>45435.468692129631</v>
      </c>
      <c r="D28" s="9">
        <v>45435.468692129631</v>
      </c>
      <c r="E28">
        <v>2024052301</v>
      </c>
      <c r="F28" t="s">
        <v>16</v>
      </c>
      <c r="G28">
        <v>823.85059999999999</v>
      </c>
      <c r="H28">
        <v>2.5360619999999998</v>
      </c>
      <c r="I28">
        <v>309.32</v>
      </c>
      <c r="J28">
        <v>305.15260000000001</v>
      </c>
      <c r="K28" t="s">
        <v>9</v>
      </c>
      <c r="L28">
        <v>38.00009</v>
      </c>
      <c r="M28">
        <v>0.93703780000000003</v>
      </c>
      <c r="N28">
        <v>76</v>
      </c>
      <c r="O28" t="s">
        <v>10</v>
      </c>
      <c r="P28">
        <v>1</v>
      </c>
      <c r="R28" s="9">
        <f t="shared" si="4"/>
        <v>2.7083333334303461E-3</v>
      </c>
      <c r="V28" s="177">
        <f t="shared" si="0"/>
        <v>3.9000000001396984</v>
      </c>
      <c r="W28" s="177">
        <f t="shared" si="5"/>
        <v>182.81666666502133</v>
      </c>
      <c r="X28">
        <f t="shared" si="1"/>
        <v>6.3013380050904117E-3</v>
      </c>
      <c r="Y28" s="177">
        <f t="shared" si="2"/>
        <v>965.65013447222282</v>
      </c>
      <c r="Z28" s="177">
        <f t="shared" si="3"/>
        <v>753.7449009132813</v>
      </c>
    </row>
    <row r="29" spans="1:26">
      <c r="A29">
        <v>28</v>
      </c>
      <c r="B29" t="s">
        <v>8</v>
      </c>
      <c r="C29" s="2">
        <v>45435.471400462964</v>
      </c>
      <c r="D29" s="9">
        <v>45435.471400462964</v>
      </c>
      <c r="E29">
        <v>2024052301</v>
      </c>
      <c r="F29" t="s">
        <v>16</v>
      </c>
      <c r="G29">
        <v>590.90290000000005</v>
      </c>
      <c r="H29">
        <v>1.8643419999999999</v>
      </c>
      <c r="I29">
        <v>211.64</v>
      </c>
      <c r="J29">
        <v>212.72989999999999</v>
      </c>
      <c r="K29" t="s">
        <v>9</v>
      </c>
      <c r="L29">
        <v>38.000140000000002</v>
      </c>
      <c r="M29">
        <v>0.66921010000000003</v>
      </c>
      <c r="N29">
        <v>52</v>
      </c>
      <c r="O29" t="s">
        <v>10</v>
      </c>
      <c r="P29">
        <v>1</v>
      </c>
      <c r="R29" s="9">
        <f t="shared" si="4"/>
        <v>2.7083333334303461E-3</v>
      </c>
      <c r="V29" s="177">
        <f t="shared" ref="V29:V30" si="6">R29*1440</f>
        <v>3.9000000001396984</v>
      </c>
      <c r="W29" s="177">
        <f t="shared" ref="W29:W30" si="7">V29+W28</f>
        <v>186.71666666516103</v>
      </c>
      <c r="X29">
        <f t="shared" si="1"/>
        <v>6.3013380050904117E-3</v>
      </c>
      <c r="Y29" s="177">
        <f t="shared" ref="Y29:Y30" si="8">J29*EXP(W29*X29)</f>
        <v>689.92859984079723</v>
      </c>
      <c r="Z29" s="177">
        <f t="shared" si="3"/>
        <v>538.52854730710885</v>
      </c>
    </row>
    <row r="30" spans="1:26">
      <c r="A30">
        <v>29</v>
      </c>
      <c r="B30" t="s">
        <v>8</v>
      </c>
      <c r="C30" s="2">
        <v>45435.482268518521</v>
      </c>
      <c r="D30" s="9">
        <v>45435.482268518521</v>
      </c>
      <c r="E30">
        <v>2024052301</v>
      </c>
      <c r="F30" t="s">
        <v>16</v>
      </c>
      <c r="G30">
        <v>311.32240000000002</v>
      </c>
      <c r="H30">
        <v>1.0842989999999999</v>
      </c>
      <c r="I30">
        <v>223.85</v>
      </c>
      <c r="J30">
        <v>226.30779999999999</v>
      </c>
      <c r="K30" t="s">
        <v>9</v>
      </c>
      <c r="L30">
        <v>38.000830000000001</v>
      </c>
      <c r="M30">
        <v>0.7860916</v>
      </c>
      <c r="N30">
        <v>55</v>
      </c>
      <c r="O30" t="s">
        <v>10</v>
      </c>
      <c r="P30">
        <v>1</v>
      </c>
      <c r="R30" s="9">
        <f t="shared" si="4"/>
        <v>1.0868055556784384E-2</v>
      </c>
      <c r="V30" s="177">
        <f t="shared" si="6"/>
        <v>15.650000001769513</v>
      </c>
      <c r="W30" s="177">
        <f t="shared" si="7"/>
        <v>202.36666666693054</v>
      </c>
      <c r="X30">
        <f t="shared" si="1"/>
        <v>6.3013380050904117E-3</v>
      </c>
      <c r="Y30" s="177">
        <f t="shared" si="8"/>
        <v>810.03445775365958</v>
      </c>
      <c r="Z30" s="177">
        <f t="shared" si="3"/>
        <v>632.27800659871252</v>
      </c>
    </row>
    <row r="31" spans="1:26">
      <c r="I31">
        <f>AVERAGE(I2:I30)</f>
        <v>275.63722068965524</v>
      </c>
      <c r="J31">
        <f>AVERAGE(J2:J30)</f>
        <v>273.71096896551722</v>
      </c>
      <c r="Y31" s="209">
        <f t="shared" ref="Y31:Z31" si="9">SUM(Y2:Y30)</f>
        <v>16924.246319224578</v>
      </c>
      <c r="Z31" s="209">
        <f t="shared" si="9"/>
        <v>13298.471688078855</v>
      </c>
    </row>
    <row r="32" spans="1:26">
      <c r="C32" t="s">
        <v>17</v>
      </c>
      <c r="D32" s="1">
        <f>D30-D2</f>
        <v>0.1132291666654055</v>
      </c>
      <c r="F32" s="11" t="s">
        <v>23</v>
      </c>
      <c r="G32" s="11">
        <f>G2-G30</f>
        <v>13406.507600000001</v>
      </c>
    </row>
    <row r="33" spans="3:7">
      <c r="C33" t="s">
        <v>19</v>
      </c>
      <c r="D33" s="1">
        <f>D30-D1</f>
        <v>0.14053240740759065</v>
      </c>
      <c r="F33" s="11" t="s">
        <v>24</v>
      </c>
      <c r="G33" s="11">
        <f>G1-G30</f>
        <v>17688.6276</v>
      </c>
    </row>
  </sheetData>
  <phoneticPr fontId="1" type="noConversion"/>
  <conditionalFormatting sqref="B1:H1">
    <cfRule type="containsText" dxfId="20" priority="1" operator="containsText" text="Prime">
      <formula>NOT(ISERROR(SEARCH("Prime",B1)))</formula>
    </cfRule>
  </conditionalFormatting>
  <conditionalFormatting sqref="B2:P30">
    <cfRule type="containsText" dxfId="19" priority="3" operator="containsText" text="Prime">
      <formula>NOT(ISERROR(SEARCH("Prime",B2)))</formula>
    </cfRule>
  </conditionalFormatting>
  <conditionalFormatting sqref="R2:R30">
    <cfRule type="containsText" dxfId="18" priority="2" operator="containsText" text="Prime">
      <formula>NOT(ISERROR(SEARCH("Prime",R2)))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B98EC-2D51-0D4A-B213-E52E67A44441}">
  <sheetPr codeName="Sheet21"/>
  <dimension ref="A1:Z33"/>
  <sheetViews>
    <sheetView topLeftCell="K1" zoomScale="115" zoomScaleNormal="115" workbookViewId="0">
      <selection activeCell="Y31" sqref="Y31:Z31"/>
    </sheetView>
  </sheetViews>
  <sheetFormatPr baseColWidth="10" defaultColWidth="8.83203125" defaultRowHeight="14"/>
  <cols>
    <col min="2" max="2" width="6" bestFit="1" customWidth="1"/>
    <col min="3" max="3" width="21.5" bestFit="1" customWidth="1"/>
    <col min="4" max="4" width="12" bestFit="1" customWidth="1"/>
    <col min="5" max="5" width="15" bestFit="1" customWidth="1"/>
    <col min="6" max="6" width="4.6640625" bestFit="1" customWidth="1"/>
    <col min="8" max="8" width="10" bestFit="1" customWidth="1"/>
    <col min="11" max="11" width="10.5" bestFit="1" customWidth="1"/>
    <col min="13" max="13" width="10" bestFit="1" customWidth="1"/>
    <col min="14" max="14" width="3" bestFit="1" customWidth="1"/>
    <col min="15" max="15" width="2.5" bestFit="1" customWidth="1"/>
    <col min="16" max="16" width="2" bestFit="1" customWidth="1"/>
    <col min="18" max="20" width="12" bestFit="1" customWidth="1"/>
    <col min="21" max="21" width="9" bestFit="1" customWidth="1"/>
    <col min="25" max="26" width="13" bestFit="1" customWidth="1"/>
  </cols>
  <sheetData>
    <row r="1" spans="1:26">
      <c r="B1" s="4" t="s">
        <v>7</v>
      </c>
      <c r="C1" s="5">
        <v>45436.349664351852</v>
      </c>
      <c r="D1" s="6">
        <v>45436.349664351852</v>
      </c>
      <c r="E1" s="4" t="s">
        <v>14</v>
      </c>
      <c r="F1" s="4" t="s">
        <v>16</v>
      </c>
      <c r="G1" s="7">
        <v>15884.84</v>
      </c>
      <c r="H1" s="7">
        <v>17.489049999999999</v>
      </c>
    </row>
    <row r="2" spans="1:26">
      <c r="A2">
        <v>1</v>
      </c>
      <c r="B2" t="s">
        <v>8</v>
      </c>
      <c r="C2" s="2">
        <v>45436.359560185185</v>
      </c>
      <c r="D2" s="8">
        <v>45436.359560185185</v>
      </c>
      <c r="E2" t="s">
        <v>14</v>
      </c>
      <c r="F2" t="s">
        <v>16</v>
      </c>
      <c r="G2">
        <v>14196.39</v>
      </c>
      <c r="H2">
        <v>17.112939999999998</v>
      </c>
      <c r="I2">
        <v>301.18</v>
      </c>
      <c r="J2">
        <v>295.56580000000002</v>
      </c>
      <c r="K2" t="s">
        <v>9</v>
      </c>
      <c r="L2">
        <v>38.00009</v>
      </c>
      <c r="M2">
        <v>0.35441650000000002</v>
      </c>
      <c r="N2">
        <v>74</v>
      </c>
      <c r="O2" t="s">
        <v>10</v>
      </c>
      <c r="P2">
        <v>1</v>
      </c>
      <c r="R2" s="8">
        <f>D2-D1</f>
        <v>9.8958333328482695E-3</v>
      </c>
      <c r="U2">
        <f>G1-G2</f>
        <v>1688.4500000000007</v>
      </c>
      <c r="W2" s="177">
        <f>R2*1440</f>
        <v>14.249999999301508</v>
      </c>
      <c r="X2">
        <f>LN(2)/110</f>
        <v>6.3013380050904117E-3</v>
      </c>
      <c r="Y2" s="177">
        <f>J2*EXP(W2*X2)</f>
        <v>323.33390538544745</v>
      </c>
      <c r="Z2" s="177">
        <f>J2*EXP(W2*X2)</f>
        <v>323.33390538544745</v>
      </c>
    </row>
    <row r="3" spans="1:26">
      <c r="A3">
        <v>2</v>
      </c>
      <c r="B3" t="s">
        <v>8</v>
      </c>
      <c r="C3" s="2">
        <v>45436.362013888887</v>
      </c>
      <c r="D3" s="8">
        <v>45436.362013888887</v>
      </c>
      <c r="E3" t="s">
        <v>14</v>
      </c>
      <c r="F3" t="s">
        <v>16</v>
      </c>
      <c r="G3">
        <v>13573</v>
      </c>
      <c r="H3">
        <v>16.730730000000001</v>
      </c>
      <c r="I3">
        <v>313.39</v>
      </c>
      <c r="J3">
        <v>314.351</v>
      </c>
      <c r="K3" t="s">
        <v>9</v>
      </c>
      <c r="L3">
        <v>38.000309999999999</v>
      </c>
      <c r="M3">
        <v>0.38562679999999999</v>
      </c>
      <c r="N3">
        <v>77</v>
      </c>
      <c r="O3" t="s">
        <v>10</v>
      </c>
      <c r="P3">
        <v>1</v>
      </c>
      <c r="R3" s="8">
        <f>D3-D2</f>
        <v>2.4537037024856545E-3</v>
      </c>
      <c r="S3" s="1">
        <f>AVERAGE(R3:R10)</f>
        <v>3.1452546299988171E-3</v>
      </c>
      <c r="T3" s="1">
        <f>AVERAGE(R:R)</f>
        <v>4.3414750957865558E-3</v>
      </c>
      <c r="V3" s="177">
        <f t="shared" ref="V3:V30" si="0">R3*1440</f>
        <v>3.5333333315793425</v>
      </c>
      <c r="W3" s="177">
        <f>V3+W2</f>
        <v>17.783333330880851</v>
      </c>
      <c r="X3">
        <f t="shared" ref="X3:X30" si="1">LN(2)/110</f>
        <v>6.3013380050904117E-3</v>
      </c>
      <c r="Y3" s="177">
        <f t="shared" ref="Y3:Y30" si="2">J3*EXP(W3*X3)</f>
        <v>351.62630922768369</v>
      </c>
      <c r="Z3" s="177">
        <f t="shared" ref="Z3:Z30" si="3">J3*EXP(X3*(W3-$W$2))</f>
        <v>321.42843561065433</v>
      </c>
    </row>
    <row r="4" spans="1:26">
      <c r="A4">
        <v>3</v>
      </c>
      <c r="B4" t="s">
        <v>8</v>
      </c>
      <c r="C4" s="2">
        <v>45436.364606481482</v>
      </c>
      <c r="D4" s="8">
        <v>45436.364606481482</v>
      </c>
      <c r="E4" t="s">
        <v>14</v>
      </c>
      <c r="F4" t="s">
        <v>16</v>
      </c>
      <c r="G4">
        <v>13001.55</v>
      </c>
      <c r="H4">
        <v>16.408729999999998</v>
      </c>
      <c r="I4">
        <v>256.41000000000003</v>
      </c>
      <c r="J4">
        <v>257.04539999999997</v>
      </c>
      <c r="K4" t="s">
        <v>9</v>
      </c>
      <c r="L4">
        <v>38.001309999999997</v>
      </c>
      <c r="M4">
        <v>0.32276589999999999</v>
      </c>
      <c r="N4">
        <v>63</v>
      </c>
      <c r="O4" t="s">
        <v>10</v>
      </c>
      <c r="P4">
        <v>1</v>
      </c>
      <c r="R4" s="8">
        <f t="shared" ref="R4:R30" si="4">D4-D3</f>
        <v>2.5925925947376527E-3</v>
      </c>
      <c r="V4" s="177">
        <f t="shared" si="0"/>
        <v>3.7333333364222199</v>
      </c>
      <c r="W4" s="177">
        <f t="shared" ref="W4:W30" si="5">V4+W3</f>
        <v>21.51666666730307</v>
      </c>
      <c r="X4">
        <f t="shared" si="1"/>
        <v>6.3013380050904117E-3</v>
      </c>
      <c r="Y4" s="177">
        <f t="shared" si="2"/>
        <v>294.3697153194442</v>
      </c>
      <c r="Z4" s="177">
        <f t="shared" si="3"/>
        <v>269.08907156038612</v>
      </c>
    </row>
    <row r="5" spans="1:26">
      <c r="A5">
        <v>4</v>
      </c>
      <c r="B5" t="s">
        <v>8</v>
      </c>
      <c r="C5" s="2">
        <v>45436.366851851853</v>
      </c>
      <c r="D5" s="8">
        <v>45436.366851851853</v>
      </c>
      <c r="E5" t="s">
        <v>14</v>
      </c>
      <c r="F5" t="s">
        <v>16</v>
      </c>
      <c r="G5">
        <v>12415.04</v>
      </c>
      <c r="H5">
        <v>15.9918</v>
      </c>
      <c r="I5">
        <v>329.67</v>
      </c>
      <c r="J5">
        <v>327.4015</v>
      </c>
      <c r="K5" t="s">
        <v>9</v>
      </c>
      <c r="L5">
        <v>38.000019999999999</v>
      </c>
      <c r="M5">
        <v>0.41962929999999998</v>
      </c>
      <c r="N5">
        <v>81</v>
      </c>
      <c r="O5" t="s">
        <v>10</v>
      </c>
      <c r="P5">
        <v>1</v>
      </c>
      <c r="R5" s="8">
        <f t="shared" si="4"/>
        <v>2.2453703713836148E-3</v>
      </c>
      <c r="V5" s="177">
        <f t="shared" si="0"/>
        <v>3.2333333347924054</v>
      </c>
      <c r="W5" s="177">
        <f t="shared" si="5"/>
        <v>24.750000002095476</v>
      </c>
      <c r="X5">
        <f t="shared" si="1"/>
        <v>6.3013380050904117E-3</v>
      </c>
      <c r="Y5" s="177">
        <f t="shared" si="2"/>
        <v>382.65942434987733</v>
      </c>
      <c r="Z5" s="177">
        <f t="shared" si="3"/>
        <v>349.79640860949257</v>
      </c>
    </row>
    <row r="6" spans="1:26">
      <c r="A6">
        <v>5</v>
      </c>
      <c r="B6" t="s">
        <v>8</v>
      </c>
      <c r="C6" s="2">
        <v>45436.369270833333</v>
      </c>
      <c r="D6" s="8">
        <v>45436.369270833333</v>
      </c>
      <c r="E6" t="s">
        <v>14</v>
      </c>
      <c r="F6" t="s">
        <v>16</v>
      </c>
      <c r="G6">
        <v>11927.76</v>
      </c>
      <c r="H6">
        <v>15.705909999999999</v>
      </c>
      <c r="I6">
        <v>219.78</v>
      </c>
      <c r="J6">
        <v>218.57509999999999</v>
      </c>
      <c r="K6" t="s">
        <v>9</v>
      </c>
      <c r="L6">
        <v>38.0002</v>
      </c>
      <c r="M6">
        <v>0.28632269999999999</v>
      </c>
      <c r="N6">
        <v>54</v>
      </c>
      <c r="O6" t="s">
        <v>10</v>
      </c>
      <c r="P6">
        <v>1</v>
      </c>
      <c r="R6" s="8">
        <f t="shared" si="4"/>
        <v>2.418981479422655E-3</v>
      </c>
      <c r="V6" s="177">
        <f t="shared" si="0"/>
        <v>3.4833333303686231</v>
      </c>
      <c r="W6" s="177">
        <f t="shared" si="5"/>
        <v>28.233333332464099</v>
      </c>
      <c r="X6">
        <f t="shared" si="1"/>
        <v>6.3013380050904117E-3</v>
      </c>
      <c r="Y6" s="177">
        <f t="shared" si="2"/>
        <v>261.13498013681016</v>
      </c>
      <c r="Z6" s="177">
        <f t="shared" si="3"/>
        <v>238.70855492284605</v>
      </c>
    </row>
    <row r="7" spans="1:26">
      <c r="A7">
        <v>6</v>
      </c>
      <c r="B7" t="s">
        <v>8</v>
      </c>
      <c r="C7" s="2">
        <v>45436.37190972222</v>
      </c>
      <c r="D7" s="8">
        <v>45436.37190972222</v>
      </c>
      <c r="E7" t="s">
        <v>14</v>
      </c>
      <c r="F7" t="s">
        <v>16</v>
      </c>
      <c r="G7">
        <v>11440.46</v>
      </c>
      <c r="H7">
        <v>15.430210000000001</v>
      </c>
      <c r="I7">
        <v>207.57</v>
      </c>
      <c r="J7">
        <v>208.39179999999999</v>
      </c>
      <c r="K7" t="s">
        <v>9</v>
      </c>
      <c r="L7">
        <v>38.000239999999998</v>
      </c>
      <c r="M7">
        <v>0.2794914</v>
      </c>
      <c r="N7">
        <v>51</v>
      </c>
      <c r="O7" t="s">
        <v>10</v>
      </c>
      <c r="P7">
        <v>1</v>
      </c>
      <c r="R7" s="8">
        <f t="shared" si="4"/>
        <v>2.638888887304347E-3</v>
      </c>
      <c r="V7" s="177">
        <f t="shared" si="0"/>
        <v>3.7999999977182597</v>
      </c>
      <c r="W7" s="177">
        <f t="shared" si="5"/>
        <v>32.033333330182359</v>
      </c>
      <c r="X7">
        <f t="shared" si="1"/>
        <v>6.3013380050904117E-3</v>
      </c>
      <c r="Y7" s="177">
        <f t="shared" si="2"/>
        <v>255.00236571763745</v>
      </c>
      <c r="Z7" s="177">
        <f t="shared" si="3"/>
        <v>233.10261302592838</v>
      </c>
    </row>
    <row r="8" spans="1:26">
      <c r="A8">
        <v>7</v>
      </c>
      <c r="B8" t="s">
        <v>8</v>
      </c>
      <c r="C8" s="2">
        <v>45436.375081018516</v>
      </c>
      <c r="D8" s="8">
        <v>45436.375081018516</v>
      </c>
      <c r="E8" t="s">
        <v>14</v>
      </c>
      <c r="F8" t="s">
        <v>16</v>
      </c>
      <c r="G8">
        <v>10826.79</v>
      </c>
      <c r="H8">
        <v>15.02984</v>
      </c>
      <c r="I8">
        <v>288.97000000000003</v>
      </c>
      <c r="J8">
        <v>289.15050000000002</v>
      </c>
      <c r="K8" t="s">
        <v>9</v>
      </c>
      <c r="L8">
        <v>38.001159999999999</v>
      </c>
      <c r="M8">
        <v>0.39943190000000001</v>
      </c>
      <c r="N8">
        <v>71</v>
      </c>
      <c r="O8" t="s">
        <v>10</v>
      </c>
      <c r="P8">
        <v>1</v>
      </c>
      <c r="R8" s="8">
        <f t="shared" si="4"/>
        <v>3.1712962954770774E-3</v>
      </c>
      <c r="V8" s="177">
        <f t="shared" si="0"/>
        <v>4.5666666654869914</v>
      </c>
      <c r="W8" s="177">
        <f t="shared" si="5"/>
        <v>36.59999999566935</v>
      </c>
      <c r="X8">
        <f t="shared" si="1"/>
        <v>6.3013380050904117E-3</v>
      </c>
      <c r="Y8" s="177">
        <f t="shared" si="2"/>
        <v>364.15379231576304</v>
      </c>
      <c r="Z8" s="177">
        <f t="shared" si="3"/>
        <v>332.8800511054805</v>
      </c>
    </row>
    <row r="9" spans="1:26">
      <c r="A9">
        <v>8</v>
      </c>
      <c r="B9" t="s">
        <v>8</v>
      </c>
      <c r="C9" s="2">
        <v>45436.382291666669</v>
      </c>
      <c r="D9" s="8">
        <v>45436.382291666669</v>
      </c>
      <c r="E9" t="s">
        <v>14</v>
      </c>
      <c r="F9" t="s">
        <v>16</v>
      </c>
      <c r="G9">
        <v>9883.3490000000002</v>
      </c>
      <c r="H9">
        <v>14.650130000000001</v>
      </c>
      <c r="I9">
        <v>264.55</v>
      </c>
      <c r="J9">
        <v>261.30959999999999</v>
      </c>
      <c r="K9" t="s">
        <v>9</v>
      </c>
      <c r="L9">
        <v>38.000480000000003</v>
      </c>
      <c r="M9">
        <v>0.3854899</v>
      </c>
      <c r="N9">
        <v>65</v>
      </c>
      <c r="O9" t="s">
        <v>10</v>
      </c>
      <c r="P9">
        <v>1</v>
      </c>
      <c r="R9" s="8">
        <f t="shared" si="4"/>
        <v>7.2106481529772282E-3</v>
      </c>
      <c r="V9" s="177">
        <f t="shared" si="0"/>
        <v>10.383333340287209</v>
      </c>
      <c r="W9" s="177">
        <f t="shared" si="5"/>
        <v>46.983333335956559</v>
      </c>
      <c r="X9">
        <f t="shared" si="1"/>
        <v>6.3013380050904117E-3</v>
      </c>
      <c r="Y9" s="177">
        <f t="shared" si="2"/>
        <v>351.34328841801647</v>
      </c>
      <c r="Z9" s="177">
        <f t="shared" si="3"/>
        <v>321.16972079407418</v>
      </c>
    </row>
    <row r="10" spans="1:26">
      <c r="A10">
        <v>9</v>
      </c>
      <c r="B10" t="s">
        <v>8</v>
      </c>
      <c r="C10" s="2">
        <v>45436.384722222225</v>
      </c>
      <c r="D10" s="8">
        <v>45436.384722222225</v>
      </c>
      <c r="E10" t="s">
        <v>14</v>
      </c>
      <c r="F10" t="s">
        <v>16</v>
      </c>
      <c r="G10">
        <v>9386.2890000000007</v>
      </c>
      <c r="H10">
        <v>14.22583</v>
      </c>
      <c r="I10">
        <v>284.89999999999998</v>
      </c>
      <c r="J10">
        <v>281.16449999999998</v>
      </c>
      <c r="K10" t="s">
        <v>9</v>
      </c>
      <c r="L10">
        <v>38.000399999999999</v>
      </c>
      <c r="M10">
        <v>0.42402830000000002</v>
      </c>
      <c r="N10">
        <v>70</v>
      </c>
      <c r="O10" t="s">
        <v>10</v>
      </c>
      <c r="P10">
        <v>1</v>
      </c>
      <c r="R10" s="8">
        <f t="shared" si="4"/>
        <v>2.4305555562023073E-3</v>
      </c>
      <c r="V10" s="177">
        <f t="shared" si="0"/>
        <v>3.5000000009313226</v>
      </c>
      <c r="W10" s="177">
        <f t="shared" si="5"/>
        <v>50.483333336887881</v>
      </c>
      <c r="X10">
        <f t="shared" si="1"/>
        <v>6.3013380050904117E-3</v>
      </c>
      <c r="Y10" s="177">
        <f t="shared" si="2"/>
        <v>386.46930780555573</v>
      </c>
      <c r="Z10" s="177">
        <f t="shared" si="3"/>
        <v>353.27909704002366</v>
      </c>
    </row>
    <row r="11" spans="1:26">
      <c r="A11">
        <v>10</v>
      </c>
      <c r="B11" t="s">
        <v>8</v>
      </c>
      <c r="C11" s="2">
        <v>45436.398831018516</v>
      </c>
      <c r="D11" s="6">
        <v>45436.398831018516</v>
      </c>
      <c r="E11" t="s">
        <v>14</v>
      </c>
      <c r="F11" t="s">
        <v>16</v>
      </c>
      <c r="G11">
        <v>7981.6350000000002</v>
      </c>
      <c r="H11">
        <v>13.75183</v>
      </c>
      <c r="I11">
        <v>276.75990000000002</v>
      </c>
      <c r="J11">
        <v>275.00540000000001</v>
      </c>
      <c r="K11" t="s">
        <v>9</v>
      </c>
      <c r="L11">
        <v>38.000109999999999</v>
      </c>
      <c r="M11">
        <v>0.4716166</v>
      </c>
      <c r="N11">
        <v>68</v>
      </c>
      <c r="O11" t="s">
        <v>10</v>
      </c>
      <c r="P11">
        <v>1</v>
      </c>
      <c r="R11" s="6">
        <f t="shared" si="4"/>
        <v>1.4108796291111503E-2</v>
      </c>
      <c r="S11" s="1">
        <f>AVERAGE(R11:R15)</f>
        <v>4.5092592583387157E-3</v>
      </c>
      <c r="V11" s="177">
        <f t="shared" si="0"/>
        <v>20.316666659200564</v>
      </c>
      <c r="W11" s="177">
        <f t="shared" si="5"/>
        <v>70.799999996088445</v>
      </c>
      <c r="X11">
        <f t="shared" si="1"/>
        <v>6.3013380050904117E-3</v>
      </c>
      <c r="Y11" s="177">
        <f t="shared" si="2"/>
        <v>429.63046890464562</v>
      </c>
      <c r="Z11" s="177">
        <f t="shared" si="3"/>
        <v>392.73355231582832</v>
      </c>
    </row>
    <row r="12" spans="1:26">
      <c r="A12">
        <v>11</v>
      </c>
      <c r="B12" t="s">
        <v>8</v>
      </c>
      <c r="C12" s="2">
        <v>45436.400763888887</v>
      </c>
      <c r="D12" s="6">
        <v>45436.400763888887</v>
      </c>
      <c r="E12" t="s">
        <v>14</v>
      </c>
      <c r="F12" t="s">
        <v>16</v>
      </c>
      <c r="G12">
        <v>7547.1940000000004</v>
      </c>
      <c r="H12">
        <v>13.235329999999999</v>
      </c>
      <c r="I12">
        <v>301.18</v>
      </c>
      <c r="J12">
        <v>304.44139999999999</v>
      </c>
      <c r="K12" t="s">
        <v>9</v>
      </c>
      <c r="L12">
        <v>38.00009</v>
      </c>
      <c r="M12">
        <v>0.53213180000000004</v>
      </c>
      <c r="N12">
        <v>74</v>
      </c>
      <c r="O12" t="s">
        <v>10</v>
      </c>
      <c r="P12">
        <v>1</v>
      </c>
      <c r="R12" s="6">
        <f t="shared" si="4"/>
        <v>1.9328703710925765E-3</v>
      </c>
      <c r="V12" s="177">
        <f t="shared" si="0"/>
        <v>2.7833333343733102</v>
      </c>
      <c r="W12" s="177">
        <f t="shared" si="5"/>
        <v>73.583333330461755</v>
      </c>
      <c r="X12">
        <f t="shared" si="1"/>
        <v>6.3013380050904117E-3</v>
      </c>
      <c r="Y12" s="177">
        <f t="shared" si="2"/>
        <v>484.03251143758433</v>
      </c>
      <c r="Z12" s="177">
        <f t="shared" si="3"/>
        <v>442.46351553670911</v>
      </c>
    </row>
    <row r="13" spans="1:26">
      <c r="A13">
        <v>12</v>
      </c>
      <c r="B13" t="s">
        <v>8</v>
      </c>
      <c r="C13" s="2">
        <v>45436.402812499997</v>
      </c>
      <c r="D13" s="6">
        <v>45436.402812499997</v>
      </c>
      <c r="E13" t="s">
        <v>14</v>
      </c>
      <c r="F13" t="s">
        <v>16</v>
      </c>
      <c r="G13">
        <v>7090.3860000000004</v>
      </c>
      <c r="H13">
        <v>12.66676</v>
      </c>
      <c r="I13">
        <v>321.52999999999997</v>
      </c>
      <c r="J13">
        <v>320.12150000000003</v>
      </c>
      <c r="K13" t="s">
        <v>9</v>
      </c>
      <c r="L13">
        <v>38.001269999999998</v>
      </c>
      <c r="M13">
        <v>0.57008959999999997</v>
      </c>
      <c r="N13">
        <v>79</v>
      </c>
      <c r="O13" t="s">
        <v>10</v>
      </c>
      <c r="P13">
        <v>1</v>
      </c>
      <c r="R13" s="6">
        <f t="shared" si="4"/>
        <v>2.0486111097852699E-3</v>
      </c>
      <c r="V13" s="177">
        <f t="shared" si="0"/>
        <v>2.9499999980907887</v>
      </c>
      <c r="W13" s="177">
        <f t="shared" si="5"/>
        <v>76.533333328552544</v>
      </c>
      <c r="X13">
        <f t="shared" si="1"/>
        <v>6.3013380050904117E-3</v>
      </c>
      <c r="Y13" s="177">
        <f t="shared" si="2"/>
        <v>518.51191812939896</v>
      </c>
      <c r="Z13" s="177">
        <f t="shared" si="3"/>
        <v>473.98181056439228</v>
      </c>
    </row>
    <row r="14" spans="1:26">
      <c r="A14">
        <v>13</v>
      </c>
      <c r="B14" t="s">
        <v>8</v>
      </c>
      <c r="C14" s="2">
        <v>45436.40520833333</v>
      </c>
      <c r="D14" s="6">
        <v>45436.40520833333</v>
      </c>
      <c r="E14" t="s">
        <v>14</v>
      </c>
      <c r="F14" t="s">
        <v>16</v>
      </c>
      <c r="G14">
        <v>6723.2439999999997</v>
      </c>
      <c r="H14">
        <v>12.27547</v>
      </c>
      <c r="I14">
        <v>211.64</v>
      </c>
      <c r="J14">
        <v>213.84299999999999</v>
      </c>
      <c r="K14" t="s">
        <v>9</v>
      </c>
      <c r="L14">
        <v>38.000149999999998</v>
      </c>
      <c r="M14">
        <v>0.38850950000000001</v>
      </c>
      <c r="N14">
        <v>52</v>
      </c>
      <c r="O14" t="s">
        <v>10</v>
      </c>
      <c r="P14">
        <v>1</v>
      </c>
      <c r="R14" s="6">
        <f t="shared" si="4"/>
        <v>2.3958333331393078E-3</v>
      </c>
      <c r="V14" s="177">
        <f t="shared" si="0"/>
        <v>3.4499999997206032</v>
      </c>
      <c r="W14" s="177">
        <f t="shared" si="5"/>
        <v>79.983333328273147</v>
      </c>
      <c r="X14">
        <f t="shared" si="1"/>
        <v>6.3013380050904117E-3</v>
      </c>
      <c r="Y14" s="177">
        <f t="shared" si="2"/>
        <v>353.98131136580099</v>
      </c>
      <c r="Z14" s="177">
        <f t="shared" si="3"/>
        <v>323.58118878426473</v>
      </c>
    </row>
    <row r="15" spans="1:26">
      <c r="A15">
        <v>14</v>
      </c>
      <c r="B15" t="s">
        <v>8</v>
      </c>
      <c r="C15" s="2">
        <v>45436.407268518517</v>
      </c>
      <c r="D15" s="6">
        <v>45436.407268518517</v>
      </c>
      <c r="E15" t="s">
        <v>14</v>
      </c>
      <c r="F15" t="s">
        <v>16</v>
      </c>
      <c r="G15">
        <v>6362.8739999999998</v>
      </c>
      <c r="H15">
        <v>11.83724</v>
      </c>
      <c r="I15">
        <v>240.13</v>
      </c>
      <c r="J15">
        <v>236.7467</v>
      </c>
      <c r="K15" t="s">
        <v>9</v>
      </c>
      <c r="L15">
        <v>38.000109999999999</v>
      </c>
      <c r="M15">
        <v>0.43838680000000002</v>
      </c>
      <c r="N15">
        <v>59</v>
      </c>
      <c r="O15" t="s">
        <v>10</v>
      </c>
      <c r="P15">
        <v>1</v>
      </c>
      <c r="R15" s="6">
        <f t="shared" si="4"/>
        <v>2.0601851865649223E-3</v>
      </c>
      <c r="V15" s="177">
        <f t="shared" si="0"/>
        <v>2.9666666686534882</v>
      </c>
      <c r="W15" s="177">
        <f t="shared" si="5"/>
        <v>82.949999996926636</v>
      </c>
      <c r="X15">
        <f t="shared" si="1"/>
        <v>6.3013380050904117E-3</v>
      </c>
      <c r="Y15" s="177">
        <f t="shared" si="2"/>
        <v>399.2895251602576</v>
      </c>
      <c r="Z15" s="177">
        <f t="shared" si="3"/>
        <v>364.99830661100629</v>
      </c>
    </row>
    <row r="16" spans="1:26">
      <c r="A16">
        <v>15</v>
      </c>
      <c r="B16" t="s">
        <v>8</v>
      </c>
      <c r="C16" s="2">
        <v>45436.427523148152</v>
      </c>
      <c r="D16" s="9">
        <v>45436.427523148152</v>
      </c>
      <c r="E16" t="s">
        <v>14</v>
      </c>
      <c r="F16" t="s">
        <v>16</v>
      </c>
      <c r="G16">
        <v>5069.8819999999996</v>
      </c>
      <c r="H16">
        <v>11.3409</v>
      </c>
      <c r="I16">
        <v>223.85</v>
      </c>
      <c r="J16">
        <v>220.5087</v>
      </c>
      <c r="K16" t="s">
        <v>9</v>
      </c>
      <c r="L16">
        <v>38.000500000000002</v>
      </c>
      <c r="M16">
        <v>0.49086649999999998</v>
      </c>
      <c r="N16">
        <v>55</v>
      </c>
      <c r="O16" t="s">
        <v>10</v>
      </c>
      <c r="P16">
        <v>1</v>
      </c>
      <c r="R16" s="9">
        <f t="shared" si="4"/>
        <v>2.0254629635019228E-2</v>
      </c>
      <c r="S16" s="1">
        <f>AVERAGE(R17:R22)</f>
        <v>2.5057870370801538E-3</v>
      </c>
      <c r="V16" s="177">
        <f t="shared" si="0"/>
        <v>29.166666674427688</v>
      </c>
      <c r="W16" s="177">
        <f t="shared" si="5"/>
        <v>112.11666667135432</v>
      </c>
      <c r="X16">
        <f t="shared" si="1"/>
        <v>6.3013380050904117E-3</v>
      </c>
      <c r="Y16" s="177">
        <f t="shared" si="2"/>
        <v>446.93901904593446</v>
      </c>
      <c r="Z16" s="177">
        <f t="shared" si="3"/>
        <v>408.55563402189478</v>
      </c>
    </row>
    <row r="17" spans="1:26">
      <c r="A17">
        <v>16</v>
      </c>
      <c r="B17" t="s">
        <v>8</v>
      </c>
      <c r="C17" s="2">
        <v>45436.430104166669</v>
      </c>
      <c r="D17" s="9">
        <v>45436.430104166669</v>
      </c>
      <c r="E17" t="s">
        <v>14</v>
      </c>
      <c r="F17" t="s">
        <v>16</v>
      </c>
      <c r="G17">
        <v>4725.6030000000001</v>
      </c>
      <c r="H17">
        <v>10.82072</v>
      </c>
      <c r="I17">
        <v>236.06</v>
      </c>
      <c r="J17">
        <v>235.7955</v>
      </c>
      <c r="K17" t="s">
        <v>9</v>
      </c>
      <c r="L17">
        <v>38.000019999999999</v>
      </c>
      <c r="M17">
        <v>0.53812420000000005</v>
      </c>
      <c r="N17">
        <v>58</v>
      </c>
      <c r="O17" t="s">
        <v>10</v>
      </c>
      <c r="P17">
        <v>1</v>
      </c>
      <c r="R17" s="9">
        <f t="shared" si="4"/>
        <v>2.5810185179580003E-3</v>
      </c>
      <c r="V17" s="177">
        <f t="shared" si="0"/>
        <v>3.7166666658595204</v>
      </c>
      <c r="W17" s="177">
        <f t="shared" si="5"/>
        <v>115.83333333721384</v>
      </c>
      <c r="X17">
        <f t="shared" si="1"/>
        <v>6.3013380050904117E-3</v>
      </c>
      <c r="Y17" s="177">
        <f t="shared" si="2"/>
        <v>489.24818160282081</v>
      </c>
      <c r="Z17" s="177">
        <f t="shared" si="3"/>
        <v>447.23126088988062</v>
      </c>
    </row>
    <row r="18" spans="1:26">
      <c r="A18">
        <v>17</v>
      </c>
      <c r="B18" t="s">
        <v>8</v>
      </c>
      <c r="C18" s="2">
        <v>45436.432442129626</v>
      </c>
      <c r="D18" s="9">
        <v>45436.432442129626</v>
      </c>
      <c r="E18" t="s">
        <v>14</v>
      </c>
      <c r="F18" t="s">
        <v>16</v>
      </c>
      <c r="G18">
        <v>4294.058</v>
      </c>
      <c r="H18">
        <v>10.04495</v>
      </c>
      <c r="I18">
        <v>333.74</v>
      </c>
      <c r="J18">
        <v>330.17779999999999</v>
      </c>
      <c r="K18" t="s">
        <v>9</v>
      </c>
      <c r="L18">
        <v>38.001339999999999</v>
      </c>
      <c r="M18">
        <v>0.77011419999999997</v>
      </c>
      <c r="N18">
        <v>82</v>
      </c>
      <c r="O18" t="s">
        <v>10</v>
      </c>
      <c r="P18">
        <v>1</v>
      </c>
      <c r="R18" s="9">
        <f t="shared" si="4"/>
        <v>2.3379629565170035E-3</v>
      </c>
      <c r="V18" s="177">
        <f t="shared" si="0"/>
        <v>3.366666657384485</v>
      </c>
      <c r="W18" s="177">
        <f t="shared" si="5"/>
        <v>119.19999999459833</v>
      </c>
      <c r="X18">
        <f t="shared" si="1"/>
        <v>6.3013380050904117E-3</v>
      </c>
      <c r="Y18" s="177">
        <f t="shared" si="2"/>
        <v>699.76935466859936</v>
      </c>
      <c r="Z18" s="177">
        <f t="shared" si="3"/>
        <v>639.67275217100439</v>
      </c>
    </row>
    <row r="19" spans="1:26">
      <c r="A19">
        <v>18</v>
      </c>
      <c r="B19" t="s">
        <v>8</v>
      </c>
      <c r="C19" s="2">
        <v>45436.434675925928</v>
      </c>
      <c r="D19" s="9">
        <v>45436.434675925928</v>
      </c>
      <c r="E19" t="s">
        <v>14</v>
      </c>
      <c r="F19" t="s">
        <v>16</v>
      </c>
      <c r="G19">
        <v>3988.81</v>
      </c>
      <c r="H19">
        <v>9.521407</v>
      </c>
      <c r="I19">
        <v>219.78</v>
      </c>
      <c r="J19">
        <v>220.0778</v>
      </c>
      <c r="K19" t="s">
        <v>9</v>
      </c>
      <c r="L19">
        <v>38.00029</v>
      </c>
      <c r="M19">
        <v>0.52355810000000003</v>
      </c>
      <c r="N19">
        <v>54</v>
      </c>
      <c r="O19" t="s">
        <v>10</v>
      </c>
      <c r="P19">
        <v>1</v>
      </c>
      <c r="R19" s="9">
        <f t="shared" si="4"/>
        <v>2.2337963018799201E-3</v>
      </c>
      <c r="V19" s="177">
        <f t="shared" si="0"/>
        <v>3.2166666747070849</v>
      </c>
      <c r="W19" s="177">
        <f t="shared" si="5"/>
        <v>122.41666666930541</v>
      </c>
      <c r="X19">
        <f t="shared" si="1"/>
        <v>6.3013380050904117E-3</v>
      </c>
      <c r="Y19" s="177">
        <f t="shared" si="2"/>
        <v>475.97718115921447</v>
      </c>
      <c r="Z19" s="177">
        <f t="shared" si="3"/>
        <v>435.09998174599093</v>
      </c>
    </row>
    <row r="20" spans="1:26">
      <c r="A20">
        <v>19</v>
      </c>
      <c r="B20" t="s">
        <v>8</v>
      </c>
      <c r="C20" s="2">
        <v>45436.437326388892</v>
      </c>
      <c r="D20" s="9">
        <v>45436.437326388892</v>
      </c>
      <c r="E20" t="s">
        <v>14</v>
      </c>
      <c r="F20" t="s">
        <v>16</v>
      </c>
      <c r="G20">
        <v>3651.5239999999999</v>
      </c>
      <c r="H20">
        <v>8.9289699999999996</v>
      </c>
      <c r="I20">
        <v>244.2</v>
      </c>
      <c r="J20">
        <v>242.8467</v>
      </c>
      <c r="K20" t="s">
        <v>9</v>
      </c>
      <c r="L20">
        <v>38</v>
      </c>
      <c r="M20">
        <v>0.59188430000000003</v>
      </c>
      <c r="N20">
        <v>60</v>
      </c>
      <c r="O20" t="s">
        <v>10</v>
      </c>
      <c r="P20">
        <v>1</v>
      </c>
      <c r="R20" s="9">
        <f t="shared" si="4"/>
        <v>2.6504629640839994E-3</v>
      </c>
      <c r="V20" s="177">
        <f t="shared" si="0"/>
        <v>3.8166666682809591</v>
      </c>
      <c r="W20" s="177">
        <f t="shared" si="5"/>
        <v>126.23333333758637</v>
      </c>
      <c r="X20">
        <f t="shared" si="1"/>
        <v>6.3013380050904117E-3</v>
      </c>
      <c r="Y20" s="177">
        <f t="shared" si="2"/>
        <v>538.00576780628728</v>
      </c>
      <c r="Z20" s="177">
        <f t="shared" si="3"/>
        <v>491.80151700056302</v>
      </c>
    </row>
    <row r="21" spans="1:26">
      <c r="A21">
        <v>20</v>
      </c>
      <c r="B21" t="s">
        <v>8</v>
      </c>
      <c r="C21" s="2">
        <v>45436.439618055556</v>
      </c>
      <c r="D21" s="9">
        <v>45436.439618055556</v>
      </c>
      <c r="E21" t="s">
        <v>14</v>
      </c>
      <c r="F21" t="s">
        <v>16</v>
      </c>
      <c r="G21">
        <v>3214.9409999999998</v>
      </c>
      <c r="H21">
        <v>8.0269849999999998</v>
      </c>
      <c r="I21">
        <v>366.3</v>
      </c>
      <c r="J21">
        <v>365.06270000000001</v>
      </c>
      <c r="K21" t="s">
        <v>9</v>
      </c>
      <c r="L21">
        <v>38.000390000000003</v>
      </c>
      <c r="M21">
        <v>0.90892150000000005</v>
      </c>
      <c r="N21">
        <v>90</v>
      </c>
      <c r="O21" t="s">
        <v>10</v>
      </c>
      <c r="P21">
        <v>1</v>
      </c>
      <c r="R21" s="9">
        <f t="shared" si="4"/>
        <v>2.2916666639503092E-3</v>
      </c>
      <c r="V21" s="177">
        <f t="shared" si="0"/>
        <v>3.2999999960884452</v>
      </c>
      <c r="W21" s="177">
        <f t="shared" si="5"/>
        <v>129.53333333367482</v>
      </c>
      <c r="X21">
        <f t="shared" si="1"/>
        <v>6.3013380050904117E-3</v>
      </c>
      <c r="Y21" s="177">
        <f t="shared" si="2"/>
        <v>825.75856442812881</v>
      </c>
      <c r="Z21" s="177">
        <f t="shared" si="3"/>
        <v>754.84193472101083</v>
      </c>
    </row>
    <row r="22" spans="1:26">
      <c r="A22">
        <v>21</v>
      </c>
      <c r="B22" t="s">
        <v>8</v>
      </c>
      <c r="C22" s="2">
        <v>45436.442557870374</v>
      </c>
      <c r="D22" s="9">
        <v>45436.442557870374</v>
      </c>
      <c r="E22" t="s">
        <v>14</v>
      </c>
      <c r="F22" t="s">
        <v>16</v>
      </c>
      <c r="G22">
        <v>2917.3919999999998</v>
      </c>
      <c r="H22">
        <v>7.4814639999999999</v>
      </c>
      <c r="I22">
        <v>215.71</v>
      </c>
      <c r="J22">
        <v>213.24619999999999</v>
      </c>
      <c r="K22" t="s">
        <v>9</v>
      </c>
      <c r="L22">
        <v>38.001359999999998</v>
      </c>
      <c r="M22">
        <v>0.54510460000000005</v>
      </c>
      <c r="N22">
        <v>53</v>
      </c>
      <c r="O22" t="s">
        <v>10</v>
      </c>
      <c r="P22">
        <v>1</v>
      </c>
      <c r="R22" s="9">
        <f t="shared" si="4"/>
        <v>2.9398148180916905E-3</v>
      </c>
      <c r="V22" s="177">
        <f t="shared" si="0"/>
        <v>4.2333333380520344</v>
      </c>
      <c r="W22" s="177">
        <f t="shared" si="5"/>
        <v>133.76666667172685</v>
      </c>
      <c r="X22">
        <f t="shared" si="1"/>
        <v>6.3013380050904117E-3</v>
      </c>
      <c r="Y22" s="177">
        <f t="shared" si="2"/>
        <v>495.39545730678623</v>
      </c>
      <c r="Z22" s="177">
        <f t="shared" si="3"/>
        <v>452.85060495185616</v>
      </c>
    </row>
    <row r="23" spans="1:26">
      <c r="A23">
        <v>22</v>
      </c>
      <c r="B23" t="s">
        <v>8</v>
      </c>
      <c r="C23" s="2">
        <v>45436.458240740743</v>
      </c>
      <c r="D23" s="8">
        <v>45436.458240740743</v>
      </c>
      <c r="E23" t="s">
        <v>14</v>
      </c>
      <c r="F23" t="s">
        <v>16</v>
      </c>
      <c r="G23">
        <v>2247.029</v>
      </c>
      <c r="H23">
        <v>6.6465230000000002</v>
      </c>
      <c r="I23">
        <v>284.89999999999998</v>
      </c>
      <c r="J23">
        <v>284.32900000000001</v>
      </c>
      <c r="K23" t="s">
        <v>9</v>
      </c>
      <c r="L23">
        <v>38</v>
      </c>
      <c r="M23">
        <v>0.8385975</v>
      </c>
      <c r="N23">
        <v>70</v>
      </c>
      <c r="O23" t="s">
        <v>10</v>
      </c>
      <c r="P23">
        <v>1</v>
      </c>
      <c r="R23" s="8">
        <f t="shared" si="4"/>
        <v>1.5682870369346347E-2</v>
      </c>
      <c r="S23" s="1">
        <f>AVERAGE(R24:R30)</f>
        <v>2.4751984123473187E-3</v>
      </c>
      <c r="V23" s="177">
        <f t="shared" si="0"/>
        <v>22.583333331858739</v>
      </c>
      <c r="W23" s="177">
        <f t="shared" si="5"/>
        <v>156.35000000358559</v>
      </c>
      <c r="X23">
        <f t="shared" si="1"/>
        <v>6.3013380050904117E-3</v>
      </c>
      <c r="Y23" s="177">
        <f t="shared" si="2"/>
        <v>761.54267806409723</v>
      </c>
      <c r="Z23" s="177">
        <f t="shared" si="3"/>
        <v>696.14094633172351</v>
      </c>
    </row>
    <row r="24" spans="1:26">
      <c r="A24">
        <v>23</v>
      </c>
      <c r="B24" t="s">
        <v>8</v>
      </c>
      <c r="C24" s="2">
        <v>45436.460347222222</v>
      </c>
      <c r="D24" s="8">
        <v>45436.460347222222</v>
      </c>
      <c r="E24" t="s">
        <v>14</v>
      </c>
      <c r="F24" t="s">
        <v>16</v>
      </c>
      <c r="G24">
        <v>1888.6010000000001</v>
      </c>
      <c r="H24">
        <v>5.6937829999999998</v>
      </c>
      <c r="I24">
        <v>317.45999999999998</v>
      </c>
      <c r="J24">
        <v>315.32589999999999</v>
      </c>
      <c r="K24" t="s">
        <v>9</v>
      </c>
      <c r="L24">
        <v>38.001289999999997</v>
      </c>
      <c r="M24">
        <v>0.94830349999999997</v>
      </c>
      <c r="N24">
        <v>78</v>
      </c>
      <c r="O24" t="s">
        <v>10</v>
      </c>
      <c r="P24">
        <v>1</v>
      </c>
      <c r="R24" s="8">
        <f t="shared" si="4"/>
        <v>2.1064814791316167E-3</v>
      </c>
      <c r="V24" s="177">
        <f t="shared" si="0"/>
        <v>3.033333329949528</v>
      </c>
      <c r="W24" s="177">
        <f t="shared" si="5"/>
        <v>159.38333333353512</v>
      </c>
      <c r="X24">
        <f t="shared" si="1"/>
        <v>6.3013380050904117E-3</v>
      </c>
      <c r="Y24" s="177">
        <f t="shared" si="2"/>
        <v>860.86264568441015</v>
      </c>
      <c r="Z24" s="177">
        <f t="shared" si="3"/>
        <v>786.93125689527847</v>
      </c>
    </row>
    <row r="25" spans="1:26">
      <c r="A25">
        <v>24</v>
      </c>
      <c r="B25" t="s">
        <v>8</v>
      </c>
      <c r="C25" s="2">
        <v>45436.462847222225</v>
      </c>
      <c r="D25" s="8">
        <v>45436.462847222225</v>
      </c>
      <c r="E25" t="s">
        <v>14</v>
      </c>
      <c r="F25" t="s">
        <v>16</v>
      </c>
      <c r="G25">
        <v>1586.203</v>
      </c>
      <c r="H25">
        <v>4.8926069999999999</v>
      </c>
      <c r="I25">
        <v>260.48</v>
      </c>
      <c r="J25">
        <v>261.6429</v>
      </c>
      <c r="K25" t="s">
        <v>9</v>
      </c>
      <c r="L25">
        <v>43.119759999999999</v>
      </c>
      <c r="M25">
        <v>0.80457440000000002</v>
      </c>
      <c r="N25">
        <v>64</v>
      </c>
      <c r="O25" t="s">
        <v>10</v>
      </c>
      <c r="P25">
        <v>1</v>
      </c>
      <c r="R25" s="8">
        <f t="shared" si="4"/>
        <v>2.5000000023283064E-3</v>
      </c>
      <c r="V25" s="177">
        <f t="shared" si="0"/>
        <v>3.6000000033527613</v>
      </c>
      <c r="W25" s="177">
        <f t="shared" si="5"/>
        <v>162.98333333688788</v>
      </c>
      <c r="X25">
        <f t="shared" si="1"/>
        <v>6.3013380050904117E-3</v>
      </c>
      <c r="Y25" s="177">
        <f t="shared" si="2"/>
        <v>730.693197739732</v>
      </c>
      <c r="Z25" s="177">
        <f t="shared" si="3"/>
        <v>667.94083746659965</v>
      </c>
    </row>
    <row r="26" spans="1:26">
      <c r="A26">
        <v>25</v>
      </c>
      <c r="B26" t="s">
        <v>8</v>
      </c>
      <c r="C26" s="2">
        <v>45436.466261574074</v>
      </c>
      <c r="D26" s="8">
        <v>45436.466261574074</v>
      </c>
      <c r="E26" t="s">
        <v>14</v>
      </c>
      <c r="F26" t="s">
        <v>16</v>
      </c>
      <c r="G26">
        <v>1288.0060000000001</v>
      </c>
      <c r="H26">
        <v>4.0977040000000002</v>
      </c>
      <c r="I26">
        <v>252.34</v>
      </c>
      <c r="J26">
        <v>253.3964</v>
      </c>
      <c r="K26" t="s">
        <v>9</v>
      </c>
      <c r="L26">
        <v>38.000070000000001</v>
      </c>
      <c r="M26">
        <v>0.80379750000000005</v>
      </c>
      <c r="N26">
        <v>62</v>
      </c>
      <c r="O26" t="s">
        <v>10</v>
      </c>
      <c r="P26">
        <v>1</v>
      </c>
      <c r="R26" s="8">
        <f t="shared" si="4"/>
        <v>3.4143518496421166E-3</v>
      </c>
      <c r="V26" s="177">
        <f t="shared" si="0"/>
        <v>4.9166666634846479</v>
      </c>
      <c r="W26" s="177">
        <f t="shared" si="5"/>
        <v>167.90000000037253</v>
      </c>
      <c r="X26">
        <f t="shared" si="1"/>
        <v>6.3013380050904117E-3</v>
      </c>
      <c r="Y26" s="177">
        <f t="shared" si="2"/>
        <v>729.93078315820242</v>
      </c>
      <c r="Z26" s="177">
        <f t="shared" si="3"/>
        <v>667.24389949638339</v>
      </c>
    </row>
    <row r="27" spans="1:26">
      <c r="A27">
        <v>26</v>
      </c>
      <c r="B27" t="s">
        <v>8</v>
      </c>
      <c r="C27" s="2">
        <v>45436.468402777777</v>
      </c>
      <c r="D27" s="8">
        <v>45436.468402777777</v>
      </c>
      <c r="E27" t="s">
        <v>14</v>
      </c>
      <c r="F27" t="s">
        <v>16</v>
      </c>
      <c r="G27">
        <v>1041.001</v>
      </c>
      <c r="H27">
        <v>3.3770039999999999</v>
      </c>
      <c r="I27">
        <v>223.85</v>
      </c>
      <c r="J27">
        <v>224.25110000000001</v>
      </c>
      <c r="K27" t="s">
        <v>9</v>
      </c>
      <c r="L27">
        <v>38.001139999999999</v>
      </c>
      <c r="M27">
        <v>0.72530209999999995</v>
      </c>
      <c r="N27">
        <v>55</v>
      </c>
      <c r="O27" t="s">
        <v>10</v>
      </c>
      <c r="P27">
        <v>1</v>
      </c>
      <c r="R27" s="8">
        <f t="shared" si="4"/>
        <v>2.1412037021946162E-3</v>
      </c>
      <c r="V27" s="177">
        <f t="shared" si="0"/>
        <v>3.0833333311602473</v>
      </c>
      <c r="W27" s="177">
        <f t="shared" si="5"/>
        <v>170.98333333153278</v>
      </c>
      <c r="X27">
        <f t="shared" si="1"/>
        <v>6.3013380050904117E-3</v>
      </c>
      <c r="Y27" s="177">
        <f t="shared" si="2"/>
        <v>658.64861489327825</v>
      </c>
      <c r="Z27" s="177">
        <f t="shared" si="3"/>
        <v>602.08348563925631</v>
      </c>
    </row>
    <row r="28" spans="1:26">
      <c r="A28">
        <v>27</v>
      </c>
      <c r="B28" t="s">
        <v>8</v>
      </c>
      <c r="C28" s="2">
        <v>45436.470810185187</v>
      </c>
      <c r="D28" s="8">
        <v>45436.470810185187</v>
      </c>
      <c r="E28" t="s">
        <v>14</v>
      </c>
      <c r="F28" t="s">
        <v>16</v>
      </c>
      <c r="G28">
        <v>785.19730000000004</v>
      </c>
      <c r="H28">
        <v>2.603567</v>
      </c>
      <c r="I28">
        <v>236.06</v>
      </c>
      <c r="J28">
        <v>234.86109999999999</v>
      </c>
      <c r="K28" t="s">
        <v>9</v>
      </c>
      <c r="L28">
        <v>38.000010000000003</v>
      </c>
      <c r="M28">
        <v>0.77655450000000004</v>
      </c>
      <c r="N28">
        <v>58</v>
      </c>
      <c r="O28" t="s">
        <v>10</v>
      </c>
      <c r="P28">
        <v>1</v>
      </c>
      <c r="R28" s="8">
        <f t="shared" si="4"/>
        <v>2.4074074099189602E-3</v>
      </c>
      <c r="V28" s="177">
        <f t="shared" si="0"/>
        <v>3.4666666702833027</v>
      </c>
      <c r="W28" s="177">
        <f t="shared" si="5"/>
        <v>174.45000000181608</v>
      </c>
      <c r="X28">
        <f t="shared" si="1"/>
        <v>6.3013380050904117E-3</v>
      </c>
      <c r="Y28" s="177">
        <f t="shared" si="2"/>
        <v>705.04574735111555</v>
      </c>
      <c r="Z28" s="177">
        <f t="shared" si="3"/>
        <v>644.49600515606619</v>
      </c>
    </row>
    <row r="29" spans="1:26">
      <c r="A29">
        <v>28</v>
      </c>
      <c r="B29" t="s">
        <v>8</v>
      </c>
      <c r="C29" s="2">
        <v>45436.473344907405</v>
      </c>
      <c r="D29" s="8">
        <v>45436.473344907405</v>
      </c>
      <c r="E29" t="s">
        <v>14</v>
      </c>
      <c r="F29" t="s">
        <v>16</v>
      </c>
      <c r="G29">
        <v>531.89670000000001</v>
      </c>
      <c r="H29">
        <v>1.804802</v>
      </c>
      <c r="I29">
        <v>236.06</v>
      </c>
      <c r="J29">
        <v>235.31700000000001</v>
      </c>
      <c r="K29" t="s">
        <v>9</v>
      </c>
      <c r="L29">
        <v>38.00029</v>
      </c>
      <c r="M29">
        <v>0.79613659999999997</v>
      </c>
      <c r="N29">
        <v>58</v>
      </c>
      <c r="O29" t="s">
        <v>10</v>
      </c>
      <c r="P29">
        <v>1</v>
      </c>
      <c r="R29" s="8">
        <f t="shared" si="4"/>
        <v>2.5347222181153484E-3</v>
      </c>
      <c r="V29" s="177">
        <f t="shared" si="0"/>
        <v>3.6499999940861017</v>
      </c>
      <c r="W29" s="177">
        <f t="shared" si="5"/>
        <v>178.09999999590218</v>
      </c>
      <c r="X29">
        <f t="shared" si="1"/>
        <v>6.3013380050904117E-3</v>
      </c>
      <c r="Y29" s="177">
        <f t="shared" si="2"/>
        <v>722.85007824393824</v>
      </c>
      <c r="Z29" s="177">
        <f t="shared" si="3"/>
        <v>660.77128967201747</v>
      </c>
    </row>
    <row r="30" spans="1:26">
      <c r="A30">
        <v>29</v>
      </c>
      <c r="B30" t="s">
        <v>8</v>
      </c>
      <c r="C30" s="2">
        <v>45436.47556712963</v>
      </c>
      <c r="D30" s="8">
        <v>45436.47556712963</v>
      </c>
      <c r="E30" t="s">
        <v>14</v>
      </c>
      <c r="F30" t="s">
        <v>16</v>
      </c>
      <c r="G30">
        <v>258.14210000000003</v>
      </c>
      <c r="H30">
        <v>0.89379690000000001</v>
      </c>
      <c r="I30">
        <v>264.55</v>
      </c>
      <c r="J30">
        <v>263.47309999999999</v>
      </c>
      <c r="K30" t="s">
        <v>9</v>
      </c>
      <c r="L30">
        <v>38.000120000000003</v>
      </c>
      <c r="M30">
        <v>0.90972529999999996</v>
      </c>
      <c r="N30">
        <v>65</v>
      </c>
      <c r="O30" t="s">
        <v>10</v>
      </c>
      <c r="P30">
        <v>1</v>
      </c>
      <c r="R30" s="8">
        <f t="shared" si="4"/>
        <v>2.2222222251002677E-3</v>
      </c>
      <c r="V30" s="177">
        <f t="shared" si="0"/>
        <v>3.2000000041443855</v>
      </c>
      <c r="W30" s="177">
        <f t="shared" si="5"/>
        <v>181.30000000004657</v>
      </c>
      <c r="X30">
        <f t="shared" si="1"/>
        <v>6.3013380050904117E-3</v>
      </c>
      <c r="Y30" s="177">
        <f t="shared" si="2"/>
        <v>825.82580033964246</v>
      </c>
      <c r="Z30" s="177">
        <f t="shared" si="3"/>
        <v>754.90339637301906</v>
      </c>
    </row>
    <row r="31" spans="1:26">
      <c r="I31">
        <f>AVERAGE(I2:I30)</f>
        <v>266.6551689655173</v>
      </c>
      <c r="J31">
        <f>AVERAGE(J2:J30)</f>
        <v>265.63534827586204</v>
      </c>
      <c r="Y31" s="209">
        <f t="shared" ref="Y31:Z31" si="6">SUM(Y2:Y30)</f>
        <v>15122.031895166114</v>
      </c>
      <c r="Z31" s="209">
        <f t="shared" si="6"/>
        <v>13851.111034399079</v>
      </c>
    </row>
    <row r="32" spans="1:26">
      <c r="C32" t="s">
        <v>17</v>
      </c>
      <c r="D32" s="1">
        <f>D30-D2</f>
        <v>0.11600694444496185</v>
      </c>
      <c r="F32" s="11" t="s">
        <v>23</v>
      </c>
      <c r="G32" s="11">
        <f>G2-G30</f>
        <v>13938.247899999998</v>
      </c>
    </row>
    <row r="33" spans="3:7">
      <c r="C33" t="s">
        <v>19</v>
      </c>
      <c r="D33" s="1">
        <f>D30-D1</f>
        <v>0.12590277777781012</v>
      </c>
      <c r="F33" s="11" t="s">
        <v>24</v>
      </c>
      <c r="G33" s="11">
        <f>G1-G30</f>
        <v>15626.697899999999</v>
      </c>
    </row>
  </sheetData>
  <phoneticPr fontId="1" type="noConversion"/>
  <conditionalFormatting sqref="B1:H1">
    <cfRule type="containsText" dxfId="17" priority="1" operator="containsText" text="Prime">
      <formula>NOT(ISERROR(SEARCH("Prime",B1)))</formula>
    </cfRule>
  </conditionalFormatting>
  <conditionalFormatting sqref="B2:P30">
    <cfRule type="containsText" dxfId="16" priority="3" operator="containsText" text="Prime">
      <formula>NOT(ISERROR(SEARCH("Prime",B2)))</formula>
    </cfRule>
  </conditionalFormatting>
  <conditionalFormatting sqref="R2:R30">
    <cfRule type="containsText" dxfId="15" priority="2" operator="containsText" text="Prime">
      <formula>NOT(ISERROR(SEARCH("Prime",R2)))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22">
    <tabColor rgb="FFFF0000"/>
  </sheetPr>
  <dimension ref="A1:U28"/>
  <sheetViews>
    <sheetView zoomScale="83" zoomScaleNormal="101" workbookViewId="0">
      <selection activeCell="R17" sqref="R17"/>
    </sheetView>
  </sheetViews>
  <sheetFormatPr baseColWidth="10" defaultColWidth="17.83203125" defaultRowHeight="14"/>
  <cols>
    <col min="1" max="1" width="8.5" customWidth="1"/>
    <col min="2" max="2" width="9.33203125" customWidth="1"/>
    <col min="3" max="3" width="23.33203125" style="2" bestFit="1" customWidth="1"/>
    <col min="4" max="4" width="12.33203125" style="1" bestFit="1" customWidth="1"/>
    <col min="5" max="5" width="12.33203125" bestFit="1" customWidth="1"/>
    <col min="6" max="6" width="10.1640625" bestFit="1" customWidth="1"/>
    <col min="7" max="7" width="10.33203125" bestFit="1" customWidth="1"/>
    <col min="8" max="9" width="10.1640625" bestFit="1" customWidth="1"/>
    <col min="10" max="10" width="12" customWidth="1"/>
    <col min="11" max="11" width="10" bestFit="1" customWidth="1"/>
    <col min="12" max="12" width="11.1640625" bestFit="1" customWidth="1"/>
    <col min="13" max="13" width="4.1640625" bestFit="1" customWidth="1"/>
    <col min="14" max="14" width="4" bestFit="1" customWidth="1"/>
    <col min="15" max="15" width="5" bestFit="1" customWidth="1"/>
    <col min="16" max="16" width="6" customWidth="1"/>
    <col min="18" max="27" width="10.83203125" customWidth="1"/>
  </cols>
  <sheetData>
    <row r="1" spans="1:21" ht="15">
      <c r="B1" s="14" t="s">
        <v>7</v>
      </c>
      <c r="C1" s="15">
        <v>45439.359351851846</v>
      </c>
      <c r="D1" s="16">
        <v>45439.359351851846</v>
      </c>
      <c r="E1" s="14">
        <v>2024052701</v>
      </c>
      <c r="F1" s="4" t="s">
        <v>16</v>
      </c>
      <c r="G1" s="14">
        <v>16975.28</v>
      </c>
      <c r="H1" s="14">
        <v>14.53214</v>
      </c>
    </row>
    <row r="2" spans="1:21">
      <c r="A2">
        <v>1</v>
      </c>
      <c r="B2" t="s">
        <v>8</v>
      </c>
      <c r="C2" s="2">
        <v>45439.374143518522</v>
      </c>
      <c r="D2" s="3">
        <v>45439.374143518522</v>
      </c>
      <c r="E2">
        <v>2024052701</v>
      </c>
      <c r="F2" t="s">
        <v>16</v>
      </c>
      <c r="G2">
        <v>14526.62</v>
      </c>
      <c r="H2">
        <v>14.23123</v>
      </c>
      <c r="I2">
        <v>305.25</v>
      </c>
      <c r="J2">
        <v>299.83150000000001</v>
      </c>
      <c r="K2" t="s">
        <v>9</v>
      </c>
      <c r="L2">
        <v>38.001339999999999</v>
      </c>
      <c r="M2">
        <v>0.29206539999999998</v>
      </c>
      <c r="N2">
        <v>75</v>
      </c>
      <c r="O2" t="s">
        <v>10</v>
      </c>
      <c r="P2">
        <v>1</v>
      </c>
      <c r="R2" s="8">
        <f>D2-D1</f>
        <v>1.4791666675591841E-2</v>
      </c>
      <c r="U2">
        <f>G1-G2</f>
        <v>2448.659999999998</v>
      </c>
    </row>
    <row r="3" spans="1:21">
      <c r="A3">
        <v>2</v>
      </c>
      <c r="B3" t="s">
        <v>8</v>
      </c>
      <c r="C3" s="2">
        <v>45439.37604166667</v>
      </c>
      <c r="D3" s="3">
        <v>45439.37604166667</v>
      </c>
      <c r="E3">
        <v>2024052701</v>
      </c>
      <c r="F3" t="s">
        <v>16</v>
      </c>
      <c r="G3">
        <v>14021.5</v>
      </c>
      <c r="H3">
        <v>13.975580000000001</v>
      </c>
      <c r="I3">
        <v>256.41000000000003</v>
      </c>
      <c r="J3">
        <v>259.46210000000002</v>
      </c>
      <c r="K3" t="s">
        <v>9</v>
      </c>
      <c r="L3">
        <v>38.000480000000003</v>
      </c>
      <c r="M3">
        <v>0.25709559999999998</v>
      </c>
      <c r="N3">
        <v>63</v>
      </c>
      <c r="O3" t="s">
        <v>10</v>
      </c>
      <c r="P3">
        <v>1</v>
      </c>
      <c r="R3" s="8">
        <f>D3-D2</f>
        <v>1.898148148029577E-3</v>
      </c>
      <c r="S3" s="1">
        <f>AVERAGE(R3:R8)</f>
        <v>1.8306327159128462E-3</v>
      </c>
      <c r="T3" s="1">
        <f>AVERAGE(R:R)</f>
        <v>4.1247106485874001E-3</v>
      </c>
    </row>
    <row r="4" spans="1:21">
      <c r="A4">
        <v>3</v>
      </c>
      <c r="B4" t="s">
        <v>8</v>
      </c>
      <c r="C4" s="2">
        <v>45439.377789351849</v>
      </c>
      <c r="D4" s="3">
        <v>45439.377789351849</v>
      </c>
      <c r="E4">
        <v>2024052701</v>
      </c>
      <c r="F4" t="s">
        <v>16</v>
      </c>
      <c r="G4">
        <v>13601.22</v>
      </c>
      <c r="H4">
        <v>13.773899999999999</v>
      </c>
      <c r="I4">
        <v>203.5</v>
      </c>
      <c r="J4">
        <v>200.6207</v>
      </c>
      <c r="K4" t="s">
        <v>9</v>
      </c>
      <c r="L4">
        <v>38.00121</v>
      </c>
      <c r="M4">
        <v>0.2017524</v>
      </c>
      <c r="N4">
        <v>50</v>
      </c>
      <c r="O4" t="s">
        <v>10</v>
      </c>
      <c r="P4">
        <v>1</v>
      </c>
      <c r="R4" s="8">
        <f t="shared" ref="R4:R25" si="0">D4-D3</f>
        <v>1.7476851789979264E-3</v>
      </c>
    </row>
    <row r="5" spans="1:21">
      <c r="A5">
        <v>4</v>
      </c>
      <c r="B5" t="s">
        <v>8</v>
      </c>
      <c r="C5" s="2">
        <v>45439.379525462973</v>
      </c>
      <c r="D5" s="3">
        <v>45439.379525462973</v>
      </c>
      <c r="E5">
        <v>2024052701</v>
      </c>
      <c r="F5" t="s">
        <v>16</v>
      </c>
      <c r="G5">
        <v>13156.95</v>
      </c>
      <c r="H5">
        <v>13.53604</v>
      </c>
      <c r="I5">
        <v>227.92</v>
      </c>
      <c r="J5">
        <v>236.89660000000001</v>
      </c>
      <c r="K5" t="s">
        <v>9</v>
      </c>
      <c r="L5">
        <v>38.001269999999998</v>
      </c>
      <c r="M5">
        <v>0.24219099999999999</v>
      </c>
      <c r="N5">
        <v>56</v>
      </c>
      <c r="O5" t="s">
        <v>10</v>
      </c>
      <c r="P5">
        <v>1</v>
      </c>
      <c r="R5" s="8">
        <f t="shared" si="0"/>
        <v>1.7361111240461469E-3</v>
      </c>
    </row>
    <row r="6" spans="1:21">
      <c r="A6">
        <v>5</v>
      </c>
      <c r="B6" t="s">
        <v>8</v>
      </c>
      <c r="C6" s="2">
        <v>45439.381608796299</v>
      </c>
      <c r="D6" s="3">
        <v>45439.381608796299</v>
      </c>
      <c r="E6">
        <v>2024052701</v>
      </c>
      <c r="F6" t="s">
        <v>16</v>
      </c>
      <c r="G6">
        <v>12648.36</v>
      </c>
      <c r="H6">
        <v>13.26313</v>
      </c>
      <c r="I6">
        <v>264.55</v>
      </c>
      <c r="J6">
        <v>261.42160000000001</v>
      </c>
      <c r="K6" t="s">
        <v>9</v>
      </c>
      <c r="L6">
        <v>38.000300000000003</v>
      </c>
      <c r="M6">
        <v>0.27249689999999999</v>
      </c>
      <c r="N6">
        <v>65</v>
      </c>
      <c r="O6" t="s">
        <v>10</v>
      </c>
      <c r="P6">
        <v>1</v>
      </c>
      <c r="R6" s="8">
        <f t="shared" si="0"/>
        <v>2.0833333255723119E-3</v>
      </c>
    </row>
    <row r="7" spans="1:21">
      <c r="A7">
        <v>6</v>
      </c>
      <c r="B7" t="s">
        <v>8</v>
      </c>
      <c r="C7" s="2">
        <v>45439.383414351847</v>
      </c>
      <c r="D7" s="3">
        <v>45439.383414351847</v>
      </c>
      <c r="E7">
        <v>2024052701</v>
      </c>
      <c r="F7" t="s">
        <v>16</v>
      </c>
      <c r="G7">
        <v>12158.77</v>
      </c>
      <c r="H7">
        <v>12.959479999999999</v>
      </c>
      <c r="I7">
        <v>284.89999999999998</v>
      </c>
      <c r="J7">
        <v>285.18150000000003</v>
      </c>
      <c r="K7" t="s">
        <v>9</v>
      </c>
      <c r="L7">
        <v>38.000019999999999</v>
      </c>
      <c r="M7">
        <v>0.30214920000000001</v>
      </c>
      <c r="N7">
        <v>70</v>
      </c>
      <c r="O7" t="s">
        <v>10</v>
      </c>
      <c r="P7">
        <v>1</v>
      </c>
      <c r="R7" s="8">
        <f t="shared" si="0"/>
        <v>1.8055555483442731E-3</v>
      </c>
    </row>
    <row r="8" spans="1:21">
      <c r="A8">
        <v>7</v>
      </c>
      <c r="B8" t="s">
        <v>8</v>
      </c>
      <c r="C8" s="2">
        <v>45439.385127314818</v>
      </c>
      <c r="D8" s="3">
        <v>45439.385127314818</v>
      </c>
      <c r="E8">
        <v>2024052701</v>
      </c>
      <c r="F8" t="s">
        <v>16</v>
      </c>
      <c r="G8">
        <v>11733.98</v>
      </c>
      <c r="H8">
        <v>12.703099999999999</v>
      </c>
      <c r="I8">
        <v>240.13</v>
      </c>
      <c r="J8">
        <v>236.60640000000001</v>
      </c>
      <c r="K8" t="s">
        <v>9</v>
      </c>
      <c r="L8">
        <v>38.001370000000001</v>
      </c>
      <c r="M8">
        <v>0.25487729999999997</v>
      </c>
      <c r="N8">
        <v>59</v>
      </c>
      <c r="O8" t="s">
        <v>10</v>
      </c>
      <c r="P8">
        <v>1</v>
      </c>
      <c r="R8" s="8">
        <f t="shared" si="0"/>
        <v>1.7129629704868421E-3</v>
      </c>
    </row>
    <row r="9" spans="1:21">
      <c r="A9">
        <v>8</v>
      </c>
      <c r="B9" t="s">
        <v>8</v>
      </c>
      <c r="C9" s="2">
        <v>45439.40116898148</v>
      </c>
      <c r="D9" s="17">
        <v>45439.40116898148</v>
      </c>
      <c r="E9">
        <v>2024052701</v>
      </c>
      <c r="F9" t="s">
        <v>16</v>
      </c>
      <c r="G9">
        <v>9937.9410000000007</v>
      </c>
      <c r="H9">
        <v>12.44876</v>
      </c>
      <c r="I9">
        <v>203.5</v>
      </c>
      <c r="J9">
        <v>199.2184</v>
      </c>
      <c r="K9" t="s">
        <v>9</v>
      </c>
      <c r="L9">
        <v>38.000190000000003</v>
      </c>
      <c r="M9">
        <v>0.2481448</v>
      </c>
      <c r="N9">
        <v>50</v>
      </c>
      <c r="O9" t="s">
        <v>10</v>
      </c>
      <c r="P9">
        <v>1</v>
      </c>
      <c r="R9" s="9">
        <f t="shared" si="0"/>
        <v>1.6041666662204079E-2</v>
      </c>
      <c r="S9" s="1">
        <f>AVERAGE(R10:R13)</f>
        <v>1.8460648152540671E-3</v>
      </c>
    </row>
    <row r="10" spans="1:21">
      <c r="A10">
        <v>9</v>
      </c>
      <c r="B10" t="s">
        <v>8</v>
      </c>
      <c r="C10" s="2">
        <v>45439.403101851851</v>
      </c>
      <c r="D10" s="17">
        <v>45439.403101851851</v>
      </c>
      <c r="E10">
        <v>2024052701</v>
      </c>
      <c r="F10" t="s">
        <v>16</v>
      </c>
      <c r="G10">
        <v>9493.0869999999995</v>
      </c>
      <c r="H10">
        <v>12.10242</v>
      </c>
      <c r="I10">
        <v>284.89999999999998</v>
      </c>
      <c r="J10">
        <v>279.71749999999997</v>
      </c>
      <c r="K10" t="s">
        <v>9</v>
      </c>
      <c r="L10">
        <v>38</v>
      </c>
      <c r="M10">
        <v>0.35473549999999998</v>
      </c>
      <c r="N10">
        <v>70</v>
      </c>
      <c r="O10" t="s">
        <v>10</v>
      </c>
      <c r="P10">
        <v>1</v>
      </c>
      <c r="R10" s="9">
        <f t="shared" si="0"/>
        <v>1.9328703710925765E-3</v>
      </c>
    </row>
    <row r="11" spans="1:21">
      <c r="A11">
        <v>10</v>
      </c>
      <c r="B11" t="s">
        <v>8</v>
      </c>
      <c r="C11" s="2">
        <v>45439.404976851853</v>
      </c>
      <c r="D11" s="17">
        <v>45439.404976851853</v>
      </c>
      <c r="E11">
        <v>2024052701</v>
      </c>
      <c r="F11" t="s">
        <v>16</v>
      </c>
      <c r="G11">
        <v>9064.6270000000004</v>
      </c>
      <c r="H11">
        <v>11.754949999999999</v>
      </c>
      <c r="I11">
        <v>268.62</v>
      </c>
      <c r="J11">
        <v>270.32859999999999</v>
      </c>
      <c r="K11" t="s">
        <v>9</v>
      </c>
      <c r="L11">
        <v>38.000349999999997</v>
      </c>
      <c r="M11">
        <v>0.34869939999999999</v>
      </c>
      <c r="N11">
        <v>66</v>
      </c>
      <c r="O11" t="s">
        <v>10</v>
      </c>
      <c r="P11">
        <v>1</v>
      </c>
      <c r="R11" s="9">
        <f t="shared" si="0"/>
        <v>1.8750000017462298E-3</v>
      </c>
      <c r="S11" s="1"/>
    </row>
    <row r="12" spans="1:21">
      <c r="A12">
        <v>11</v>
      </c>
      <c r="B12" t="s">
        <v>8</v>
      </c>
      <c r="C12" s="2">
        <v>45439.406712962962</v>
      </c>
      <c r="D12" s="17">
        <v>45439.406712962962</v>
      </c>
      <c r="E12">
        <v>2024052701</v>
      </c>
      <c r="F12" t="s">
        <v>16</v>
      </c>
      <c r="G12">
        <v>8681.3459999999995</v>
      </c>
      <c r="H12">
        <v>11.437099999999999</v>
      </c>
      <c r="I12">
        <v>244.2</v>
      </c>
      <c r="J12">
        <v>242.1148</v>
      </c>
      <c r="K12" t="s">
        <v>9</v>
      </c>
      <c r="L12">
        <v>38.001080000000002</v>
      </c>
      <c r="M12">
        <v>0.3172603</v>
      </c>
      <c r="N12">
        <v>60</v>
      </c>
      <c r="O12" t="s">
        <v>10</v>
      </c>
      <c r="P12">
        <v>1</v>
      </c>
      <c r="R12" s="9">
        <f t="shared" si="0"/>
        <v>1.7361111094942316E-3</v>
      </c>
    </row>
    <row r="13" spans="1:21">
      <c r="A13">
        <v>12</v>
      </c>
      <c r="B13" t="s">
        <v>8</v>
      </c>
      <c r="C13" s="2">
        <v>45439.408553240741</v>
      </c>
      <c r="D13" s="17">
        <v>45439.408553240741</v>
      </c>
      <c r="E13">
        <v>2024052701</v>
      </c>
      <c r="F13" t="s">
        <v>16</v>
      </c>
      <c r="G13">
        <v>8352.2720000000008</v>
      </c>
      <c r="H13">
        <v>11.190469999999999</v>
      </c>
      <c r="I13">
        <v>183.15</v>
      </c>
      <c r="J13">
        <v>180.95240000000001</v>
      </c>
      <c r="K13" t="s">
        <v>9</v>
      </c>
      <c r="L13">
        <v>38.0002</v>
      </c>
      <c r="M13">
        <v>0.24099110000000001</v>
      </c>
      <c r="N13">
        <v>45</v>
      </c>
      <c r="O13" t="s">
        <v>10</v>
      </c>
      <c r="P13">
        <v>1</v>
      </c>
      <c r="R13" s="9">
        <f t="shared" si="0"/>
        <v>1.8402777786832303E-3</v>
      </c>
    </row>
    <row r="14" spans="1:21">
      <c r="A14">
        <v>13</v>
      </c>
      <c r="B14" t="s">
        <v>8</v>
      </c>
      <c r="C14" s="2">
        <v>45439.427777777782</v>
      </c>
      <c r="D14" s="18">
        <v>45439.427777777782</v>
      </c>
      <c r="E14">
        <v>2024052701</v>
      </c>
      <c r="F14" t="s">
        <v>16</v>
      </c>
      <c r="G14">
        <v>6753.7380000000003</v>
      </c>
      <c r="H14">
        <v>10.77656</v>
      </c>
      <c r="I14">
        <v>264.55</v>
      </c>
      <c r="J14">
        <v>263.77929999999998</v>
      </c>
      <c r="K14" t="s">
        <v>9</v>
      </c>
      <c r="L14">
        <v>38.000239999999998</v>
      </c>
      <c r="M14">
        <v>0.41888550000000002</v>
      </c>
      <c r="N14">
        <v>65</v>
      </c>
      <c r="O14" t="s">
        <v>10</v>
      </c>
      <c r="P14">
        <v>1</v>
      </c>
      <c r="R14" s="6">
        <f t="shared" si="0"/>
        <v>1.9224537041736767E-2</v>
      </c>
      <c r="S14" s="1">
        <f>AVERAGE(R15:R25)</f>
        <v>2.7788299663701432E-3</v>
      </c>
    </row>
    <row r="15" spans="1:21">
      <c r="A15">
        <v>14</v>
      </c>
      <c r="B15" t="s">
        <v>8</v>
      </c>
      <c r="C15" s="2">
        <v>45439.429664351846</v>
      </c>
      <c r="D15" s="18">
        <v>45439.429664351846</v>
      </c>
      <c r="E15">
        <v>2024052701</v>
      </c>
      <c r="F15" t="s">
        <v>16</v>
      </c>
      <c r="G15">
        <v>6384.7820000000002</v>
      </c>
      <c r="H15">
        <v>10.36525</v>
      </c>
      <c r="I15">
        <v>256.41000000000003</v>
      </c>
      <c r="J15">
        <v>253.62450000000001</v>
      </c>
      <c r="K15" t="s">
        <v>9</v>
      </c>
      <c r="L15">
        <v>38.00029</v>
      </c>
      <c r="M15">
        <v>0.4096899</v>
      </c>
      <c r="N15">
        <v>63</v>
      </c>
      <c r="O15" t="s">
        <v>10</v>
      </c>
      <c r="P15">
        <v>1</v>
      </c>
      <c r="R15" s="6">
        <f t="shared" si="0"/>
        <v>1.886574063973967E-3</v>
      </c>
    </row>
    <row r="16" spans="1:21">
      <c r="A16">
        <v>15</v>
      </c>
      <c r="B16" t="s">
        <v>8</v>
      </c>
      <c r="C16" s="2">
        <v>45439.431597222218</v>
      </c>
      <c r="D16" s="18">
        <v>45439.431597222218</v>
      </c>
      <c r="E16">
        <v>2024052701</v>
      </c>
      <c r="F16" t="s">
        <v>16</v>
      </c>
      <c r="G16">
        <v>6034.5630000000001</v>
      </c>
      <c r="H16">
        <v>9.9704409999999992</v>
      </c>
      <c r="I16">
        <v>244.2</v>
      </c>
      <c r="J16">
        <v>243.09049999999999</v>
      </c>
      <c r="K16" t="s">
        <v>9</v>
      </c>
      <c r="L16">
        <v>38.000010000000003</v>
      </c>
      <c r="M16">
        <v>0.39949299999999999</v>
      </c>
      <c r="N16">
        <v>60</v>
      </c>
      <c r="O16" t="s">
        <v>10</v>
      </c>
      <c r="P16">
        <v>1</v>
      </c>
      <c r="R16" s="6">
        <f t="shared" si="0"/>
        <v>1.9328703710925765E-3</v>
      </c>
    </row>
    <row r="17" spans="1:21">
      <c r="A17">
        <v>16</v>
      </c>
      <c r="B17" t="s">
        <v>8</v>
      </c>
      <c r="C17" s="2">
        <v>45439.438275462962</v>
      </c>
      <c r="D17" s="18">
        <v>45439.438275462962</v>
      </c>
      <c r="E17">
        <v>2024052701</v>
      </c>
      <c r="F17" t="s">
        <v>16</v>
      </c>
      <c r="G17">
        <v>5431.0110000000004</v>
      </c>
      <c r="H17">
        <v>9.5351730000000003</v>
      </c>
      <c r="I17">
        <v>248.27</v>
      </c>
      <c r="J17">
        <v>246.79390000000001</v>
      </c>
      <c r="K17" t="s">
        <v>9</v>
      </c>
      <c r="L17">
        <v>38.000259999999997</v>
      </c>
      <c r="M17">
        <v>0.43115829999999999</v>
      </c>
      <c r="N17">
        <v>61</v>
      </c>
      <c r="O17" t="s">
        <v>10</v>
      </c>
      <c r="P17">
        <v>1</v>
      </c>
      <c r="R17" s="6">
        <f t="shared" si="0"/>
        <v>6.6782407448044978E-3</v>
      </c>
    </row>
    <row r="18" spans="1:21">
      <c r="A18">
        <v>17</v>
      </c>
      <c r="B18" t="s">
        <v>8</v>
      </c>
      <c r="C18" s="2">
        <v>45439.440046296288</v>
      </c>
      <c r="D18" s="18">
        <v>45439.440046296288</v>
      </c>
      <c r="E18">
        <v>2024052701</v>
      </c>
      <c r="F18" t="s">
        <v>16</v>
      </c>
      <c r="G18">
        <v>5048.22</v>
      </c>
      <c r="H18">
        <v>9.0060710000000004</v>
      </c>
      <c r="I18">
        <v>305.25</v>
      </c>
      <c r="J18">
        <v>304.9289</v>
      </c>
      <c r="K18" t="s">
        <v>9</v>
      </c>
      <c r="L18">
        <v>38.000979999999998</v>
      </c>
      <c r="M18">
        <v>0.54216189999999997</v>
      </c>
      <c r="N18">
        <v>75</v>
      </c>
      <c r="O18" t="s">
        <v>10</v>
      </c>
      <c r="P18">
        <v>1</v>
      </c>
      <c r="R18" s="6">
        <f t="shared" si="0"/>
        <v>1.7708333252812736E-3</v>
      </c>
    </row>
    <row r="19" spans="1:21">
      <c r="A19">
        <v>18</v>
      </c>
      <c r="B19" t="s">
        <v>8</v>
      </c>
      <c r="C19" s="2">
        <v>45439.441851851851</v>
      </c>
      <c r="D19" s="18">
        <v>45439.441851851851</v>
      </c>
      <c r="E19">
        <v>2024052701</v>
      </c>
      <c r="F19" t="s">
        <v>16</v>
      </c>
      <c r="G19">
        <v>4762.1660000000002</v>
      </c>
      <c r="H19">
        <v>8.6373250000000006</v>
      </c>
      <c r="I19">
        <v>203.5</v>
      </c>
      <c r="J19">
        <v>201.36279999999999</v>
      </c>
      <c r="K19" t="s">
        <v>9</v>
      </c>
      <c r="L19">
        <v>38.000039999999998</v>
      </c>
      <c r="M19">
        <v>0.3633633</v>
      </c>
      <c r="N19">
        <v>50</v>
      </c>
      <c r="O19" t="s">
        <v>10</v>
      </c>
      <c r="P19">
        <v>1</v>
      </c>
      <c r="R19" s="6">
        <f t="shared" si="0"/>
        <v>1.8055555628961883E-3</v>
      </c>
    </row>
    <row r="20" spans="1:21">
      <c r="A20">
        <v>19</v>
      </c>
      <c r="B20" t="s">
        <v>8</v>
      </c>
      <c r="C20" s="2">
        <v>45439.443854166668</v>
      </c>
      <c r="D20" s="18">
        <v>45439.443854166668</v>
      </c>
      <c r="E20">
        <v>2024052701</v>
      </c>
      <c r="F20" t="s">
        <v>16</v>
      </c>
      <c r="G20">
        <v>4293.3500000000004</v>
      </c>
      <c r="H20">
        <v>7.929297</v>
      </c>
      <c r="I20">
        <v>390.7199</v>
      </c>
      <c r="J20">
        <v>388.99860000000001</v>
      </c>
      <c r="K20" t="s">
        <v>9</v>
      </c>
      <c r="L20">
        <v>38.000129999999999</v>
      </c>
      <c r="M20">
        <v>0.71623780000000004</v>
      </c>
      <c r="N20">
        <v>96</v>
      </c>
      <c r="O20" t="s">
        <v>10</v>
      </c>
      <c r="P20">
        <v>1</v>
      </c>
      <c r="R20" s="6">
        <f t="shared" si="0"/>
        <v>2.0023148172185756E-3</v>
      </c>
    </row>
    <row r="21" spans="1:21">
      <c r="A21">
        <v>20</v>
      </c>
      <c r="B21" t="s">
        <v>8</v>
      </c>
      <c r="C21" s="2">
        <v>45439.445497685178</v>
      </c>
      <c r="D21" s="18">
        <v>45439.445497685178</v>
      </c>
      <c r="E21">
        <v>2024052701</v>
      </c>
      <c r="F21" t="s">
        <v>16</v>
      </c>
      <c r="G21">
        <v>3936.5320000000002</v>
      </c>
      <c r="H21">
        <v>7.3797930000000003</v>
      </c>
      <c r="I21">
        <v>297.11</v>
      </c>
      <c r="J21">
        <v>295.12310000000002</v>
      </c>
      <c r="K21" t="s">
        <v>9</v>
      </c>
      <c r="L21">
        <v>38.00009</v>
      </c>
      <c r="M21">
        <v>0.55138810000000005</v>
      </c>
      <c r="N21">
        <v>73</v>
      </c>
      <c r="O21" t="s">
        <v>10</v>
      </c>
      <c r="P21">
        <v>1</v>
      </c>
      <c r="R21" s="6">
        <f t="shared" si="0"/>
        <v>1.6435185098089278E-3</v>
      </c>
      <c r="S21" s="1"/>
    </row>
    <row r="22" spans="1:21">
      <c r="A22">
        <v>21</v>
      </c>
      <c r="B22" t="s">
        <v>8</v>
      </c>
      <c r="C22" s="2">
        <v>45439.450821759259</v>
      </c>
      <c r="D22" s="18">
        <v>45439.450821759259</v>
      </c>
      <c r="E22">
        <v>2024052701</v>
      </c>
      <c r="F22" t="s">
        <v>16</v>
      </c>
      <c r="G22">
        <v>3480.5439999999999</v>
      </c>
      <c r="H22">
        <v>6.8486940000000001</v>
      </c>
      <c r="I22">
        <v>268.62</v>
      </c>
      <c r="J22">
        <v>270.2192</v>
      </c>
      <c r="K22" t="s">
        <v>9</v>
      </c>
      <c r="L22">
        <v>38.001289999999997</v>
      </c>
      <c r="M22">
        <v>0.52998080000000003</v>
      </c>
      <c r="N22">
        <v>66</v>
      </c>
      <c r="O22" t="s">
        <v>10</v>
      </c>
      <c r="P22">
        <v>1</v>
      </c>
      <c r="R22" s="6">
        <f t="shared" si="0"/>
        <v>5.3240740817273036E-3</v>
      </c>
    </row>
    <row r="23" spans="1:21">
      <c r="A23">
        <v>22</v>
      </c>
      <c r="B23" t="s">
        <v>8</v>
      </c>
      <c r="C23" s="2">
        <v>45439.452569444453</v>
      </c>
      <c r="D23" s="18">
        <v>45439.452569444453</v>
      </c>
      <c r="E23">
        <v>2024052701</v>
      </c>
      <c r="F23" t="s">
        <v>16</v>
      </c>
      <c r="G23">
        <v>3113.11</v>
      </c>
      <c r="H23">
        <v>6.2244989999999998</v>
      </c>
      <c r="I23">
        <v>313.39</v>
      </c>
      <c r="J23">
        <v>312.98790000000002</v>
      </c>
      <c r="K23" t="s">
        <v>9</v>
      </c>
      <c r="L23">
        <v>38.00121</v>
      </c>
      <c r="M23">
        <v>0.62399070000000001</v>
      </c>
      <c r="N23">
        <v>77</v>
      </c>
      <c r="O23" t="s">
        <v>10</v>
      </c>
      <c r="P23">
        <v>1</v>
      </c>
      <c r="R23" s="6">
        <f t="shared" si="0"/>
        <v>1.7476851935498416E-3</v>
      </c>
    </row>
    <row r="24" spans="1:21">
      <c r="A24">
        <v>23</v>
      </c>
      <c r="B24" t="s">
        <v>8</v>
      </c>
      <c r="C24" s="2">
        <v>45439.454687500001</v>
      </c>
      <c r="D24" s="18">
        <v>45439.454687500001</v>
      </c>
      <c r="E24">
        <v>2024052701</v>
      </c>
      <c r="F24" t="s">
        <v>16</v>
      </c>
      <c r="G24">
        <v>2808.5129999999999</v>
      </c>
      <c r="H24">
        <v>5.7246990000000002</v>
      </c>
      <c r="I24">
        <v>244.2</v>
      </c>
      <c r="J24">
        <v>248.8263</v>
      </c>
      <c r="K24" t="s">
        <v>9</v>
      </c>
      <c r="L24">
        <v>38.001220000000004</v>
      </c>
      <c r="M24">
        <v>0.50536389999999998</v>
      </c>
      <c r="N24">
        <v>60</v>
      </c>
      <c r="O24" t="s">
        <v>10</v>
      </c>
      <c r="P24">
        <v>1</v>
      </c>
      <c r="R24" s="6">
        <f t="shared" si="0"/>
        <v>2.1180555486353114E-3</v>
      </c>
    </row>
    <row r="25" spans="1:21">
      <c r="A25">
        <v>24</v>
      </c>
      <c r="B25" t="s">
        <v>8</v>
      </c>
      <c r="C25" s="2">
        <v>45439.458344907413</v>
      </c>
      <c r="D25" s="18">
        <v>45439.458344907413</v>
      </c>
      <c r="E25">
        <v>2024052701</v>
      </c>
      <c r="F25" t="s">
        <v>16</v>
      </c>
      <c r="G25">
        <v>2444.0329999999999</v>
      </c>
      <c r="H25">
        <v>5.1497320000000002</v>
      </c>
      <c r="I25">
        <v>276.75990000000002</v>
      </c>
      <c r="J25">
        <v>276.2971</v>
      </c>
      <c r="K25" t="s">
        <v>9</v>
      </c>
      <c r="L25">
        <v>38.000010000000003</v>
      </c>
      <c r="M25">
        <v>0.58036220000000005</v>
      </c>
      <c r="N25">
        <v>68</v>
      </c>
      <c r="O25" t="s">
        <v>10</v>
      </c>
      <c r="P25">
        <v>0.5</v>
      </c>
      <c r="R25" s="6">
        <f t="shared" si="0"/>
        <v>3.6574074110831134E-3</v>
      </c>
    </row>
    <row r="26" spans="1:21">
      <c r="C26"/>
      <c r="D26"/>
      <c r="I26">
        <f>AVERAGE(I2:I25)</f>
        <v>261.66707500000001</v>
      </c>
      <c r="J26">
        <f>AVERAGE(J2:J25)</f>
        <v>260.76600833333333</v>
      </c>
      <c r="U26" t="s">
        <v>130</v>
      </c>
    </row>
    <row r="27" spans="1:21">
      <c r="C27" t="s">
        <v>17</v>
      </c>
      <c r="D27" s="1">
        <f>D25-D2</f>
        <v>8.4201388890505768E-2</v>
      </c>
      <c r="F27" s="11" t="s">
        <v>23</v>
      </c>
      <c r="G27" s="11">
        <f>G2-G25</f>
        <v>12082.587000000001</v>
      </c>
    </row>
    <row r="28" spans="1:21">
      <c r="C28" t="s">
        <v>19</v>
      </c>
      <c r="D28" s="1">
        <f>D25-D1</f>
        <v>9.899305556609761E-2</v>
      </c>
      <c r="F28" s="11" t="s">
        <v>24</v>
      </c>
      <c r="G28" s="11">
        <f>G1-G25</f>
        <v>14531.246999999999</v>
      </c>
    </row>
  </sheetData>
  <phoneticPr fontId="1" type="noConversion"/>
  <conditionalFormatting sqref="F1:F25">
    <cfRule type="containsText" dxfId="14" priority="2" operator="containsText" text="Prime">
      <formula>NOT(ISERROR(SEARCH("Prime",F1)))</formula>
    </cfRule>
  </conditionalFormatting>
  <conditionalFormatting sqref="F30">
    <cfRule type="containsText" dxfId="13" priority="3" operator="containsText" text="Prime">
      <formula>NOT(ISERROR(SEARCH("Prime",F30)))</formula>
    </cfRule>
  </conditionalFormatting>
  <conditionalFormatting sqref="R2:R25">
    <cfRule type="containsText" dxfId="12" priority="1" operator="containsText" text="Prime">
      <formula>NOT(ISERROR(SEARCH("Prime",R2)))</formula>
    </cfRule>
  </conditionalFormatting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23"/>
  <dimension ref="A1:Z35"/>
  <sheetViews>
    <sheetView zoomScale="115" zoomScaleNormal="101" workbookViewId="0">
      <selection activeCell="C40" sqref="C40"/>
    </sheetView>
  </sheetViews>
  <sheetFormatPr baseColWidth="10" defaultColWidth="17.83203125" defaultRowHeight="14"/>
  <cols>
    <col min="1" max="2" width="9.33203125" customWidth="1"/>
    <col min="3" max="3" width="23.1640625" style="2" bestFit="1" customWidth="1"/>
    <col min="4" max="4" width="12.1640625" style="1" bestFit="1" customWidth="1"/>
    <col min="5" max="5" width="12.1640625" bestFit="1" customWidth="1"/>
    <col min="6" max="6" width="8.33203125" style="20" customWidth="1"/>
    <col min="7" max="7" width="10.1640625" bestFit="1" customWidth="1"/>
    <col min="8" max="8" width="11.1640625" bestFit="1" customWidth="1"/>
    <col min="9" max="10" width="10" bestFit="1" customWidth="1"/>
    <col min="11" max="11" width="14.1640625" bestFit="1" customWidth="1"/>
    <col min="12" max="12" width="10" bestFit="1" customWidth="1"/>
    <col min="13" max="13" width="11" bestFit="1" customWidth="1"/>
    <col min="14" max="14" width="4" bestFit="1" customWidth="1"/>
    <col min="15" max="16" width="3" bestFit="1" customWidth="1"/>
    <col min="17" max="17" width="13.83203125" customWidth="1"/>
    <col min="18" max="20" width="12" bestFit="1" customWidth="1"/>
    <col min="21" max="21" width="8" bestFit="1" customWidth="1"/>
    <col min="22" max="22" width="9" bestFit="1" customWidth="1"/>
    <col min="23" max="23" width="10" bestFit="1" customWidth="1"/>
    <col min="24" max="26" width="13" bestFit="1" customWidth="1"/>
  </cols>
  <sheetData>
    <row r="1" spans="1:26" ht="15">
      <c r="B1" s="14" t="s">
        <v>7</v>
      </c>
      <c r="C1" s="15">
        <v>45440.357523148137</v>
      </c>
      <c r="D1" s="16">
        <v>45440.357523148137</v>
      </c>
      <c r="E1" s="14">
        <v>2024052801</v>
      </c>
      <c r="F1" s="19" t="s">
        <v>26</v>
      </c>
      <c r="G1" s="14">
        <v>15413.49</v>
      </c>
      <c r="H1" s="14">
        <v>17.488880000000002</v>
      </c>
    </row>
    <row r="2" spans="1:26">
      <c r="A2">
        <v>1</v>
      </c>
      <c r="B2" t="s">
        <v>8</v>
      </c>
      <c r="C2" s="2">
        <v>45440.360462962963</v>
      </c>
      <c r="D2" s="3">
        <v>45440.360462962963</v>
      </c>
      <c r="E2">
        <v>2024052801</v>
      </c>
      <c r="F2" s="20" t="s">
        <v>26</v>
      </c>
      <c r="G2">
        <v>14717.45</v>
      </c>
      <c r="H2">
        <v>17.160689999999999</v>
      </c>
      <c r="I2">
        <v>284.89999999999998</v>
      </c>
      <c r="J2">
        <v>278.44229999999999</v>
      </c>
      <c r="K2" t="s">
        <v>9</v>
      </c>
      <c r="L2">
        <v>38.000329999999998</v>
      </c>
      <c r="M2">
        <v>0.32294329999999999</v>
      </c>
      <c r="N2">
        <v>70</v>
      </c>
      <c r="O2" t="s">
        <v>10</v>
      </c>
      <c r="P2">
        <v>1</v>
      </c>
      <c r="R2" s="8">
        <f>D2-D1</f>
        <v>2.9398148253676482E-3</v>
      </c>
      <c r="U2">
        <f>G1-G2</f>
        <v>696.03999999999905</v>
      </c>
      <c r="W2" s="177">
        <f>R2*1440</f>
        <v>4.2333333485294133</v>
      </c>
      <c r="X2">
        <f>LN(2)/110</f>
        <v>6.3013380050904117E-3</v>
      </c>
      <c r="Y2" s="177">
        <f>J2*EXP(W2*X2)</f>
        <v>285.96988866560946</v>
      </c>
      <c r="Z2" s="177">
        <f>J2*EXP(W2*X2)</f>
        <v>285.96988866560946</v>
      </c>
    </row>
    <row r="3" spans="1:26">
      <c r="A3">
        <v>2</v>
      </c>
      <c r="B3" t="s">
        <v>8</v>
      </c>
      <c r="C3" s="2">
        <v>45440.362511574072</v>
      </c>
      <c r="D3" s="3">
        <v>45440.362511574072</v>
      </c>
      <c r="E3">
        <v>2024052801</v>
      </c>
      <c r="F3" s="20" t="s">
        <v>26</v>
      </c>
      <c r="G3">
        <v>14143.21</v>
      </c>
      <c r="H3">
        <v>16.801279999999998</v>
      </c>
      <c r="I3">
        <v>305.25</v>
      </c>
      <c r="J3">
        <v>300.8227</v>
      </c>
      <c r="K3" t="s">
        <v>9</v>
      </c>
      <c r="L3">
        <v>38.000329999999998</v>
      </c>
      <c r="M3">
        <v>0.35552590000000001</v>
      </c>
      <c r="N3">
        <v>75</v>
      </c>
      <c r="O3" t="s">
        <v>10</v>
      </c>
      <c r="P3">
        <v>1</v>
      </c>
      <c r="R3" s="8">
        <f>D3-D2</f>
        <v>2.0486111097852699E-3</v>
      </c>
      <c r="S3" s="1">
        <f>AVERAGE(R3:R9)</f>
        <v>1.871693120587484E-3</v>
      </c>
      <c r="T3" s="1">
        <f>AVERAGE(R:R)</f>
        <v>4.403375149723293E-3</v>
      </c>
      <c r="V3" s="177">
        <f t="shared" ref="V3:V30" si="0">R3*1440</f>
        <v>2.9499999980907887</v>
      </c>
      <c r="W3" s="177">
        <f>V3+W2</f>
        <v>7.1833333466202021</v>
      </c>
      <c r="X3">
        <f t="shared" ref="X3:X32" si="1">LN(2)/110</f>
        <v>6.3013380050904117E-3</v>
      </c>
      <c r="Y3" s="177">
        <f t="shared" ref="Y3:Y30" si="2">J3*EXP(W3*X3)</f>
        <v>314.75220110155789</v>
      </c>
      <c r="Z3" s="177">
        <f t="shared" ref="Z3:Z32" si="3">J3*EXP(X3*(W3-$W$2))</f>
        <v>306.46697529494082</v>
      </c>
    </row>
    <row r="4" spans="1:26">
      <c r="A4">
        <v>3</v>
      </c>
      <c r="B4" t="s">
        <v>8</v>
      </c>
      <c r="C4" s="2">
        <v>45440.364444444444</v>
      </c>
      <c r="D4" s="3">
        <v>45440.364444444444</v>
      </c>
      <c r="E4">
        <v>2024052801</v>
      </c>
      <c r="F4" s="20" t="s">
        <v>26</v>
      </c>
      <c r="G4">
        <v>13700.27</v>
      </c>
      <c r="H4">
        <v>16.561990000000002</v>
      </c>
      <c r="I4">
        <v>203.5</v>
      </c>
      <c r="J4">
        <v>200.62090000000001</v>
      </c>
      <c r="K4" t="s">
        <v>9</v>
      </c>
      <c r="L4">
        <v>38.000160000000001</v>
      </c>
      <c r="M4">
        <v>0.241003</v>
      </c>
      <c r="N4">
        <v>50</v>
      </c>
      <c r="O4" t="s">
        <v>10</v>
      </c>
      <c r="P4">
        <v>1</v>
      </c>
      <c r="R4" s="8">
        <f t="shared" ref="R4:R25" si="4">D4-D3</f>
        <v>1.9328703710925765E-3</v>
      </c>
      <c r="V4" s="177">
        <f t="shared" si="0"/>
        <v>2.7833333343733102</v>
      </c>
      <c r="W4" s="177">
        <f t="shared" ref="W4:W30" si="5">V4+W3</f>
        <v>9.9666666809935123</v>
      </c>
      <c r="X4">
        <f t="shared" si="1"/>
        <v>6.3013380050904117E-3</v>
      </c>
      <c r="Y4" s="177">
        <f t="shared" si="2"/>
        <v>213.62462650770033</v>
      </c>
      <c r="Z4" s="177">
        <f t="shared" si="3"/>
        <v>208.00138300923959</v>
      </c>
    </row>
    <row r="5" spans="1:26">
      <c r="A5">
        <v>4</v>
      </c>
      <c r="B5" t="s">
        <v>8</v>
      </c>
      <c r="C5" s="2">
        <v>45440.366261574083</v>
      </c>
      <c r="D5" s="3">
        <v>45440.366261574083</v>
      </c>
      <c r="E5">
        <v>2024052801</v>
      </c>
      <c r="F5" s="20" t="s">
        <v>26</v>
      </c>
      <c r="G5">
        <v>13210.07</v>
      </c>
      <c r="H5">
        <v>16.235530000000001</v>
      </c>
      <c r="I5">
        <v>264.55</v>
      </c>
      <c r="J5">
        <v>263.37619999999998</v>
      </c>
      <c r="K5" t="s">
        <v>9</v>
      </c>
      <c r="L5">
        <v>38.000190000000003</v>
      </c>
      <c r="M5">
        <v>0.3219553</v>
      </c>
      <c r="N5">
        <v>65</v>
      </c>
      <c r="O5" t="s">
        <v>10</v>
      </c>
      <c r="P5">
        <v>1</v>
      </c>
      <c r="R5" s="8">
        <f t="shared" si="4"/>
        <v>1.8171296396758407E-3</v>
      </c>
      <c r="V5" s="177">
        <f t="shared" si="0"/>
        <v>2.6166666811332107</v>
      </c>
      <c r="W5" s="177">
        <f t="shared" si="5"/>
        <v>12.583333362126723</v>
      </c>
      <c r="X5">
        <f t="shared" si="1"/>
        <v>6.3013380050904117E-3</v>
      </c>
      <c r="Y5" s="177">
        <f t="shared" si="2"/>
        <v>285.11005542109314</v>
      </c>
      <c r="Z5" s="177">
        <f t="shared" si="3"/>
        <v>277.60510015585993</v>
      </c>
    </row>
    <row r="6" spans="1:26">
      <c r="A6">
        <v>5</v>
      </c>
      <c r="B6" t="s">
        <v>8</v>
      </c>
      <c r="C6" s="2">
        <v>45440.368136574078</v>
      </c>
      <c r="D6" s="3">
        <v>45440.368136574078</v>
      </c>
      <c r="E6">
        <v>2024052801</v>
      </c>
      <c r="F6" s="20" t="s">
        <v>26</v>
      </c>
      <c r="G6">
        <v>12714.93</v>
      </c>
      <c r="H6">
        <v>15.895770000000001</v>
      </c>
      <c r="I6">
        <v>272.69</v>
      </c>
      <c r="J6">
        <v>267.87729999999999</v>
      </c>
      <c r="K6" t="s">
        <v>9</v>
      </c>
      <c r="L6">
        <v>38.000360000000001</v>
      </c>
      <c r="M6">
        <v>0.33315099999999997</v>
      </c>
      <c r="N6">
        <v>67</v>
      </c>
      <c r="O6" t="s">
        <v>10</v>
      </c>
      <c r="P6">
        <v>1</v>
      </c>
      <c r="R6" s="8">
        <f t="shared" si="4"/>
        <v>1.8749999944702722E-3</v>
      </c>
      <c r="V6" s="177">
        <f t="shared" si="0"/>
        <v>2.699999992037192</v>
      </c>
      <c r="W6" s="177">
        <f t="shared" si="5"/>
        <v>15.283333354163915</v>
      </c>
      <c r="X6">
        <f t="shared" si="1"/>
        <v>6.3013380050904117E-3</v>
      </c>
      <c r="Y6" s="177">
        <f t="shared" si="2"/>
        <v>294.95844710880021</v>
      </c>
      <c r="Z6" s="177">
        <f t="shared" si="3"/>
        <v>287.19425251599728</v>
      </c>
    </row>
    <row r="7" spans="1:26">
      <c r="A7">
        <v>6</v>
      </c>
      <c r="B7" t="s">
        <v>8</v>
      </c>
      <c r="C7" s="2">
        <v>45440.369942129633</v>
      </c>
      <c r="D7" s="3">
        <v>45440.369942129633</v>
      </c>
      <c r="E7">
        <v>2024052801</v>
      </c>
      <c r="F7" s="20" t="s">
        <v>26</v>
      </c>
      <c r="G7">
        <v>12268.24</v>
      </c>
      <c r="H7">
        <v>15.592930000000001</v>
      </c>
      <c r="I7">
        <v>244.2</v>
      </c>
      <c r="J7">
        <v>238.3691</v>
      </c>
      <c r="K7" t="s">
        <v>9</v>
      </c>
      <c r="L7">
        <v>38.000059999999998</v>
      </c>
      <c r="M7">
        <v>0.30142550000000001</v>
      </c>
      <c r="N7">
        <v>60</v>
      </c>
      <c r="O7" t="s">
        <v>10</v>
      </c>
      <c r="P7">
        <v>1</v>
      </c>
      <c r="R7" s="8">
        <f t="shared" si="4"/>
        <v>1.8055555556202307E-3</v>
      </c>
      <c r="V7" s="177">
        <f t="shared" si="0"/>
        <v>2.6000000000931323</v>
      </c>
      <c r="W7" s="177">
        <f t="shared" si="5"/>
        <v>17.883333354257047</v>
      </c>
      <c r="X7">
        <f t="shared" si="1"/>
        <v>6.3013380050904117E-3</v>
      </c>
      <c r="Y7" s="177">
        <f t="shared" si="2"/>
        <v>266.80264847751971</v>
      </c>
      <c r="Z7" s="177">
        <f t="shared" si="3"/>
        <v>259.77959929564446</v>
      </c>
    </row>
    <row r="8" spans="1:26">
      <c r="A8">
        <v>7</v>
      </c>
      <c r="B8" t="s">
        <v>8</v>
      </c>
      <c r="C8" s="2">
        <v>45440.371712962973</v>
      </c>
      <c r="D8" s="3">
        <v>45440.371712962973</v>
      </c>
      <c r="E8">
        <v>2024052801</v>
      </c>
      <c r="F8" s="20" t="s">
        <v>26</v>
      </c>
      <c r="G8">
        <v>11774.27</v>
      </c>
      <c r="H8">
        <v>15.208069999999999</v>
      </c>
      <c r="I8">
        <v>301.18</v>
      </c>
      <c r="J8">
        <v>300.06139999999999</v>
      </c>
      <c r="K8" t="s">
        <v>9</v>
      </c>
      <c r="L8">
        <v>38.0002</v>
      </c>
      <c r="M8">
        <v>0.3855748</v>
      </c>
      <c r="N8">
        <v>74</v>
      </c>
      <c r="O8" t="s">
        <v>10</v>
      </c>
      <c r="P8">
        <v>1</v>
      </c>
      <c r="R8" s="8">
        <f t="shared" si="4"/>
        <v>1.7708333398331888E-3</v>
      </c>
      <c r="V8" s="177">
        <f t="shared" si="0"/>
        <v>2.5500000093597919</v>
      </c>
      <c r="W8" s="177">
        <f t="shared" si="5"/>
        <v>20.433333363616839</v>
      </c>
      <c r="X8">
        <f t="shared" si="1"/>
        <v>6.3013380050904117E-3</v>
      </c>
      <c r="Y8" s="177">
        <f t="shared" si="2"/>
        <v>341.29406298922333</v>
      </c>
      <c r="Z8" s="177">
        <f t="shared" si="3"/>
        <v>332.31017544712751</v>
      </c>
    </row>
    <row r="9" spans="1:26">
      <c r="A9">
        <v>8</v>
      </c>
      <c r="B9" t="s">
        <v>8</v>
      </c>
      <c r="C9" s="2">
        <v>45440.373564814807</v>
      </c>
      <c r="D9" s="3">
        <v>45440.373564814807</v>
      </c>
      <c r="E9">
        <v>2024052801</v>
      </c>
      <c r="F9" s="20" t="s">
        <v>26</v>
      </c>
      <c r="G9">
        <v>11316.65</v>
      </c>
      <c r="H9">
        <v>14.863709999999999</v>
      </c>
      <c r="I9">
        <v>272.69</v>
      </c>
      <c r="J9">
        <v>268.06909999999999</v>
      </c>
      <c r="K9" t="s">
        <v>9</v>
      </c>
      <c r="L9">
        <v>38</v>
      </c>
      <c r="M9">
        <v>0.3502961</v>
      </c>
      <c r="N9">
        <v>67</v>
      </c>
      <c r="O9" t="s">
        <v>10</v>
      </c>
      <c r="P9">
        <v>1</v>
      </c>
      <c r="R9" s="8">
        <f t="shared" si="4"/>
        <v>1.8518518336350098E-3</v>
      </c>
      <c r="V9" s="177">
        <f t="shared" si="0"/>
        <v>2.6666666404344141</v>
      </c>
      <c r="W9" s="177">
        <f t="shared" si="5"/>
        <v>23.100000004051253</v>
      </c>
      <c r="X9">
        <f t="shared" si="1"/>
        <v>6.3013380050904117E-3</v>
      </c>
      <c r="Y9" s="177">
        <f t="shared" si="2"/>
        <v>310.07236044804051</v>
      </c>
      <c r="Z9" s="177">
        <f t="shared" si="3"/>
        <v>301.91032214072504</v>
      </c>
    </row>
    <row r="10" spans="1:26">
      <c r="A10">
        <v>9</v>
      </c>
      <c r="B10" t="s">
        <v>8</v>
      </c>
      <c r="C10" s="2">
        <v>45440.391631944447</v>
      </c>
      <c r="D10" s="17">
        <v>45440.391631944447</v>
      </c>
      <c r="E10">
        <v>2024052801</v>
      </c>
      <c r="F10" s="20" t="s">
        <v>26</v>
      </c>
      <c r="G10">
        <v>9275.1880000000001</v>
      </c>
      <c r="H10">
        <v>14.35965</v>
      </c>
      <c r="I10">
        <v>325.60000000000002</v>
      </c>
      <c r="J10">
        <v>329.64370000000002</v>
      </c>
      <c r="K10" t="s">
        <v>9</v>
      </c>
      <c r="L10">
        <v>38.001080000000002</v>
      </c>
      <c r="M10">
        <v>0.50871690000000003</v>
      </c>
      <c r="N10">
        <v>80</v>
      </c>
      <c r="O10" t="s">
        <v>10</v>
      </c>
      <c r="P10">
        <v>1</v>
      </c>
      <c r="R10" s="9">
        <f t="shared" si="4"/>
        <v>1.8067129640257917E-2</v>
      </c>
      <c r="S10" s="1">
        <f>AVERAGE(R11:R16)</f>
        <v>1.7708333325572312E-3</v>
      </c>
      <c r="V10" s="177">
        <f t="shared" si="0"/>
        <v>26.016666681971401</v>
      </c>
      <c r="W10" s="177">
        <f t="shared" si="5"/>
        <v>49.116666686022654</v>
      </c>
      <c r="X10">
        <f t="shared" si="1"/>
        <v>6.3013380050904117E-3</v>
      </c>
      <c r="Y10" s="177">
        <f t="shared" si="2"/>
        <v>449.22015596899047</v>
      </c>
      <c r="Z10" s="177">
        <f t="shared" si="3"/>
        <v>437.39532864113988</v>
      </c>
    </row>
    <row r="11" spans="1:26">
      <c r="A11">
        <v>10</v>
      </c>
      <c r="B11" t="s">
        <v>8</v>
      </c>
      <c r="C11" s="2">
        <v>45440.393391203703</v>
      </c>
      <c r="D11" s="17">
        <v>45440.393391203703</v>
      </c>
      <c r="E11">
        <v>2024052801</v>
      </c>
      <c r="F11" s="20" t="s">
        <v>26</v>
      </c>
      <c r="G11">
        <v>8854.9</v>
      </c>
      <c r="H11">
        <v>13.92863</v>
      </c>
      <c r="I11">
        <v>272.69</v>
      </c>
      <c r="J11">
        <v>269.9889</v>
      </c>
      <c r="K11" t="s">
        <v>9</v>
      </c>
      <c r="L11">
        <v>38.001300000000001</v>
      </c>
      <c r="M11">
        <v>0.42266100000000001</v>
      </c>
      <c r="N11">
        <v>67</v>
      </c>
      <c r="O11" t="s">
        <v>10</v>
      </c>
      <c r="P11">
        <v>1</v>
      </c>
      <c r="R11" s="9">
        <f t="shared" si="4"/>
        <v>1.7592592557775788E-3</v>
      </c>
      <c r="S11" s="1"/>
      <c r="V11" s="177">
        <f t="shared" si="0"/>
        <v>2.5333333283197135</v>
      </c>
      <c r="W11" s="177">
        <f t="shared" si="5"/>
        <v>51.650000014342368</v>
      </c>
      <c r="X11">
        <f t="shared" si="1"/>
        <v>6.3013380050904117E-3</v>
      </c>
      <c r="Y11" s="177">
        <f t="shared" si="2"/>
        <v>373.84637653234432</v>
      </c>
      <c r="Z11" s="177">
        <f t="shared" si="3"/>
        <v>364.00561406677332</v>
      </c>
    </row>
    <row r="12" spans="1:26">
      <c r="A12">
        <v>11</v>
      </c>
      <c r="B12" t="s">
        <v>8</v>
      </c>
      <c r="C12" s="2">
        <v>45440.395208333342</v>
      </c>
      <c r="D12" s="17">
        <v>45440.395208333342</v>
      </c>
      <c r="E12">
        <v>2024052801</v>
      </c>
      <c r="F12" s="20" t="s">
        <v>26</v>
      </c>
      <c r="G12">
        <v>8424.1710000000003</v>
      </c>
      <c r="H12">
        <v>13.47334</v>
      </c>
      <c r="I12">
        <v>288.97000000000003</v>
      </c>
      <c r="J12">
        <v>294.00170000000003</v>
      </c>
      <c r="K12" t="s">
        <v>9</v>
      </c>
      <c r="L12">
        <v>38.000109999999999</v>
      </c>
      <c r="M12">
        <v>0.46790530000000002</v>
      </c>
      <c r="N12">
        <v>71</v>
      </c>
      <c r="O12" t="s">
        <v>10</v>
      </c>
      <c r="P12">
        <v>1</v>
      </c>
      <c r="R12" s="9">
        <f t="shared" si="4"/>
        <v>1.8171296396758407E-3</v>
      </c>
      <c r="V12" s="177">
        <f t="shared" si="0"/>
        <v>2.6166666811332107</v>
      </c>
      <c r="W12" s="177">
        <f t="shared" si="5"/>
        <v>54.266666695475578</v>
      </c>
      <c r="X12">
        <f t="shared" si="1"/>
        <v>6.3013380050904117E-3</v>
      </c>
      <c r="Y12" s="177">
        <f t="shared" si="2"/>
        <v>413.86430686021652</v>
      </c>
      <c r="Z12" s="177">
        <f t="shared" si="3"/>
        <v>402.97015195475308</v>
      </c>
    </row>
    <row r="13" spans="1:26">
      <c r="A13">
        <v>12</v>
      </c>
      <c r="B13" t="s">
        <v>8</v>
      </c>
      <c r="C13" s="2">
        <v>45440.397013888891</v>
      </c>
      <c r="D13" s="17">
        <v>45440.397013888891</v>
      </c>
      <c r="E13">
        <v>2024052801</v>
      </c>
      <c r="F13" s="20" t="s">
        <v>26</v>
      </c>
      <c r="G13">
        <v>8050.8869999999997</v>
      </c>
      <c r="H13">
        <v>13.088150000000001</v>
      </c>
      <c r="I13">
        <v>236.06</v>
      </c>
      <c r="J13">
        <v>240.5283</v>
      </c>
      <c r="K13" t="s">
        <v>9</v>
      </c>
      <c r="L13">
        <v>38.000950000000003</v>
      </c>
      <c r="M13">
        <v>0.38909860000000002</v>
      </c>
      <c r="N13">
        <v>58</v>
      </c>
      <c r="O13" t="s">
        <v>10</v>
      </c>
      <c r="P13">
        <v>1</v>
      </c>
      <c r="R13" s="9">
        <f t="shared" si="4"/>
        <v>1.8055555483442731E-3</v>
      </c>
      <c r="V13" s="177">
        <f t="shared" si="0"/>
        <v>2.5999999896157533</v>
      </c>
      <c r="W13" s="177">
        <f t="shared" si="5"/>
        <v>56.866666685091332</v>
      </c>
      <c r="X13">
        <f t="shared" si="1"/>
        <v>6.3013380050904117E-3</v>
      </c>
      <c r="Y13" s="177">
        <f t="shared" si="2"/>
        <v>344.18312028447394</v>
      </c>
      <c r="Z13" s="177">
        <f t="shared" si="3"/>
        <v>335.12318405399526</v>
      </c>
    </row>
    <row r="14" spans="1:26">
      <c r="A14">
        <v>13</v>
      </c>
      <c r="B14" t="s">
        <v>8</v>
      </c>
      <c r="C14" s="2">
        <v>45440.398993055547</v>
      </c>
      <c r="D14" s="17">
        <v>45440.398993055547</v>
      </c>
      <c r="E14">
        <v>2024052801</v>
      </c>
      <c r="F14" s="20" t="s">
        <v>26</v>
      </c>
      <c r="G14">
        <v>7666.4840000000004</v>
      </c>
      <c r="H14">
        <v>12.68962</v>
      </c>
      <c r="I14">
        <v>244.2</v>
      </c>
      <c r="J14">
        <v>245.58109999999999</v>
      </c>
      <c r="K14" t="s">
        <v>9</v>
      </c>
      <c r="L14">
        <v>38.000160000000001</v>
      </c>
      <c r="M14">
        <v>0.404478</v>
      </c>
      <c r="N14">
        <v>60</v>
      </c>
      <c r="O14" t="s">
        <v>10</v>
      </c>
      <c r="P14">
        <v>1</v>
      </c>
      <c r="R14" s="9">
        <f t="shared" si="4"/>
        <v>1.9791666563833132E-3</v>
      </c>
      <c r="V14" s="177">
        <f t="shared" si="0"/>
        <v>2.8499999851919711</v>
      </c>
      <c r="W14" s="177">
        <f t="shared" si="5"/>
        <v>59.716666670283303</v>
      </c>
      <c r="X14">
        <f t="shared" si="1"/>
        <v>6.3013380050904117E-3</v>
      </c>
      <c r="Y14" s="177">
        <f t="shared" si="2"/>
        <v>357.78138381634415</v>
      </c>
      <c r="Z14" s="177">
        <f t="shared" si="3"/>
        <v>348.3635003386496</v>
      </c>
    </row>
    <row r="15" spans="1:26">
      <c r="A15">
        <v>14</v>
      </c>
      <c r="B15" t="s">
        <v>8</v>
      </c>
      <c r="C15" s="2">
        <v>45440.400729166657</v>
      </c>
      <c r="D15" s="17">
        <v>45440.400729166657</v>
      </c>
      <c r="E15">
        <v>2024052801</v>
      </c>
      <c r="F15" s="20" t="s">
        <v>26</v>
      </c>
      <c r="G15">
        <v>7257.3609999999999</v>
      </c>
      <c r="H15">
        <v>12.203620000000001</v>
      </c>
      <c r="I15">
        <v>288.97000000000003</v>
      </c>
      <c r="J15">
        <v>290.14510000000001</v>
      </c>
      <c r="K15" t="s">
        <v>9</v>
      </c>
      <c r="L15">
        <v>38.001159999999999</v>
      </c>
      <c r="M15">
        <v>0.48565160000000002</v>
      </c>
      <c r="N15">
        <v>71</v>
      </c>
      <c r="O15" t="s">
        <v>10</v>
      </c>
      <c r="P15">
        <v>1</v>
      </c>
      <c r="R15" s="9">
        <f t="shared" si="4"/>
        <v>1.7361111094942316E-3</v>
      </c>
      <c r="V15" s="177">
        <f t="shared" si="0"/>
        <v>2.4999999976716936</v>
      </c>
      <c r="W15" s="177">
        <f t="shared" si="5"/>
        <v>62.216666667954996</v>
      </c>
      <c r="X15">
        <f t="shared" si="1"/>
        <v>6.3013380050904117E-3</v>
      </c>
      <c r="Y15" s="177">
        <f t="shared" si="2"/>
        <v>429.41739253688394</v>
      </c>
      <c r="Z15" s="177">
        <f t="shared" si="3"/>
        <v>418.113833578423</v>
      </c>
    </row>
    <row r="16" spans="1:26">
      <c r="A16">
        <v>15</v>
      </c>
      <c r="B16" t="s">
        <v>8</v>
      </c>
      <c r="C16" s="2">
        <v>45440.402256944442</v>
      </c>
      <c r="D16" s="17">
        <v>45440.402256944442</v>
      </c>
      <c r="E16">
        <v>2024052801</v>
      </c>
      <c r="F16" s="20" t="s">
        <v>26</v>
      </c>
      <c r="G16">
        <v>6798.3850000000002</v>
      </c>
      <c r="H16">
        <v>11.59179</v>
      </c>
      <c r="I16">
        <v>366.3</v>
      </c>
      <c r="J16">
        <v>365.44119999999998</v>
      </c>
      <c r="K16" t="s">
        <v>9</v>
      </c>
      <c r="L16">
        <v>38.00132</v>
      </c>
      <c r="M16">
        <v>0.62114720000000001</v>
      </c>
      <c r="N16">
        <v>90</v>
      </c>
      <c r="O16" t="s">
        <v>10</v>
      </c>
      <c r="P16">
        <v>1</v>
      </c>
      <c r="R16" s="9">
        <f t="shared" si="4"/>
        <v>1.5277777856681496E-3</v>
      </c>
      <c r="V16" s="177">
        <f t="shared" si="0"/>
        <v>2.2000000113621354</v>
      </c>
      <c r="W16" s="177">
        <f t="shared" si="5"/>
        <v>64.416666679317132</v>
      </c>
      <c r="X16">
        <f t="shared" si="1"/>
        <v>6.3013380050904117E-3</v>
      </c>
      <c r="Y16" s="177">
        <f t="shared" si="2"/>
        <v>548.40637954932504</v>
      </c>
      <c r="Z16" s="177">
        <f t="shared" si="3"/>
        <v>533.97067211835633</v>
      </c>
    </row>
    <row r="17" spans="1:26">
      <c r="A17">
        <v>16</v>
      </c>
      <c r="B17" t="s">
        <v>8</v>
      </c>
      <c r="C17" s="2">
        <v>45440.419571759259</v>
      </c>
      <c r="D17" s="18">
        <v>45440.419571759259</v>
      </c>
      <c r="E17">
        <v>2024052801</v>
      </c>
      <c r="F17" s="20" t="s">
        <v>26</v>
      </c>
      <c r="G17">
        <v>5555.1419999999998</v>
      </c>
      <c r="H17">
        <v>11.08868</v>
      </c>
      <c r="I17">
        <v>252.34</v>
      </c>
      <c r="J17">
        <v>253.50239999999999</v>
      </c>
      <c r="K17" t="s">
        <v>9</v>
      </c>
      <c r="L17">
        <v>38.001359999999998</v>
      </c>
      <c r="M17">
        <v>0.50408759999999997</v>
      </c>
      <c r="N17">
        <v>62</v>
      </c>
      <c r="O17" t="s">
        <v>10</v>
      </c>
      <c r="P17">
        <v>1</v>
      </c>
      <c r="R17" s="6">
        <f t="shared" si="4"/>
        <v>1.7314814816927537E-2</v>
      </c>
      <c r="S17" s="1">
        <f>AVERAGE(R18:R21)</f>
        <v>1.7013888882502215E-3</v>
      </c>
      <c r="V17" s="177">
        <f t="shared" si="0"/>
        <v>24.933333336375654</v>
      </c>
      <c r="W17" s="177">
        <f t="shared" si="5"/>
        <v>89.350000015692785</v>
      </c>
      <c r="X17">
        <f t="shared" si="1"/>
        <v>6.3013380050904117E-3</v>
      </c>
      <c r="Y17" s="177">
        <f t="shared" si="2"/>
        <v>445.14400710878596</v>
      </c>
      <c r="Z17" s="177">
        <f t="shared" si="3"/>
        <v>433.42647629422413</v>
      </c>
    </row>
    <row r="18" spans="1:26">
      <c r="A18">
        <v>17</v>
      </c>
      <c r="B18" t="s">
        <v>8</v>
      </c>
      <c r="C18" s="2">
        <v>45440.421631944453</v>
      </c>
      <c r="D18" s="18">
        <v>45440.421631944453</v>
      </c>
      <c r="E18">
        <v>2024052801</v>
      </c>
      <c r="F18" s="20" t="s">
        <v>26</v>
      </c>
      <c r="G18">
        <v>5170.1059999999998</v>
      </c>
      <c r="H18">
        <v>10.514200000000001</v>
      </c>
      <c r="I18">
        <v>284.89999999999998</v>
      </c>
      <c r="J18">
        <v>285.19310000000002</v>
      </c>
      <c r="K18" t="s">
        <v>9</v>
      </c>
      <c r="L18">
        <v>38.000129999999999</v>
      </c>
      <c r="M18">
        <v>0.57817419999999997</v>
      </c>
      <c r="N18">
        <v>70</v>
      </c>
      <c r="O18" t="s">
        <v>10</v>
      </c>
      <c r="P18">
        <v>1</v>
      </c>
      <c r="R18" s="6">
        <f t="shared" si="4"/>
        <v>2.0601851938408799E-3</v>
      </c>
      <c r="V18" s="177">
        <f t="shared" si="0"/>
        <v>2.9666666791308671</v>
      </c>
      <c r="W18" s="177">
        <f t="shared" si="5"/>
        <v>92.316666694823653</v>
      </c>
      <c r="X18">
        <f t="shared" si="1"/>
        <v>6.3013380050904117E-3</v>
      </c>
      <c r="Y18" s="177">
        <f t="shared" si="2"/>
        <v>510.2419449287292</v>
      </c>
      <c r="Z18" s="177">
        <f t="shared" si="3"/>
        <v>496.81084034885066</v>
      </c>
    </row>
    <row r="19" spans="1:26">
      <c r="A19">
        <v>18</v>
      </c>
      <c r="B19" t="s">
        <v>8</v>
      </c>
      <c r="C19" s="2">
        <v>45440.423229166663</v>
      </c>
      <c r="D19" s="18">
        <v>45440.423229166663</v>
      </c>
      <c r="E19">
        <v>2024052801</v>
      </c>
      <c r="F19" s="20" t="s">
        <v>26</v>
      </c>
      <c r="G19">
        <v>4837.585</v>
      </c>
      <c r="H19">
        <v>9.9829849999999993</v>
      </c>
      <c r="I19">
        <v>256.41000000000003</v>
      </c>
      <c r="J19">
        <v>257.69310000000002</v>
      </c>
      <c r="K19" t="s">
        <v>9</v>
      </c>
      <c r="L19">
        <v>38.000160000000001</v>
      </c>
      <c r="M19">
        <v>0.52995460000000005</v>
      </c>
      <c r="N19">
        <v>63</v>
      </c>
      <c r="O19" t="s">
        <v>10</v>
      </c>
      <c r="P19">
        <v>1</v>
      </c>
      <c r="R19" s="6">
        <f t="shared" si="4"/>
        <v>1.5972222099662758E-3</v>
      </c>
      <c r="V19" s="177">
        <f t="shared" si="0"/>
        <v>2.2999999823514372</v>
      </c>
      <c r="W19" s="177">
        <f t="shared" si="5"/>
        <v>94.61666667717509</v>
      </c>
      <c r="X19">
        <f t="shared" si="1"/>
        <v>6.3013380050904117E-3</v>
      </c>
      <c r="Y19" s="177">
        <f t="shared" si="2"/>
        <v>467.77197282599593</v>
      </c>
      <c r="Z19" s="177">
        <f t="shared" si="3"/>
        <v>455.45880580982742</v>
      </c>
    </row>
    <row r="20" spans="1:26">
      <c r="A20">
        <v>19</v>
      </c>
      <c r="B20" t="s">
        <v>8</v>
      </c>
      <c r="C20" s="2">
        <v>45440.424837962957</v>
      </c>
      <c r="D20" s="18">
        <v>45440.424837962957</v>
      </c>
      <c r="E20">
        <v>2024052801</v>
      </c>
      <c r="F20" s="20" t="s">
        <v>26</v>
      </c>
      <c r="G20">
        <v>4505.8239999999996</v>
      </c>
      <c r="H20">
        <v>9.4344199999999994</v>
      </c>
      <c r="I20">
        <v>264.55</v>
      </c>
      <c r="J20">
        <v>265.01740000000001</v>
      </c>
      <c r="K20" t="s">
        <v>9</v>
      </c>
      <c r="L20">
        <v>38.001269999999998</v>
      </c>
      <c r="M20">
        <v>0.55317210000000006</v>
      </c>
      <c r="N20">
        <v>65</v>
      </c>
      <c r="O20" t="s">
        <v>10</v>
      </c>
      <c r="P20">
        <v>1</v>
      </c>
      <c r="R20" s="6">
        <f t="shared" si="4"/>
        <v>1.6087962940218858E-3</v>
      </c>
      <c r="V20" s="177">
        <f t="shared" si="0"/>
        <v>2.3166666633915156</v>
      </c>
      <c r="W20" s="177">
        <f t="shared" si="5"/>
        <v>96.933333340566605</v>
      </c>
      <c r="X20">
        <f t="shared" si="1"/>
        <v>6.3013380050904117E-3</v>
      </c>
      <c r="Y20" s="177">
        <f t="shared" si="2"/>
        <v>488.14143102926852</v>
      </c>
      <c r="Z20" s="177">
        <f t="shared" si="3"/>
        <v>475.29207853073672</v>
      </c>
    </row>
    <row r="21" spans="1:26">
      <c r="A21">
        <v>20</v>
      </c>
      <c r="B21" t="s">
        <v>8</v>
      </c>
      <c r="C21" s="2">
        <v>45440.426377314812</v>
      </c>
      <c r="D21" s="18">
        <v>45440.426377314812</v>
      </c>
      <c r="E21">
        <v>2024052801</v>
      </c>
      <c r="F21" s="20" t="s">
        <v>26</v>
      </c>
      <c r="G21">
        <v>4086.4769999999999</v>
      </c>
      <c r="H21">
        <v>8.6779320000000002</v>
      </c>
      <c r="I21">
        <v>358.15989999999999</v>
      </c>
      <c r="J21">
        <v>358.5763</v>
      </c>
      <c r="K21" t="s">
        <v>9</v>
      </c>
      <c r="L21">
        <v>38.000059999999998</v>
      </c>
      <c r="M21">
        <v>0.75924849999999999</v>
      </c>
      <c r="N21">
        <v>88</v>
      </c>
      <c r="O21" t="s">
        <v>10</v>
      </c>
      <c r="P21">
        <v>1</v>
      </c>
      <c r="R21" s="6">
        <f t="shared" si="4"/>
        <v>1.5393518551718444E-3</v>
      </c>
      <c r="S21" s="1"/>
      <c r="V21" s="177">
        <f t="shared" si="0"/>
        <v>2.2166666714474559</v>
      </c>
      <c r="W21" s="177">
        <f t="shared" si="5"/>
        <v>99.150000012014061</v>
      </c>
      <c r="X21">
        <f t="shared" si="1"/>
        <v>6.3013380050904117E-3</v>
      </c>
      <c r="Y21" s="177">
        <f t="shared" si="2"/>
        <v>669.7597941549127</v>
      </c>
      <c r="Z21" s="177">
        <f t="shared" si="3"/>
        <v>652.12969939673064</v>
      </c>
    </row>
    <row r="22" spans="1:26">
      <c r="A22">
        <v>21</v>
      </c>
      <c r="B22" t="s">
        <v>8</v>
      </c>
      <c r="C22" s="2">
        <v>45440.456099537027</v>
      </c>
      <c r="D22" s="3">
        <v>45440.456099537027</v>
      </c>
      <c r="E22">
        <v>2024052801</v>
      </c>
      <c r="F22" s="20" t="s">
        <v>26</v>
      </c>
      <c r="G22">
        <v>2865.297</v>
      </c>
      <c r="H22">
        <v>7.9733539999999996</v>
      </c>
      <c r="I22">
        <v>252.34</v>
      </c>
      <c r="J22">
        <v>253.0598</v>
      </c>
      <c r="K22" t="s">
        <v>9</v>
      </c>
      <c r="L22">
        <v>38.000059999999998</v>
      </c>
      <c r="M22">
        <v>0.70196999999999998</v>
      </c>
      <c r="N22">
        <v>62</v>
      </c>
      <c r="O22" t="s">
        <v>10</v>
      </c>
      <c r="P22">
        <v>1</v>
      </c>
      <c r="R22" s="8">
        <f t="shared" si="4"/>
        <v>2.972222221433185E-2</v>
      </c>
      <c r="S22" s="1">
        <f>AVERAGE(R23:R30)</f>
        <v>1.7375578718201723E-3</v>
      </c>
      <c r="V22" s="177">
        <f t="shared" si="0"/>
        <v>42.799999988637865</v>
      </c>
      <c r="W22" s="177">
        <f t="shared" si="5"/>
        <v>141.95000000065193</v>
      </c>
      <c r="X22">
        <f t="shared" si="1"/>
        <v>6.3013380050904117E-3</v>
      </c>
      <c r="Y22" s="177">
        <f t="shared" si="2"/>
        <v>618.99720310217003</v>
      </c>
      <c r="Z22" s="177">
        <f t="shared" si="3"/>
        <v>602.703332611615</v>
      </c>
    </row>
    <row r="23" spans="1:26">
      <c r="A23">
        <v>22</v>
      </c>
      <c r="B23" t="s">
        <v>8</v>
      </c>
      <c r="C23" s="2">
        <v>45440.457743055558</v>
      </c>
      <c r="D23" s="3">
        <v>45440.457743055558</v>
      </c>
      <c r="E23">
        <v>2024052801</v>
      </c>
      <c r="F23" s="20" t="s">
        <v>26</v>
      </c>
      <c r="G23">
        <v>2550.451</v>
      </c>
      <c r="H23">
        <v>7.2033529999999999</v>
      </c>
      <c r="I23">
        <v>276.75990000000002</v>
      </c>
      <c r="J23">
        <v>275.15730000000002</v>
      </c>
      <c r="K23" t="s">
        <v>9</v>
      </c>
      <c r="L23">
        <v>38.000030000000002</v>
      </c>
      <c r="M23">
        <v>0.77502190000000004</v>
      </c>
      <c r="N23">
        <v>68</v>
      </c>
      <c r="O23" t="s">
        <v>10</v>
      </c>
      <c r="P23">
        <v>1</v>
      </c>
      <c r="R23" s="8">
        <f t="shared" si="4"/>
        <v>1.6435185316368006E-3</v>
      </c>
      <c r="V23" s="177">
        <f t="shared" si="0"/>
        <v>2.3666666855569929</v>
      </c>
      <c r="W23" s="177">
        <f t="shared" si="5"/>
        <v>144.31666668620892</v>
      </c>
      <c r="X23">
        <f t="shared" si="1"/>
        <v>6.3013380050904117E-3</v>
      </c>
      <c r="Y23" s="177">
        <f t="shared" si="2"/>
        <v>683.16132392690804</v>
      </c>
      <c r="Z23" s="177">
        <f t="shared" si="3"/>
        <v>665.17846054653216</v>
      </c>
    </row>
    <row r="24" spans="1:26">
      <c r="A24">
        <v>23</v>
      </c>
      <c r="B24" t="s">
        <v>8</v>
      </c>
      <c r="C24" s="2">
        <v>45440.459363425929</v>
      </c>
      <c r="D24" s="3">
        <v>45440.459363425929</v>
      </c>
      <c r="E24">
        <v>2024052801</v>
      </c>
      <c r="F24" s="20" t="s">
        <v>26</v>
      </c>
      <c r="G24">
        <v>2326.0569999999998</v>
      </c>
      <c r="H24">
        <v>6.6678269999999999</v>
      </c>
      <c r="I24">
        <v>187.22</v>
      </c>
      <c r="J24">
        <v>186.61519999999999</v>
      </c>
      <c r="K24" t="s">
        <v>9</v>
      </c>
      <c r="L24">
        <v>38.000039999999998</v>
      </c>
      <c r="M24">
        <v>0.53315360000000001</v>
      </c>
      <c r="N24">
        <v>46</v>
      </c>
      <c r="O24" t="s">
        <v>10</v>
      </c>
      <c r="P24">
        <v>1</v>
      </c>
      <c r="R24" s="8">
        <f t="shared" si="4"/>
        <v>1.6203703708015382E-3</v>
      </c>
      <c r="V24" s="177">
        <f t="shared" si="0"/>
        <v>2.333333333954215</v>
      </c>
      <c r="W24" s="177">
        <f t="shared" si="5"/>
        <v>146.65000002016313</v>
      </c>
      <c r="X24">
        <f t="shared" si="1"/>
        <v>6.3013380050904117E-3</v>
      </c>
      <c r="Y24" s="177">
        <f t="shared" si="2"/>
        <v>470.19145429929671</v>
      </c>
      <c r="Z24" s="177">
        <f t="shared" si="3"/>
        <v>457.8145992445028</v>
      </c>
    </row>
    <row r="25" spans="1:26">
      <c r="A25">
        <v>24</v>
      </c>
      <c r="B25" t="s">
        <v>8</v>
      </c>
      <c r="C25" s="2">
        <v>45440.460960648154</v>
      </c>
      <c r="D25" s="3">
        <v>45440.460960648154</v>
      </c>
      <c r="E25">
        <v>2024052801</v>
      </c>
      <c r="F25" s="20" t="s">
        <v>26</v>
      </c>
      <c r="G25">
        <v>2055.3690000000001</v>
      </c>
      <c r="H25">
        <v>5.977468</v>
      </c>
      <c r="I25">
        <v>240.13</v>
      </c>
      <c r="J25">
        <v>239.8252</v>
      </c>
      <c r="K25" t="s">
        <v>9</v>
      </c>
      <c r="L25">
        <v>38.001190000000001</v>
      </c>
      <c r="M25">
        <v>0.69560789999999995</v>
      </c>
      <c r="N25">
        <v>59</v>
      </c>
      <c r="O25" t="s">
        <v>10</v>
      </c>
      <c r="P25">
        <v>1</v>
      </c>
      <c r="R25" s="8">
        <f t="shared" si="4"/>
        <v>1.5972222245181911E-3</v>
      </c>
      <c r="V25" s="177">
        <f t="shared" si="0"/>
        <v>2.3000000033061951</v>
      </c>
      <c r="W25" s="177">
        <f t="shared" si="5"/>
        <v>148.95000002346933</v>
      </c>
      <c r="X25">
        <f t="shared" si="1"/>
        <v>6.3013380050904117E-3</v>
      </c>
      <c r="Y25" s="177">
        <f t="shared" si="2"/>
        <v>613.0795018852566</v>
      </c>
      <c r="Z25" s="177">
        <f t="shared" si="3"/>
        <v>596.94140311183855</v>
      </c>
    </row>
    <row r="26" spans="1:26">
      <c r="A26">
        <v>25</v>
      </c>
      <c r="B26" t="s">
        <v>8</v>
      </c>
      <c r="C26" s="2">
        <v>45440.46261574074</v>
      </c>
      <c r="D26" s="3">
        <v>45440.46261574074</v>
      </c>
      <c r="E26">
        <v>2024052801</v>
      </c>
      <c r="F26" s="20" t="s">
        <v>26</v>
      </c>
      <c r="G26">
        <v>1772.2239999999999</v>
      </c>
      <c r="H26">
        <v>5.2321900000000001</v>
      </c>
      <c r="I26">
        <v>252.34</v>
      </c>
      <c r="J26">
        <v>252.78139999999999</v>
      </c>
      <c r="K26" t="s">
        <v>9</v>
      </c>
      <c r="L26">
        <v>38.001170000000002</v>
      </c>
      <c r="M26">
        <v>0.74420620000000004</v>
      </c>
      <c r="N26">
        <v>62</v>
      </c>
      <c r="O26" t="s">
        <v>10</v>
      </c>
      <c r="P26">
        <v>1</v>
      </c>
      <c r="R26" s="8">
        <f>D26-D25</f>
        <v>1.6550925865885802E-3</v>
      </c>
      <c r="V26" s="177">
        <f t="shared" si="0"/>
        <v>2.3833333246875554</v>
      </c>
      <c r="W26" s="177">
        <f t="shared" si="5"/>
        <v>151.33333334815688</v>
      </c>
      <c r="X26">
        <f t="shared" si="1"/>
        <v>6.3013380050904117E-3</v>
      </c>
      <c r="Y26" s="177">
        <f t="shared" si="2"/>
        <v>655.97820773769786</v>
      </c>
      <c r="Z26" s="177">
        <f t="shared" si="3"/>
        <v>638.71088583714925</v>
      </c>
    </row>
    <row r="27" spans="1:26">
      <c r="A27">
        <v>26</v>
      </c>
      <c r="B27" t="s">
        <v>8</v>
      </c>
      <c r="C27" s="2">
        <v>45440.464178240742</v>
      </c>
      <c r="D27" s="3">
        <v>45440.464178240742</v>
      </c>
      <c r="E27">
        <v>2024052801</v>
      </c>
      <c r="F27" s="20" t="s">
        <v>26</v>
      </c>
      <c r="G27">
        <v>1525.114</v>
      </c>
      <c r="H27">
        <v>4.5675670000000004</v>
      </c>
      <c r="I27">
        <v>223.85</v>
      </c>
      <c r="J27">
        <v>224.34780000000001</v>
      </c>
      <c r="K27" t="s">
        <v>9</v>
      </c>
      <c r="L27">
        <v>38.001460000000002</v>
      </c>
      <c r="M27">
        <v>0.66983130000000002</v>
      </c>
      <c r="N27">
        <v>55</v>
      </c>
      <c r="O27" t="s">
        <v>10</v>
      </c>
      <c r="P27">
        <v>1</v>
      </c>
      <c r="R27" s="8">
        <f>D27-D26</f>
        <v>1.5625000014551915E-3</v>
      </c>
      <c r="V27" s="177">
        <f t="shared" si="0"/>
        <v>2.2500000020954758</v>
      </c>
      <c r="W27" s="177">
        <f t="shared" si="5"/>
        <v>153.58333335025236</v>
      </c>
      <c r="X27">
        <f t="shared" si="1"/>
        <v>6.3013380050904117E-3</v>
      </c>
      <c r="Y27" s="177">
        <f t="shared" si="2"/>
        <v>590.50495196461713</v>
      </c>
      <c r="Z27" s="177">
        <f t="shared" si="3"/>
        <v>574.9610833281788</v>
      </c>
    </row>
    <row r="28" spans="1:26">
      <c r="A28">
        <v>27</v>
      </c>
      <c r="B28" t="s">
        <v>8</v>
      </c>
      <c r="C28" s="2">
        <v>45440.466134259259</v>
      </c>
      <c r="D28" s="3">
        <v>45440.466134259259</v>
      </c>
      <c r="E28">
        <v>2024052801</v>
      </c>
      <c r="F28" s="20" t="s">
        <v>26</v>
      </c>
      <c r="G28">
        <v>1305.7809999999999</v>
      </c>
      <c r="H28">
        <v>3.9804650000000001</v>
      </c>
      <c r="I28">
        <v>195.36</v>
      </c>
      <c r="J28">
        <v>193.8279</v>
      </c>
      <c r="K28" t="s">
        <v>9</v>
      </c>
      <c r="L28">
        <v>41.141910000000003</v>
      </c>
      <c r="M28">
        <v>0.58900660000000005</v>
      </c>
      <c r="N28">
        <v>48</v>
      </c>
      <c r="O28" t="s">
        <v>10</v>
      </c>
      <c r="P28">
        <v>1</v>
      </c>
      <c r="R28" s="8">
        <f t="shared" ref="R28:R32" si="6">D28-D27</f>
        <v>1.9560185173759237E-3</v>
      </c>
      <c r="V28" s="177">
        <f t="shared" si="0"/>
        <v>2.8166666650213301</v>
      </c>
      <c r="W28" s="177">
        <f t="shared" si="5"/>
        <v>156.40000001527369</v>
      </c>
      <c r="X28">
        <f t="shared" si="1"/>
        <v>6.3013380050904117E-3</v>
      </c>
      <c r="Y28" s="177">
        <f t="shared" si="2"/>
        <v>519.30943326646604</v>
      </c>
      <c r="Z28" s="177">
        <f t="shared" si="3"/>
        <v>505.63964508687286</v>
      </c>
    </row>
    <row r="29" spans="1:26">
      <c r="A29">
        <v>28</v>
      </c>
      <c r="B29" t="s">
        <v>8</v>
      </c>
      <c r="C29" s="2">
        <v>45440.467789351853</v>
      </c>
      <c r="D29" s="3">
        <v>45440.467789351853</v>
      </c>
      <c r="E29">
        <v>2024052801</v>
      </c>
      <c r="F29" s="20" t="s">
        <v>26</v>
      </c>
      <c r="G29">
        <v>1005.729</v>
      </c>
      <c r="H29">
        <v>3.1123059999999998</v>
      </c>
      <c r="I29">
        <v>280.83</v>
      </c>
      <c r="J29">
        <v>280.52330000000001</v>
      </c>
      <c r="K29" t="s">
        <v>9</v>
      </c>
      <c r="L29">
        <v>38.000329999999998</v>
      </c>
      <c r="M29">
        <v>0.86574700000000004</v>
      </c>
      <c r="N29">
        <v>69</v>
      </c>
      <c r="O29" t="s">
        <v>10</v>
      </c>
      <c r="P29">
        <v>1</v>
      </c>
      <c r="R29" s="8">
        <f t="shared" si="6"/>
        <v>1.6550925938645378E-3</v>
      </c>
      <c r="V29" s="177">
        <f t="shared" si="0"/>
        <v>2.3833333351649344</v>
      </c>
      <c r="W29" s="177">
        <f t="shared" si="5"/>
        <v>158.78333335043862</v>
      </c>
      <c r="X29">
        <f t="shared" si="1"/>
        <v>6.3013380050904117E-3</v>
      </c>
      <c r="Y29" s="177">
        <f t="shared" si="2"/>
        <v>762.95895872207473</v>
      </c>
      <c r="Z29" s="177">
        <f t="shared" si="3"/>
        <v>742.8755812839795</v>
      </c>
    </row>
    <row r="30" spans="1:26">
      <c r="A30">
        <v>29</v>
      </c>
      <c r="B30" t="s">
        <v>8</v>
      </c>
      <c r="C30" s="2">
        <v>45440.47</v>
      </c>
      <c r="D30" s="3">
        <v>45440.47</v>
      </c>
      <c r="E30">
        <v>2024052801</v>
      </c>
      <c r="F30" s="20" t="s">
        <v>26</v>
      </c>
      <c r="G30">
        <v>736.44920000000002</v>
      </c>
      <c r="H30">
        <v>2.3252839999999999</v>
      </c>
      <c r="I30">
        <v>252.34</v>
      </c>
      <c r="J30">
        <v>253.09950000000001</v>
      </c>
      <c r="K30" t="s">
        <v>9</v>
      </c>
      <c r="L30">
        <v>38.000210000000003</v>
      </c>
      <c r="M30">
        <v>0.79688530000000002</v>
      </c>
      <c r="N30">
        <v>62</v>
      </c>
      <c r="O30" t="s">
        <v>10</v>
      </c>
      <c r="P30">
        <v>1</v>
      </c>
      <c r="R30" s="8">
        <f t="shared" si="6"/>
        <v>2.2106481483206153E-3</v>
      </c>
      <c r="V30" s="177">
        <f t="shared" si="0"/>
        <v>3.183333333581686</v>
      </c>
      <c r="W30" s="177">
        <f t="shared" si="5"/>
        <v>161.96666668402031</v>
      </c>
      <c r="X30">
        <f t="shared" si="1"/>
        <v>6.3013380050904117E-3</v>
      </c>
      <c r="Y30" s="177">
        <f t="shared" si="2"/>
        <v>702.32018524482453</v>
      </c>
      <c r="Z30" s="177">
        <f t="shared" si="3"/>
        <v>683.83300293781031</v>
      </c>
    </row>
    <row r="31" spans="1:26">
      <c r="A31">
        <v>30</v>
      </c>
      <c r="B31" t="s">
        <v>8</v>
      </c>
      <c r="C31" s="2">
        <v>45440.491724537038</v>
      </c>
      <c r="D31" s="17">
        <v>45440.491724537038</v>
      </c>
      <c r="E31">
        <v>2024052801</v>
      </c>
      <c r="F31" s="20" t="s">
        <v>26</v>
      </c>
      <c r="G31">
        <v>401.81799999999998</v>
      </c>
      <c r="H31">
        <v>1.545879</v>
      </c>
      <c r="I31">
        <v>203.5</v>
      </c>
      <c r="J31">
        <v>203.60230000000001</v>
      </c>
      <c r="K31" t="s">
        <v>9</v>
      </c>
      <c r="L31">
        <v>38.001359999999998</v>
      </c>
      <c r="M31">
        <v>0.78105000000000002</v>
      </c>
      <c r="N31">
        <v>50</v>
      </c>
      <c r="O31" t="s">
        <v>10</v>
      </c>
      <c r="P31">
        <v>1</v>
      </c>
      <c r="R31" s="9">
        <f t="shared" si="6"/>
        <v>2.1724537036789116E-2</v>
      </c>
      <c r="S31" s="1">
        <f>AVERAGE(R32:R32)</f>
        <v>2.3032407407299615E-3</v>
      </c>
      <c r="V31" s="177">
        <f t="shared" ref="V31:V32" si="7">R31*1440</f>
        <v>31.283333332976326</v>
      </c>
      <c r="W31" s="177">
        <f t="shared" ref="W31:W32" si="8">V31+W30</f>
        <v>193.25000001699664</v>
      </c>
      <c r="X31">
        <f t="shared" si="1"/>
        <v>6.3013380050904117E-3</v>
      </c>
      <c r="Y31" s="177">
        <f t="shared" ref="Y31:Y32" si="9">J31*EXP(W31*X31)</f>
        <v>688.07796371301424</v>
      </c>
      <c r="Z31" s="177">
        <f t="shared" si="3"/>
        <v>669.96567956704848</v>
      </c>
    </row>
    <row r="32" spans="1:26">
      <c r="A32">
        <v>31</v>
      </c>
      <c r="B32" t="s">
        <v>8</v>
      </c>
      <c r="C32" s="2">
        <v>45440.494027777779</v>
      </c>
      <c r="D32" s="17">
        <v>45440.494027777779</v>
      </c>
      <c r="E32">
        <v>2024052801</v>
      </c>
      <c r="F32" s="20" t="s">
        <v>26</v>
      </c>
      <c r="G32">
        <v>162.14789999999999</v>
      </c>
      <c r="H32">
        <v>0.63709070000000001</v>
      </c>
      <c r="I32">
        <v>232.3468</v>
      </c>
      <c r="J32">
        <v>231.88159999999999</v>
      </c>
      <c r="K32" t="s">
        <v>9</v>
      </c>
      <c r="L32">
        <v>38.000219999999999</v>
      </c>
      <c r="M32">
        <v>0.90853419999999996</v>
      </c>
      <c r="N32">
        <v>62</v>
      </c>
      <c r="O32" t="s">
        <v>10</v>
      </c>
      <c r="P32">
        <v>1</v>
      </c>
      <c r="R32" s="9">
        <f t="shared" si="6"/>
        <v>2.3032407407299615E-3</v>
      </c>
      <c r="V32" s="177">
        <f t="shared" si="7"/>
        <v>3.3166666666511446</v>
      </c>
      <c r="W32" s="177">
        <f t="shared" si="8"/>
        <v>196.56666668364778</v>
      </c>
      <c r="X32">
        <f t="shared" si="1"/>
        <v>6.3013380050904117E-3</v>
      </c>
      <c r="Y32" s="177">
        <f t="shared" si="9"/>
        <v>800.19856560513858</v>
      </c>
      <c r="Z32" s="177">
        <f t="shared" si="3"/>
        <v>779.13492956711605</v>
      </c>
    </row>
    <row r="33" spans="3:26">
      <c r="C33"/>
      <c r="D33"/>
      <c r="F33"/>
      <c r="I33">
        <f>AVERAGE(I2:I32)</f>
        <v>264.0363419354839</v>
      </c>
      <c r="J33">
        <f>AVERAGE(J2:J32)</f>
        <v>263.47330967741937</v>
      </c>
      <c r="Y33" s="209">
        <f t="shared" ref="Y33:Z33" si="10">SUM(Y2:Y32)</f>
        <v>14915.140305783279</v>
      </c>
      <c r="Z33" s="209">
        <f t="shared" si="10"/>
        <v>14530.056484780245</v>
      </c>
    </row>
    <row r="34" spans="3:26">
      <c r="C34" t="s">
        <v>17</v>
      </c>
      <c r="D34" s="1">
        <f>D32-D2</f>
        <v>0.13356481481605442</v>
      </c>
      <c r="F34" s="11" t="s">
        <v>23</v>
      </c>
      <c r="G34" s="11">
        <f>G2-G32</f>
        <v>14555.302100000001</v>
      </c>
    </row>
    <row r="35" spans="3:26">
      <c r="C35" t="s">
        <v>19</v>
      </c>
      <c r="D35" s="1">
        <f>D32-D1</f>
        <v>0.13650462964142207</v>
      </c>
      <c r="F35" s="11" t="s">
        <v>24</v>
      </c>
      <c r="G35" s="11">
        <f>G1-G32</f>
        <v>15251.3421</v>
      </c>
    </row>
  </sheetData>
  <phoneticPr fontId="1" type="noConversion"/>
  <conditionalFormatting sqref="R2:R32">
    <cfRule type="containsText" dxfId="11" priority="1" operator="containsText" text="Prime">
      <formula>NOT(ISERROR(SEARCH("Prime",R2)))</formula>
    </cfRule>
  </conditionalFormatting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24"/>
  <dimension ref="A1:Z46"/>
  <sheetViews>
    <sheetView topLeftCell="K1" zoomScaleNormal="101" workbookViewId="0">
      <selection activeCell="Y34" sqref="Y34:Z34"/>
    </sheetView>
  </sheetViews>
  <sheetFormatPr baseColWidth="10" defaultColWidth="17.83203125" defaultRowHeight="14"/>
  <cols>
    <col min="2" max="2" width="9.33203125" customWidth="1"/>
    <col min="3" max="3" width="23.1640625" style="2" bestFit="1" customWidth="1"/>
    <col min="4" max="4" width="12.1640625" style="1" bestFit="1" customWidth="1"/>
    <col min="5" max="5" width="12.1640625" bestFit="1" customWidth="1"/>
    <col min="6" max="6" width="8.33203125" style="20" customWidth="1"/>
    <col min="7" max="8" width="10.1640625" bestFit="1" customWidth="1"/>
    <col min="9" max="10" width="10" bestFit="1" customWidth="1"/>
    <col min="11" max="11" width="14.1640625" bestFit="1" customWidth="1"/>
    <col min="12" max="12" width="10" bestFit="1" customWidth="1"/>
    <col min="13" max="13" width="11" bestFit="1" customWidth="1"/>
    <col min="14" max="14" width="5" bestFit="1" customWidth="1"/>
    <col min="15" max="15" width="3" bestFit="1" customWidth="1"/>
    <col min="16" max="16" width="5" bestFit="1" customWidth="1"/>
    <col min="18" max="20" width="12" bestFit="1" customWidth="1"/>
    <col min="21" max="22" width="9" bestFit="1" customWidth="1"/>
    <col min="23" max="23" width="10" bestFit="1" customWidth="1"/>
    <col min="24" max="26" width="13" bestFit="1" customWidth="1"/>
  </cols>
  <sheetData>
    <row r="1" spans="1:26" ht="15">
      <c r="B1" s="14" t="s">
        <v>7</v>
      </c>
      <c r="C1" s="15">
        <v>45441.348379629628</v>
      </c>
      <c r="D1" s="16">
        <v>45441.348379629628</v>
      </c>
      <c r="E1" s="14">
        <v>2024052901</v>
      </c>
      <c r="F1" s="19" t="s">
        <v>26</v>
      </c>
      <c r="G1" s="14">
        <v>18930.689999999999</v>
      </c>
      <c r="H1" s="14">
        <v>17.451149999999998</v>
      </c>
    </row>
    <row r="2" spans="1:26">
      <c r="A2">
        <v>1</v>
      </c>
      <c r="B2" t="s">
        <v>8</v>
      </c>
      <c r="C2" s="2">
        <v>45441.356273148151</v>
      </c>
      <c r="D2" s="3">
        <v>45441.356273148151</v>
      </c>
      <c r="E2">
        <v>2024052901</v>
      </c>
      <c r="F2" s="20" t="s">
        <v>26</v>
      </c>
      <c r="G2">
        <v>17332.310000000001</v>
      </c>
      <c r="H2">
        <v>17.176020000000001</v>
      </c>
      <c r="I2">
        <v>272.69</v>
      </c>
      <c r="J2">
        <v>275.98329999999999</v>
      </c>
      <c r="K2" t="s">
        <v>9</v>
      </c>
      <c r="L2">
        <v>38.000259999999997</v>
      </c>
      <c r="M2">
        <v>0.2720186</v>
      </c>
      <c r="N2">
        <v>67</v>
      </c>
      <c r="O2" t="s">
        <v>10</v>
      </c>
      <c r="P2">
        <v>1</v>
      </c>
      <c r="R2" s="8">
        <f>D2-D1</f>
        <v>7.8935185229056515E-3</v>
      </c>
      <c r="U2">
        <f>G1-G2</f>
        <v>1598.3799999999974</v>
      </c>
      <c r="W2" s="177">
        <f>R2*1440</f>
        <v>11.366666672984138</v>
      </c>
      <c r="X2">
        <f>LN(2)/110</f>
        <v>6.3013380050904117E-3</v>
      </c>
      <c r="Y2" s="177">
        <f>J2*EXP(W2*X2)</f>
        <v>296.47579084424723</v>
      </c>
      <c r="Z2" s="177">
        <f>J2*EXP(W2*X2)</f>
        <v>296.47579084424723</v>
      </c>
    </row>
    <row r="3" spans="1:26">
      <c r="A3">
        <v>2</v>
      </c>
      <c r="B3" t="s">
        <v>8</v>
      </c>
      <c r="C3" s="2">
        <v>45441.358298611107</v>
      </c>
      <c r="D3" s="3">
        <v>45441.358298611107</v>
      </c>
      <c r="E3">
        <v>2024052901</v>
      </c>
      <c r="F3" s="20" t="s">
        <v>26</v>
      </c>
      <c r="G3">
        <v>16853.060000000001</v>
      </c>
      <c r="H3">
        <v>17.011610000000001</v>
      </c>
      <c r="I3">
        <v>162.80000000000001</v>
      </c>
      <c r="J3">
        <v>164.2079</v>
      </c>
      <c r="K3" t="s">
        <v>9</v>
      </c>
      <c r="L3">
        <v>38.00112</v>
      </c>
      <c r="M3">
        <v>0.1646338</v>
      </c>
      <c r="N3">
        <v>40</v>
      </c>
      <c r="O3" t="s">
        <v>10</v>
      </c>
      <c r="P3">
        <v>1</v>
      </c>
      <c r="R3" s="8">
        <f>D3-D2</f>
        <v>2.0254629562259652E-3</v>
      </c>
      <c r="S3" s="1">
        <f>AVERAGE(R3:R9)</f>
        <v>1.8138227512411373E-3</v>
      </c>
      <c r="T3" s="1">
        <f>AVERAGE(R:R)</f>
        <v>4.0151186342427536E-3</v>
      </c>
      <c r="V3" s="177">
        <f t="shared" ref="V3:V30" si="0">R3*1440</f>
        <v>2.9166666569653898</v>
      </c>
      <c r="W3" s="177">
        <f>V3+W2</f>
        <v>14.283333329949528</v>
      </c>
      <c r="X3">
        <f t="shared" ref="X3:X33" si="1">LN(2)/110</f>
        <v>6.3013380050904117E-3</v>
      </c>
      <c r="Y3" s="177">
        <f t="shared" ref="Y3:Y30" si="2">J3*EXP(W3*X3)</f>
        <v>179.67280002179919</v>
      </c>
      <c r="Z3" s="177">
        <f t="shared" ref="Z3:Z33" si="3">J3*EXP(X3*(W3-$W$2))</f>
        <v>167.25376506814496</v>
      </c>
    </row>
    <row r="4" spans="1:26">
      <c r="A4">
        <v>3</v>
      </c>
      <c r="B4" t="s">
        <v>8</v>
      </c>
      <c r="C4" s="2">
        <v>45441.360023148147</v>
      </c>
      <c r="D4" s="3">
        <v>45441.360023148147</v>
      </c>
      <c r="E4">
        <v>2024052901</v>
      </c>
      <c r="F4" s="20" t="s">
        <v>26</v>
      </c>
      <c r="G4">
        <v>16381.99</v>
      </c>
      <c r="H4">
        <v>16.797529999999998</v>
      </c>
      <c r="I4">
        <v>215.71</v>
      </c>
      <c r="J4">
        <v>213.85769999999999</v>
      </c>
      <c r="K4" t="s">
        <v>9</v>
      </c>
      <c r="L4">
        <v>38.00018</v>
      </c>
      <c r="M4">
        <v>0.21792510000000001</v>
      </c>
      <c r="N4">
        <v>53</v>
      </c>
      <c r="O4" t="s">
        <v>10</v>
      </c>
      <c r="P4">
        <v>1</v>
      </c>
      <c r="R4" s="8">
        <f t="shared" ref="R4:R25" si="4">D4-D3</f>
        <v>1.7245370399905369E-3</v>
      </c>
      <c r="V4" s="177">
        <f t="shared" si="0"/>
        <v>2.4833333375863731</v>
      </c>
      <c r="W4" s="177">
        <f t="shared" ref="W4:W30" si="5">V4+W3</f>
        <v>16.766666667535901</v>
      </c>
      <c r="X4">
        <f t="shared" si="1"/>
        <v>6.3013380050904117E-3</v>
      </c>
      <c r="Y4" s="177">
        <f t="shared" si="2"/>
        <v>237.68904230540036</v>
      </c>
      <c r="Z4" s="177">
        <f t="shared" si="3"/>
        <v>221.25990821201938</v>
      </c>
    </row>
    <row r="5" spans="1:26">
      <c r="A5">
        <v>4</v>
      </c>
      <c r="B5" t="s">
        <v>8</v>
      </c>
      <c r="C5" s="2">
        <v>45441.361770833333</v>
      </c>
      <c r="D5" s="3">
        <v>45441.361770833333</v>
      </c>
      <c r="E5">
        <v>2024052901</v>
      </c>
      <c r="F5" s="20" t="s">
        <v>26</v>
      </c>
      <c r="G5">
        <v>15908.59</v>
      </c>
      <c r="H5">
        <v>16.57349</v>
      </c>
      <c r="I5">
        <v>219.78</v>
      </c>
      <c r="J5">
        <v>217.1046</v>
      </c>
      <c r="K5" t="s">
        <v>9</v>
      </c>
      <c r="L5">
        <v>38.000419999999998</v>
      </c>
      <c r="M5">
        <v>0.22483310000000001</v>
      </c>
      <c r="N5">
        <v>54</v>
      </c>
      <c r="O5" t="s">
        <v>10</v>
      </c>
      <c r="P5">
        <v>1</v>
      </c>
      <c r="R5" s="8">
        <f t="shared" si="4"/>
        <v>1.747685186273884E-3</v>
      </c>
      <c r="V5" s="177">
        <f t="shared" si="0"/>
        <v>2.516666668234393</v>
      </c>
      <c r="W5" s="177">
        <f t="shared" si="5"/>
        <v>19.283333335770294</v>
      </c>
      <c r="X5">
        <f t="shared" si="1"/>
        <v>6.3013380050904117E-3</v>
      </c>
      <c r="Y5" s="177">
        <f t="shared" si="2"/>
        <v>245.15485356905234</v>
      </c>
      <c r="Z5" s="177">
        <f t="shared" si="3"/>
        <v>228.2096804812914</v>
      </c>
    </row>
    <row r="6" spans="1:26">
      <c r="A6">
        <v>5</v>
      </c>
      <c r="B6" t="s">
        <v>8</v>
      </c>
      <c r="C6" s="2">
        <v>45441.363622685189</v>
      </c>
      <c r="D6" s="3">
        <v>45441.363622685189</v>
      </c>
      <c r="E6">
        <v>2024052901</v>
      </c>
      <c r="F6" s="20" t="s">
        <v>26</v>
      </c>
      <c r="G6">
        <v>15374.11</v>
      </c>
      <c r="H6">
        <v>16.288720000000001</v>
      </c>
      <c r="I6">
        <v>268.62</v>
      </c>
      <c r="J6">
        <v>270.58390000000003</v>
      </c>
      <c r="K6" t="s">
        <v>9</v>
      </c>
      <c r="L6">
        <v>38.001309999999997</v>
      </c>
      <c r="M6">
        <v>0.2851689</v>
      </c>
      <c r="N6">
        <v>66</v>
      </c>
      <c r="O6" t="s">
        <v>10</v>
      </c>
      <c r="P6">
        <v>1</v>
      </c>
      <c r="R6" s="8">
        <f t="shared" si="4"/>
        <v>1.8518518554628827E-3</v>
      </c>
      <c r="V6" s="177">
        <f t="shared" si="0"/>
        <v>2.666666671866551</v>
      </c>
      <c r="W6" s="177">
        <f t="shared" si="5"/>
        <v>21.950000007636845</v>
      </c>
      <c r="X6">
        <f t="shared" si="1"/>
        <v>6.3013380050904117E-3</v>
      </c>
      <c r="Y6" s="177">
        <f t="shared" si="2"/>
        <v>310.72136739174027</v>
      </c>
      <c r="Z6" s="177">
        <f t="shared" si="3"/>
        <v>289.24421825165302</v>
      </c>
    </row>
    <row r="7" spans="1:26">
      <c r="A7">
        <v>6</v>
      </c>
      <c r="B7" t="s">
        <v>8</v>
      </c>
      <c r="C7" s="2">
        <v>45441.365405092591</v>
      </c>
      <c r="D7" s="3">
        <v>45441.365405092591</v>
      </c>
      <c r="E7">
        <v>2024052901</v>
      </c>
      <c r="F7" s="20" t="s">
        <v>26</v>
      </c>
      <c r="G7">
        <v>14912.61</v>
      </c>
      <c r="H7">
        <v>16.05799</v>
      </c>
      <c r="I7">
        <v>223.85</v>
      </c>
      <c r="J7">
        <v>216.66480000000001</v>
      </c>
      <c r="K7" t="s">
        <v>9</v>
      </c>
      <c r="L7">
        <v>38.00029</v>
      </c>
      <c r="M7">
        <v>0.23196269999999999</v>
      </c>
      <c r="N7">
        <v>55</v>
      </c>
      <c r="O7" t="s">
        <v>10</v>
      </c>
      <c r="P7">
        <v>1</v>
      </c>
      <c r="R7" s="8">
        <f t="shared" si="4"/>
        <v>1.782407402060926E-3</v>
      </c>
      <c r="V7" s="177">
        <f t="shared" si="0"/>
        <v>2.5666666589677334</v>
      </c>
      <c r="W7" s="177">
        <f t="shared" si="5"/>
        <v>24.516666666604578</v>
      </c>
      <c r="X7">
        <f t="shared" si="1"/>
        <v>6.3013380050904117E-3</v>
      </c>
      <c r="Y7" s="177">
        <f t="shared" si="2"/>
        <v>252.86083098542485</v>
      </c>
      <c r="Z7" s="177">
        <f t="shared" si="3"/>
        <v>235.3830185506153</v>
      </c>
    </row>
    <row r="8" spans="1:26">
      <c r="A8">
        <v>7</v>
      </c>
      <c r="B8" t="s">
        <v>8</v>
      </c>
      <c r="C8" s="2">
        <v>45441.3671412037</v>
      </c>
      <c r="D8" s="3">
        <v>45441.3671412037</v>
      </c>
      <c r="E8">
        <v>2024052901</v>
      </c>
      <c r="F8" s="20" t="s">
        <v>26</v>
      </c>
      <c r="G8">
        <v>14385.64</v>
      </c>
      <c r="H8">
        <v>15.73875</v>
      </c>
      <c r="I8">
        <v>297.11</v>
      </c>
      <c r="J8">
        <v>293.46769999999998</v>
      </c>
      <c r="K8" t="s">
        <v>9</v>
      </c>
      <c r="L8">
        <v>38.000190000000003</v>
      </c>
      <c r="M8">
        <v>0.31937369999999998</v>
      </c>
      <c r="N8">
        <v>73</v>
      </c>
      <c r="O8" t="s">
        <v>10</v>
      </c>
      <c r="P8">
        <v>1</v>
      </c>
      <c r="R8" s="8">
        <f t="shared" si="4"/>
        <v>1.7361111094942316E-3</v>
      </c>
      <c r="V8" s="177">
        <f t="shared" si="0"/>
        <v>2.4999999976716936</v>
      </c>
      <c r="W8" s="177">
        <f t="shared" si="5"/>
        <v>27.016666664276272</v>
      </c>
      <c r="X8">
        <f t="shared" si="1"/>
        <v>6.3013380050904117E-3</v>
      </c>
      <c r="Y8" s="177">
        <f t="shared" si="2"/>
        <v>347.93258179328035</v>
      </c>
      <c r="Z8" s="177">
        <f t="shared" si="3"/>
        <v>323.88338294803685</v>
      </c>
    </row>
    <row r="9" spans="1:26">
      <c r="A9">
        <v>8</v>
      </c>
      <c r="B9" t="s">
        <v>8</v>
      </c>
      <c r="C9" s="2">
        <v>45441.368969907409</v>
      </c>
      <c r="D9" s="3">
        <v>45441.368969907409</v>
      </c>
      <c r="E9">
        <v>2024052901</v>
      </c>
      <c r="F9" s="20" t="s">
        <v>26</v>
      </c>
      <c r="G9">
        <v>13892.15</v>
      </c>
      <c r="H9">
        <v>15.452120000000001</v>
      </c>
      <c r="I9">
        <v>264.55</v>
      </c>
      <c r="J9">
        <v>255.6473</v>
      </c>
      <c r="K9" t="s">
        <v>9</v>
      </c>
      <c r="L9">
        <v>38</v>
      </c>
      <c r="M9">
        <v>0.28286289999999997</v>
      </c>
      <c r="N9">
        <v>65</v>
      </c>
      <c r="O9" t="s">
        <v>10</v>
      </c>
      <c r="P9">
        <v>1</v>
      </c>
      <c r="R9" s="8">
        <f t="shared" si="4"/>
        <v>1.8287037091795355E-3</v>
      </c>
      <c r="V9" s="177">
        <f t="shared" si="0"/>
        <v>2.6333333412185311</v>
      </c>
      <c r="W9" s="177">
        <f t="shared" si="5"/>
        <v>29.650000005494803</v>
      </c>
      <c r="X9">
        <f t="shared" si="1"/>
        <v>6.3013380050904117E-3</v>
      </c>
      <c r="Y9" s="177">
        <f t="shared" si="2"/>
        <v>308.16440777704651</v>
      </c>
      <c r="Z9" s="177">
        <f t="shared" si="3"/>
        <v>286.86399641154787</v>
      </c>
    </row>
    <row r="10" spans="1:26">
      <c r="A10">
        <v>9</v>
      </c>
      <c r="B10" t="s">
        <v>8</v>
      </c>
      <c r="C10" s="2">
        <v>45441.394247685188</v>
      </c>
      <c r="D10" s="17">
        <v>45441.394247685188</v>
      </c>
      <c r="E10">
        <v>2024052901</v>
      </c>
      <c r="F10" s="20" t="s">
        <v>26</v>
      </c>
      <c r="G10">
        <v>10759.37</v>
      </c>
      <c r="H10">
        <v>15.06101</v>
      </c>
      <c r="I10">
        <v>284.89999999999998</v>
      </c>
      <c r="J10">
        <v>281.19529999999997</v>
      </c>
      <c r="K10" t="s">
        <v>9</v>
      </c>
      <c r="L10">
        <v>38.000169999999997</v>
      </c>
      <c r="M10">
        <v>0.39178970000000002</v>
      </c>
      <c r="N10">
        <v>70</v>
      </c>
      <c r="O10" t="s">
        <v>10</v>
      </c>
      <c r="P10">
        <v>1</v>
      </c>
      <c r="R10" s="9">
        <f t="shared" si="4"/>
        <v>2.527777777868323E-2</v>
      </c>
      <c r="S10" s="1">
        <f>AVERAGE(R11:R15)</f>
        <v>2.0393518498167396E-3</v>
      </c>
      <c r="V10" s="177">
        <f t="shared" si="0"/>
        <v>36.400000001303852</v>
      </c>
      <c r="W10" s="177">
        <f t="shared" si="5"/>
        <v>66.050000006798655</v>
      </c>
      <c r="X10">
        <f t="shared" si="1"/>
        <v>6.3013380050904117E-3</v>
      </c>
      <c r="Y10" s="177">
        <f t="shared" si="2"/>
        <v>426.34668122151868</v>
      </c>
      <c r="Z10" s="177">
        <f t="shared" si="3"/>
        <v>396.87747755896027</v>
      </c>
    </row>
    <row r="11" spans="1:26">
      <c r="A11">
        <v>10</v>
      </c>
      <c r="B11" t="s">
        <v>8</v>
      </c>
      <c r="C11" s="2">
        <v>45441.396701388891</v>
      </c>
      <c r="D11" s="17">
        <v>45441.396701388891</v>
      </c>
      <c r="E11">
        <v>2024052901</v>
      </c>
      <c r="F11" s="20" t="s">
        <v>26</v>
      </c>
      <c r="G11">
        <v>10190.39</v>
      </c>
      <c r="H11">
        <v>14.588010000000001</v>
      </c>
      <c r="I11">
        <v>341.87990000000002</v>
      </c>
      <c r="J11">
        <v>337.66289999999998</v>
      </c>
      <c r="K11" t="s">
        <v>9</v>
      </c>
      <c r="L11">
        <v>38.000169999999997</v>
      </c>
      <c r="M11">
        <v>0.48106789999999999</v>
      </c>
      <c r="N11">
        <v>84</v>
      </c>
      <c r="O11" t="s">
        <v>10</v>
      </c>
      <c r="P11">
        <v>1</v>
      </c>
      <c r="R11" s="9">
        <f t="shared" si="4"/>
        <v>2.4537037024856545E-3</v>
      </c>
      <c r="S11" s="1"/>
      <c r="V11" s="177">
        <f t="shared" si="0"/>
        <v>3.5333333315793425</v>
      </c>
      <c r="W11" s="177">
        <f t="shared" si="5"/>
        <v>69.583333338377997</v>
      </c>
      <c r="X11">
        <f t="shared" si="1"/>
        <v>6.3013380050904117E-3</v>
      </c>
      <c r="Y11" s="177">
        <f t="shared" si="2"/>
        <v>523.48907629630776</v>
      </c>
      <c r="Z11" s="177">
        <f t="shared" si="3"/>
        <v>487.30536270364797</v>
      </c>
    </row>
    <row r="12" spans="1:26">
      <c r="A12">
        <v>11</v>
      </c>
      <c r="B12" t="s">
        <v>8</v>
      </c>
      <c r="C12" s="2">
        <v>45441.398541666669</v>
      </c>
      <c r="D12" s="17">
        <v>45441.398541666669</v>
      </c>
      <c r="E12">
        <v>2024052901</v>
      </c>
      <c r="F12" s="20" t="s">
        <v>26</v>
      </c>
      <c r="G12">
        <v>9825.6640000000007</v>
      </c>
      <c r="H12">
        <v>14.3018</v>
      </c>
      <c r="I12">
        <v>199.43</v>
      </c>
      <c r="J12">
        <v>199.91659999999999</v>
      </c>
      <c r="K12" t="s">
        <v>9</v>
      </c>
      <c r="L12">
        <v>38.00018</v>
      </c>
      <c r="M12">
        <v>0.28951779999999999</v>
      </c>
      <c r="N12">
        <v>49</v>
      </c>
      <c r="O12" t="s">
        <v>10</v>
      </c>
      <c r="P12">
        <v>1</v>
      </c>
      <c r="R12" s="9">
        <f t="shared" si="4"/>
        <v>1.8402777786832303E-3</v>
      </c>
      <c r="V12" s="177">
        <f t="shared" si="0"/>
        <v>2.6500000013038516</v>
      </c>
      <c r="W12" s="177">
        <f t="shared" si="5"/>
        <v>72.233333339681849</v>
      </c>
      <c r="X12">
        <f t="shared" si="1"/>
        <v>6.3013380050904117E-3</v>
      </c>
      <c r="Y12" s="177">
        <f t="shared" si="2"/>
        <v>315.15573963590123</v>
      </c>
      <c r="Z12" s="177">
        <f t="shared" si="3"/>
        <v>293.37208542720549</v>
      </c>
    </row>
    <row r="13" spans="1:26">
      <c r="A13">
        <v>12</v>
      </c>
      <c r="B13" t="s">
        <v>8</v>
      </c>
      <c r="C13" s="2">
        <v>45441.400868055563</v>
      </c>
      <c r="D13" s="17">
        <v>45441.400868055563</v>
      </c>
      <c r="E13">
        <v>2024052901</v>
      </c>
      <c r="F13" s="20" t="s">
        <v>26</v>
      </c>
      <c r="G13">
        <v>9351.58</v>
      </c>
      <c r="H13">
        <v>13.90283</v>
      </c>
      <c r="I13">
        <v>268.62</v>
      </c>
      <c r="J13">
        <v>266.4742</v>
      </c>
      <c r="K13" t="s">
        <v>9</v>
      </c>
      <c r="L13">
        <v>38.001379999999997</v>
      </c>
      <c r="M13">
        <v>0.39423849999999999</v>
      </c>
      <c r="N13">
        <v>66</v>
      </c>
      <c r="O13" t="s">
        <v>10</v>
      </c>
      <c r="P13">
        <v>1</v>
      </c>
      <c r="R13" s="9">
        <f t="shared" si="4"/>
        <v>2.3263888942892663E-3</v>
      </c>
      <c r="V13" s="177">
        <f t="shared" si="0"/>
        <v>3.3500000077765435</v>
      </c>
      <c r="W13" s="177">
        <f t="shared" si="5"/>
        <v>75.583333347458392</v>
      </c>
      <c r="X13">
        <f t="shared" si="1"/>
        <v>6.3013380050904117E-3</v>
      </c>
      <c r="Y13" s="177">
        <f t="shared" si="2"/>
        <v>429.04146076011477</v>
      </c>
      <c r="Z13" s="177">
        <f t="shared" si="3"/>
        <v>399.38599317069514</v>
      </c>
    </row>
    <row r="14" spans="1:26">
      <c r="A14">
        <v>13</v>
      </c>
      <c r="B14" t="s">
        <v>8</v>
      </c>
      <c r="C14" s="2">
        <v>45441.402708333328</v>
      </c>
      <c r="D14" s="17">
        <v>45441.402708333328</v>
      </c>
      <c r="E14">
        <v>2024052901</v>
      </c>
      <c r="F14" s="20" t="s">
        <v>26</v>
      </c>
      <c r="G14">
        <v>8877.4519999999993</v>
      </c>
      <c r="H14">
        <v>13.420719999999999</v>
      </c>
      <c r="I14">
        <v>325.60000000000002</v>
      </c>
      <c r="J14">
        <v>324.5179</v>
      </c>
      <c r="K14" t="s">
        <v>9</v>
      </c>
      <c r="L14">
        <v>38.000050000000002</v>
      </c>
      <c r="M14">
        <v>0.48814089999999999</v>
      </c>
      <c r="N14">
        <v>80</v>
      </c>
      <c r="O14" t="s">
        <v>10</v>
      </c>
      <c r="P14">
        <v>1</v>
      </c>
      <c r="R14" s="9">
        <f t="shared" si="4"/>
        <v>1.8402777641313151E-3</v>
      </c>
      <c r="V14" s="177">
        <f t="shared" si="0"/>
        <v>2.6499999803490937</v>
      </c>
      <c r="W14" s="177">
        <f t="shared" si="5"/>
        <v>78.233333327807486</v>
      </c>
      <c r="X14">
        <f t="shared" si="1"/>
        <v>6.3013380050904117E-3</v>
      </c>
      <c r="Y14" s="177">
        <f t="shared" si="2"/>
        <v>531.29391108010122</v>
      </c>
      <c r="Z14" s="177">
        <f t="shared" si="3"/>
        <v>494.5707250910873</v>
      </c>
    </row>
    <row r="15" spans="1:26">
      <c r="A15">
        <v>14</v>
      </c>
      <c r="B15" t="s">
        <v>8</v>
      </c>
      <c r="C15" s="2">
        <v>45441.404444444437</v>
      </c>
      <c r="D15" s="17">
        <v>45441.404444444437</v>
      </c>
      <c r="E15">
        <v>2024052901</v>
      </c>
      <c r="F15" s="20" t="s">
        <v>26</v>
      </c>
      <c r="G15">
        <v>8555.9619999999995</v>
      </c>
      <c r="H15">
        <v>13.14195</v>
      </c>
      <c r="I15">
        <v>187.22</v>
      </c>
      <c r="J15">
        <v>186.54300000000001</v>
      </c>
      <c r="K15" t="s">
        <v>9</v>
      </c>
      <c r="L15">
        <v>38.000079999999997</v>
      </c>
      <c r="M15">
        <v>0.28482780000000002</v>
      </c>
      <c r="N15">
        <v>46</v>
      </c>
      <c r="O15" t="s">
        <v>10</v>
      </c>
      <c r="P15">
        <v>1</v>
      </c>
      <c r="R15" s="9">
        <f t="shared" si="4"/>
        <v>1.7361111094942316E-3</v>
      </c>
      <c r="V15" s="177">
        <f t="shared" si="0"/>
        <v>2.4999999976716936</v>
      </c>
      <c r="W15" s="177">
        <f t="shared" si="5"/>
        <v>80.73333332547918</v>
      </c>
      <c r="X15">
        <f t="shared" si="1"/>
        <v>6.3013380050904117E-3</v>
      </c>
      <c r="Y15" s="177">
        <f t="shared" si="2"/>
        <v>310.25352848951246</v>
      </c>
      <c r="Z15" s="177">
        <f t="shared" si="3"/>
        <v>288.80871650718495</v>
      </c>
    </row>
    <row r="16" spans="1:26">
      <c r="A16">
        <v>15</v>
      </c>
      <c r="B16" t="s">
        <v>8</v>
      </c>
      <c r="C16" s="2">
        <v>45441.418078703697</v>
      </c>
      <c r="D16" s="18">
        <v>45441.418078703697</v>
      </c>
      <c r="E16">
        <v>2024052901</v>
      </c>
      <c r="F16" s="20" t="s">
        <v>26</v>
      </c>
      <c r="G16">
        <v>7185.1310000000003</v>
      </c>
      <c r="H16">
        <v>12.49343</v>
      </c>
      <c r="I16">
        <v>366.3</v>
      </c>
      <c r="J16">
        <v>374.46800000000002</v>
      </c>
      <c r="K16" t="s">
        <v>9</v>
      </c>
      <c r="L16">
        <v>38.00029</v>
      </c>
      <c r="M16">
        <v>0.64909640000000002</v>
      </c>
      <c r="N16">
        <v>90</v>
      </c>
      <c r="O16" t="s">
        <v>10</v>
      </c>
      <c r="P16">
        <v>1</v>
      </c>
      <c r="R16" s="6">
        <f t="shared" si="4"/>
        <v>1.3634259259561077E-2</v>
      </c>
      <c r="S16" s="1">
        <f>AVERAGE(R17:R24)</f>
        <v>1.9704861133504892E-3</v>
      </c>
      <c r="V16" s="177">
        <f t="shared" si="0"/>
        <v>19.633333333767951</v>
      </c>
      <c r="W16" s="177">
        <f t="shared" si="5"/>
        <v>100.36666665924713</v>
      </c>
      <c r="X16">
        <f t="shared" si="1"/>
        <v>6.3013380050904117E-3</v>
      </c>
      <c r="Y16" s="177">
        <f t="shared" si="2"/>
        <v>704.82577393991653</v>
      </c>
      <c r="Z16" s="177">
        <f t="shared" si="3"/>
        <v>656.10801631753736</v>
      </c>
    </row>
    <row r="17" spans="1:26">
      <c r="A17">
        <v>16</v>
      </c>
      <c r="B17" t="s">
        <v>8</v>
      </c>
      <c r="C17" s="2">
        <v>45441.419710648152</v>
      </c>
      <c r="D17" s="18">
        <v>45441.419710648152</v>
      </c>
      <c r="E17">
        <v>2024052901</v>
      </c>
      <c r="F17" s="20" t="s">
        <v>26</v>
      </c>
      <c r="G17">
        <v>6789.723</v>
      </c>
      <c r="H17">
        <v>11.981170000000001</v>
      </c>
      <c r="I17">
        <v>297.11</v>
      </c>
      <c r="J17">
        <v>296.72359999999998</v>
      </c>
      <c r="K17" t="s">
        <v>9</v>
      </c>
      <c r="L17">
        <v>38.00009</v>
      </c>
      <c r="M17">
        <v>0.52186580000000005</v>
      </c>
      <c r="N17">
        <v>73</v>
      </c>
      <c r="O17" t="s">
        <v>10</v>
      </c>
      <c r="P17">
        <v>1</v>
      </c>
      <c r="R17" s="6">
        <f t="shared" si="4"/>
        <v>1.6319444548571482E-3</v>
      </c>
      <c r="V17" s="177">
        <f t="shared" si="0"/>
        <v>2.3500000149942935</v>
      </c>
      <c r="W17" s="177">
        <f t="shared" si="5"/>
        <v>102.71666667424142</v>
      </c>
      <c r="X17">
        <f t="shared" si="1"/>
        <v>6.3013380050904117E-3</v>
      </c>
      <c r="Y17" s="177">
        <f t="shared" si="2"/>
        <v>566.8266364918552</v>
      </c>
      <c r="Z17" s="177">
        <f t="shared" si="3"/>
        <v>527.64741843324782</v>
      </c>
    </row>
    <row r="18" spans="1:26">
      <c r="A18">
        <v>17</v>
      </c>
      <c r="B18" t="s">
        <v>8</v>
      </c>
      <c r="C18" s="2">
        <v>45441.423159722217</v>
      </c>
      <c r="D18" s="18">
        <v>45441.423159722217</v>
      </c>
      <c r="E18">
        <v>2024052901</v>
      </c>
      <c r="F18" s="20" t="s">
        <v>26</v>
      </c>
      <c r="G18">
        <v>6348.4009999999998</v>
      </c>
      <c r="H18">
        <v>11.55941</v>
      </c>
      <c r="I18">
        <v>236.06</v>
      </c>
      <c r="J18">
        <v>232.07810000000001</v>
      </c>
      <c r="K18" t="s">
        <v>9</v>
      </c>
      <c r="L18">
        <v>44.833289999999998</v>
      </c>
      <c r="M18">
        <v>0.42052240000000002</v>
      </c>
      <c r="N18">
        <v>58</v>
      </c>
      <c r="O18" t="s">
        <v>11</v>
      </c>
      <c r="P18">
        <v>1</v>
      </c>
      <c r="R18" s="6">
        <f t="shared" si="4"/>
        <v>3.4490740654291585E-3</v>
      </c>
      <c r="V18" s="177">
        <f t="shared" si="0"/>
        <v>4.9666666542179883</v>
      </c>
      <c r="W18" s="177">
        <f t="shared" si="5"/>
        <v>107.68333332845941</v>
      </c>
      <c r="X18">
        <f t="shared" si="1"/>
        <v>6.3013380050904117E-3</v>
      </c>
      <c r="Y18" s="177">
        <f t="shared" si="2"/>
        <v>457.42961860434963</v>
      </c>
      <c r="Z18" s="177">
        <f t="shared" si="3"/>
        <v>425.81195348422625</v>
      </c>
    </row>
    <row r="19" spans="1:26">
      <c r="A19">
        <v>18</v>
      </c>
      <c r="B19" t="s">
        <v>8</v>
      </c>
      <c r="C19" s="2">
        <v>45441.42496527778</v>
      </c>
      <c r="D19" s="18">
        <v>45441.42496527778</v>
      </c>
      <c r="E19">
        <v>2024052901</v>
      </c>
      <c r="F19" s="20" t="s">
        <v>26</v>
      </c>
      <c r="G19">
        <v>5994.9809999999998</v>
      </c>
      <c r="H19">
        <v>11.097799999999999</v>
      </c>
      <c r="I19">
        <v>252.34</v>
      </c>
      <c r="J19">
        <v>250.5504</v>
      </c>
      <c r="K19" t="s">
        <v>9</v>
      </c>
      <c r="L19">
        <v>38.000169999999997</v>
      </c>
      <c r="M19">
        <v>0.46155059999999998</v>
      </c>
      <c r="N19">
        <v>62</v>
      </c>
      <c r="O19" t="s">
        <v>10</v>
      </c>
      <c r="P19">
        <v>1</v>
      </c>
      <c r="R19" s="6">
        <f t="shared" si="4"/>
        <v>1.8055555628961883E-3</v>
      </c>
      <c r="V19" s="177">
        <f t="shared" si="0"/>
        <v>2.6000000105705112</v>
      </c>
      <c r="W19" s="177">
        <f t="shared" si="5"/>
        <v>110.28333333902992</v>
      </c>
      <c r="X19">
        <f t="shared" si="1"/>
        <v>6.3013380050904117E-3</v>
      </c>
      <c r="Y19" s="177">
        <f t="shared" si="2"/>
        <v>501.99625403864223</v>
      </c>
      <c r="Z19" s="177">
        <f t="shared" si="3"/>
        <v>467.29813042308666</v>
      </c>
    </row>
    <row r="20" spans="1:26">
      <c r="A20">
        <v>19</v>
      </c>
      <c r="B20" t="s">
        <v>8</v>
      </c>
      <c r="C20" s="2">
        <v>45441.426724537043</v>
      </c>
      <c r="D20" s="18">
        <v>45441.426724537043</v>
      </c>
      <c r="E20">
        <v>2024052901</v>
      </c>
      <c r="F20" s="20" t="s">
        <v>26</v>
      </c>
      <c r="G20">
        <v>5655.1549999999997</v>
      </c>
      <c r="H20">
        <v>10.63646</v>
      </c>
      <c r="I20">
        <v>248.27</v>
      </c>
      <c r="J20">
        <v>245.4314</v>
      </c>
      <c r="K20" t="s">
        <v>9</v>
      </c>
      <c r="L20">
        <v>38.001300000000001</v>
      </c>
      <c r="M20">
        <v>0.45945829999999999</v>
      </c>
      <c r="N20">
        <v>61</v>
      </c>
      <c r="O20" t="s">
        <v>10</v>
      </c>
      <c r="P20">
        <v>1</v>
      </c>
      <c r="R20" s="6">
        <f t="shared" si="4"/>
        <v>1.7592592630535364E-3</v>
      </c>
      <c r="V20" s="177">
        <f t="shared" si="0"/>
        <v>2.5333333387970924</v>
      </c>
      <c r="W20" s="177">
        <f t="shared" si="5"/>
        <v>112.81666667782702</v>
      </c>
      <c r="X20">
        <f t="shared" si="1"/>
        <v>6.3013380050904117E-3</v>
      </c>
      <c r="Y20" s="177">
        <f t="shared" si="2"/>
        <v>499.65278530088653</v>
      </c>
      <c r="Z20" s="177">
        <f t="shared" si="3"/>
        <v>465.11664290988728</v>
      </c>
    </row>
    <row r="21" spans="1:26">
      <c r="A21">
        <v>20</v>
      </c>
      <c r="B21" t="s">
        <v>8</v>
      </c>
      <c r="C21" s="2">
        <v>45441.428541666668</v>
      </c>
      <c r="D21" s="18">
        <v>45441.428541666668</v>
      </c>
      <c r="E21">
        <v>2024052901</v>
      </c>
      <c r="F21" s="20" t="s">
        <v>26</v>
      </c>
      <c r="G21">
        <v>5310.701</v>
      </c>
      <c r="H21">
        <v>10.15612</v>
      </c>
      <c r="I21">
        <v>252.34</v>
      </c>
      <c r="J21">
        <v>254.66970000000001</v>
      </c>
      <c r="K21" t="s">
        <v>9</v>
      </c>
      <c r="L21">
        <v>38.001220000000004</v>
      </c>
      <c r="M21">
        <v>0.48468739999999999</v>
      </c>
      <c r="N21">
        <v>62</v>
      </c>
      <c r="O21" t="s">
        <v>10</v>
      </c>
      <c r="P21">
        <v>1</v>
      </c>
      <c r="R21" s="6">
        <f t="shared" si="4"/>
        <v>1.8171296251239255E-3</v>
      </c>
      <c r="S21" s="1"/>
      <c r="V21" s="177">
        <f t="shared" si="0"/>
        <v>2.6166666601784527</v>
      </c>
      <c r="W21" s="177">
        <f t="shared" si="5"/>
        <v>115.43333333800547</v>
      </c>
      <c r="X21">
        <f t="shared" si="1"/>
        <v>6.3013380050904117E-3</v>
      </c>
      <c r="Y21" s="177">
        <f t="shared" si="2"/>
        <v>527.07974814132956</v>
      </c>
      <c r="Z21" s="177">
        <f t="shared" si="3"/>
        <v>490.64784629120948</v>
      </c>
    </row>
    <row r="22" spans="1:26">
      <c r="A22">
        <v>21</v>
      </c>
      <c r="B22" t="s">
        <v>8</v>
      </c>
      <c r="C22" s="2">
        <v>45441.430462962962</v>
      </c>
      <c r="D22" s="18">
        <v>45441.430462962962</v>
      </c>
      <c r="E22">
        <v>2024052901</v>
      </c>
      <c r="F22" s="20" t="s">
        <v>26</v>
      </c>
      <c r="G22">
        <v>5035.0780000000004</v>
      </c>
      <c r="H22">
        <v>9.7977360000000004</v>
      </c>
      <c r="I22">
        <v>187.22</v>
      </c>
      <c r="J22">
        <v>185.8058</v>
      </c>
      <c r="K22" t="s">
        <v>9</v>
      </c>
      <c r="L22">
        <v>38.00018</v>
      </c>
      <c r="M22">
        <v>0.35965029999999998</v>
      </c>
      <c r="N22">
        <v>46</v>
      </c>
      <c r="O22" t="s">
        <v>10</v>
      </c>
      <c r="P22">
        <v>1</v>
      </c>
      <c r="R22" s="6">
        <f t="shared" si="4"/>
        <v>1.9212962943129241E-3</v>
      </c>
      <c r="V22" s="177">
        <f t="shared" si="0"/>
        <v>2.7666666638106108</v>
      </c>
      <c r="W22" s="177">
        <f t="shared" si="5"/>
        <v>118.20000000181608</v>
      </c>
      <c r="X22">
        <f t="shared" si="1"/>
        <v>6.3013380050904117E-3</v>
      </c>
      <c r="Y22" s="177">
        <f t="shared" si="2"/>
        <v>391.31786922069898</v>
      </c>
      <c r="Z22" s="177">
        <f t="shared" si="3"/>
        <v>364.26986698968943</v>
      </c>
    </row>
    <row r="23" spans="1:26">
      <c r="A23">
        <v>22</v>
      </c>
      <c r="B23" t="s">
        <v>8</v>
      </c>
      <c r="C23" s="2">
        <v>45441.432071759264</v>
      </c>
      <c r="D23" s="18">
        <v>45441.432071759264</v>
      </c>
      <c r="E23">
        <v>2024052901</v>
      </c>
      <c r="F23" s="20" t="s">
        <v>26</v>
      </c>
      <c r="G23">
        <v>4616.9849999999997</v>
      </c>
      <c r="H23">
        <v>9.1166</v>
      </c>
      <c r="I23">
        <v>354.09</v>
      </c>
      <c r="J23">
        <v>352.4384</v>
      </c>
      <c r="K23" t="s">
        <v>9</v>
      </c>
      <c r="L23">
        <v>38.001359999999998</v>
      </c>
      <c r="M23">
        <v>0.69380470000000005</v>
      </c>
      <c r="N23">
        <v>87</v>
      </c>
      <c r="O23" t="s">
        <v>10</v>
      </c>
      <c r="P23">
        <v>1</v>
      </c>
      <c r="R23" s="6">
        <f t="shared" si="4"/>
        <v>1.6087963012978435E-3</v>
      </c>
      <c r="V23" s="177">
        <f t="shared" si="0"/>
        <v>2.3166666738688946</v>
      </c>
      <c r="W23" s="177">
        <f t="shared" si="5"/>
        <v>120.51666667568497</v>
      </c>
      <c r="X23">
        <f t="shared" si="1"/>
        <v>6.3013380050904117E-3</v>
      </c>
      <c r="Y23" s="177">
        <f t="shared" si="2"/>
        <v>753.17085955377092</v>
      </c>
      <c r="Z23" s="177">
        <f t="shared" si="3"/>
        <v>701.11147588669803</v>
      </c>
    </row>
    <row r="24" spans="1:26">
      <c r="A24">
        <v>23</v>
      </c>
      <c r="B24" t="s">
        <v>8</v>
      </c>
      <c r="C24" s="2">
        <v>45441.433842592603</v>
      </c>
      <c r="D24" s="18">
        <v>45441.433842592603</v>
      </c>
      <c r="E24">
        <v>2024052901</v>
      </c>
      <c r="F24" s="20" t="s">
        <v>26</v>
      </c>
      <c r="G24">
        <v>4302.9669999999996</v>
      </c>
      <c r="H24">
        <v>8.6345010000000002</v>
      </c>
      <c r="I24">
        <v>240.13</v>
      </c>
      <c r="J24">
        <v>236.48830000000001</v>
      </c>
      <c r="K24" t="s">
        <v>9</v>
      </c>
      <c r="L24">
        <v>38.001289999999997</v>
      </c>
      <c r="M24">
        <v>0.47217809999999999</v>
      </c>
      <c r="N24">
        <v>59</v>
      </c>
      <c r="O24" t="s">
        <v>10</v>
      </c>
      <c r="P24">
        <v>1</v>
      </c>
      <c r="R24" s="6">
        <f t="shared" si="4"/>
        <v>1.7708333398331888E-3</v>
      </c>
      <c r="V24" s="177">
        <f t="shared" si="0"/>
        <v>2.5500000093597919</v>
      </c>
      <c r="W24" s="177">
        <f t="shared" si="5"/>
        <v>123.06666668504477</v>
      </c>
      <c r="X24">
        <f t="shared" si="1"/>
        <v>6.3013380050904117E-3</v>
      </c>
      <c r="Y24" s="177">
        <f t="shared" si="2"/>
        <v>513.56848997131556</v>
      </c>
      <c r="Z24" s="177">
        <f t="shared" si="3"/>
        <v>478.07049012228237</v>
      </c>
    </row>
    <row r="25" spans="1:26">
      <c r="A25">
        <v>24</v>
      </c>
      <c r="B25" t="s">
        <v>8</v>
      </c>
      <c r="C25" s="2">
        <v>45441.448229166657</v>
      </c>
      <c r="D25" s="3">
        <v>45441.448229166657</v>
      </c>
      <c r="E25">
        <v>2024052901</v>
      </c>
      <c r="F25" s="20" t="s">
        <v>26</v>
      </c>
      <c r="G25">
        <v>3569.3069999999998</v>
      </c>
      <c r="H25">
        <v>8.1635840000000002</v>
      </c>
      <c r="I25">
        <v>207.57</v>
      </c>
      <c r="J25">
        <v>206.42449999999999</v>
      </c>
      <c r="K25" t="s">
        <v>9</v>
      </c>
      <c r="L25">
        <v>38.000160000000001</v>
      </c>
      <c r="M25">
        <v>0.46989360000000002</v>
      </c>
      <c r="N25">
        <v>51</v>
      </c>
      <c r="O25" t="s">
        <v>10</v>
      </c>
      <c r="P25">
        <v>0.5</v>
      </c>
      <c r="R25" s="8">
        <f t="shared" si="4"/>
        <v>1.4386574053787626E-2</v>
      </c>
      <c r="S25" s="1">
        <f>AVERAGE(R26:R31)</f>
        <v>1.6473765451034221E-3</v>
      </c>
      <c r="V25" s="177">
        <f t="shared" si="0"/>
        <v>20.716666637454182</v>
      </c>
      <c r="W25" s="177">
        <f t="shared" si="5"/>
        <v>143.78333332249895</v>
      </c>
      <c r="X25">
        <f t="shared" si="1"/>
        <v>6.3013380050904117E-3</v>
      </c>
      <c r="Y25" s="177">
        <f t="shared" si="2"/>
        <v>510.79182048134373</v>
      </c>
      <c r="Z25" s="177">
        <f t="shared" si="3"/>
        <v>475.48574481586269</v>
      </c>
    </row>
    <row r="26" spans="1:26">
      <c r="A26">
        <v>25</v>
      </c>
      <c r="B26" t="s">
        <v>8</v>
      </c>
      <c r="C26" s="2">
        <v>45441.449861111112</v>
      </c>
      <c r="D26" s="3">
        <v>45441.449861111112</v>
      </c>
      <c r="E26">
        <v>2024052901</v>
      </c>
      <c r="F26" s="20" t="s">
        <v>26</v>
      </c>
      <c r="G26">
        <v>3211.8539999999998</v>
      </c>
      <c r="H26">
        <v>7.4566660000000002</v>
      </c>
      <c r="I26">
        <v>309.32</v>
      </c>
      <c r="J26">
        <v>309.03089999999997</v>
      </c>
      <c r="K26" t="s">
        <v>9</v>
      </c>
      <c r="L26">
        <v>38.000329999999998</v>
      </c>
      <c r="M26">
        <v>0.71525179999999999</v>
      </c>
      <c r="N26">
        <v>76</v>
      </c>
      <c r="O26" t="s">
        <v>10</v>
      </c>
      <c r="P26">
        <v>1</v>
      </c>
      <c r="R26" s="8">
        <f>D26-D25</f>
        <v>1.6319444548571482E-3</v>
      </c>
      <c r="V26" s="177">
        <f t="shared" si="0"/>
        <v>2.3500000149942935</v>
      </c>
      <c r="W26" s="177">
        <f t="shared" si="5"/>
        <v>146.13333333749324</v>
      </c>
      <c r="X26">
        <f t="shared" si="1"/>
        <v>6.3013380050904117E-3</v>
      </c>
      <c r="Y26" s="177">
        <f t="shared" si="2"/>
        <v>776.09644640772444</v>
      </c>
      <c r="Z26" s="177">
        <f t="shared" si="3"/>
        <v>722.45243966783403</v>
      </c>
    </row>
    <row r="27" spans="1:26">
      <c r="A27">
        <v>26</v>
      </c>
      <c r="B27" t="s">
        <v>8</v>
      </c>
      <c r="C27" s="2">
        <v>45441.451469907413</v>
      </c>
      <c r="D27" s="3">
        <v>45441.451469907413</v>
      </c>
      <c r="E27">
        <v>2024052901</v>
      </c>
      <c r="F27" s="20" t="s">
        <v>26</v>
      </c>
      <c r="G27">
        <v>2841.0459999999998</v>
      </c>
      <c r="H27">
        <v>6.6930180000000004</v>
      </c>
      <c r="I27">
        <v>329.67</v>
      </c>
      <c r="J27">
        <v>326.54039999999998</v>
      </c>
      <c r="K27" t="s">
        <v>9</v>
      </c>
      <c r="L27">
        <v>38.000340000000001</v>
      </c>
      <c r="M27">
        <v>0.767042</v>
      </c>
      <c r="N27">
        <v>81</v>
      </c>
      <c r="O27" t="s">
        <v>10</v>
      </c>
      <c r="P27">
        <v>1</v>
      </c>
      <c r="R27" s="8">
        <f>D27-D26</f>
        <v>1.6087963012978435E-3</v>
      </c>
      <c r="V27" s="177">
        <f t="shared" si="0"/>
        <v>2.3166666738688946</v>
      </c>
      <c r="W27" s="177">
        <f t="shared" si="5"/>
        <v>148.45000001136214</v>
      </c>
      <c r="X27">
        <f t="shared" si="1"/>
        <v>6.3013380050904117E-3</v>
      </c>
      <c r="Y27" s="177">
        <f t="shared" si="2"/>
        <v>832.12885663242173</v>
      </c>
      <c r="Z27" s="177">
        <f t="shared" si="3"/>
        <v>774.61187378800378</v>
      </c>
    </row>
    <row r="28" spans="1:26">
      <c r="A28">
        <v>27</v>
      </c>
      <c r="B28" t="s">
        <v>8</v>
      </c>
      <c r="C28" s="2">
        <v>45441.452951388892</v>
      </c>
      <c r="D28" s="3">
        <v>45441.452951388892</v>
      </c>
      <c r="E28">
        <v>2024052901</v>
      </c>
      <c r="F28" s="20" t="s">
        <v>26</v>
      </c>
      <c r="G28">
        <v>2580.2399999999998</v>
      </c>
      <c r="H28">
        <v>6.1604179999999999</v>
      </c>
      <c r="I28">
        <v>223.85</v>
      </c>
      <c r="J28">
        <v>225.11879999999999</v>
      </c>
      <c r="K28" t="s">
        <v>9</v>
      </c>
      <c r="L28">
        <v>38.000019999999999</v>
      </c>
      <c r="M28">
        <v>0.53562569999999998</v>
      </c>
      <c r="N28">
        <v>55</v>
      </c>
      <c r="O28" t="s">
        <v>10</v>
      </c>
      <c r="P28">
        <v>1</v>
      </c>
      <c r="R28" s="8">
        <f t="shared" ref="R28:R33" si="6">D28-D27</f>
        <v>1.48148147854954E-3</v>
      </c>
      <c r="V28" s="177">
        <f t="shared" si="0"/>
        <v>2.1333333291113377</v>
      </c>
      <c r="W28" s="177">
        <f t="shared" si="5"/>
        <v>150.58333334047347</v>
      </c>
      <c r="X28">
        <f t="shared" si="1"/>
        <v>6.3013380050904117E-3</v>
      </c>
      <c r="Y28" s="177">
        <f t="shared" si="2"/>
        <v>581.43823182340509</v>
      </c>
      <c r="Z28" s="177">
        <f t="shared" si="3"/>
        <v>541.24905614667671</v>
      </c>
    </row>
    <row r="29" spans="1:26">
      <c r="A29">
        <v>28</v>
      </c>
      <c r="B29" t="s">
        <v>8</v>
      </c>
      <c r="C29" s="2">
        <v>45441.454664351862</v>
      </c>
      <c r="D29" s="3">
        <v>45441.454664351862</v>
      </c>
      <c r="E29">
        <v>2024052901</v>
      </c>
      <c r="F29" s="20" t="s">
        <v>26</v>
      </c>
      <c r="G29">
        <v>2297.7089999999998</v>
      </c>
      <c r="H29">
        <v>5.5720029999999996</v>
      </c>
      <c r="I29">
        <v>244.2</v>
      </c>
      <c r="J29">
        <v>244.7363</v>
      </c>
      <c r="K29" t="s">
        <v>9</v>
      </c>
      <c r="L29">
        <v>38.000030000000002</v>
      </c>
      <c r="M29">
        <v>0.59154519999999999</v>
      </c>
      <c r="N29">
        <v>60</v>
      </c>
      <c r="O29" t="s">
        <v>10</v>
      </c>
      <c r="P29">
        <v>1</v>
      </c>
      <c r="R29" s="8">
        <f t="shared" si="6"/>
        <v>1.7129629704868421E-3</v>
      </c>
      <c r="V29" s="177">
        <f t="shared" si="0"/>
        <v>2.4666666775010526</v>
      </c>
      <c r="W29" s="177">
        <f t="shared" si="5"/>
        <v>153.05000001797453</v>
      </c>
      <c r="X29">
        <f t="shared" si="1"/>
        <v>6.3013380050904117E-3</v>
      </c>
      <c r="Y29" s="177">
        <f t="shared" si="2"/>
        <v>642.00820639249741</v>
      </c>
      <c r="Z29" s="177">
        <f t="shared" si="3"/>
        <v>597.63241687536447</v>
      </c>
    </row>
    <row r="30" spans="1:26">
      <c r="A30">
        <v>29</v>
      </c>
      <c r="B30" t="s">
        <v>8</v>
      </c>
      <c r="C30" s="2">
        <v>45441.456412037027</v>
      </c>
      <c r="D30" s="3">
        <v>45441.456412037027</v>
      </c>
      <c r="E30">
        <v>2024052901</v>
      </c>
      <c r="F30" s="20" t="s">
        <v>26</v>
      </c>
      <c r="G30">
        <v>2054.154</v>
      </c>
      <c r="H30">
        <v>5.0617229999999998</v>
      </c>
      <c r="I30">
        <v>211.64</v>
      </c>
      <c r="J30">
        <v>209.89949999999999</v>
      </c>
      <c r="K30" t="s">
        <v>9</v>
      </c>
      <c r="L30">
        <v>38.000059999999998</v>
      </c>
      <c r="M30">
        <v>0.51551429999999998</v>
      </c>
      <c r="N30">
        <v>52</v>
      </c>
      <c r="O30" t="s">
        <v>10</v>
      </c>
      <c r="P30">
        <v>1</v>
      </c>
      <c r="R30" s="8">
        <f t="shared" si="6"/>
        <v>1.7476851644460112E-3</v>
      </c>
      <c r="V30" s="177">
        <f t="shared" si="0"/>
        <v>2.5166666368022561</v>
      </c>
      <c r="W30" s="177">
        <f t="shared" si="5"/>
        <v>155.56666665477678</v>
      </c>
      <c r="X30">
        <f t="shared" si="1"/>
        <v>6.3013380050904117E-3</v>
      </c>
      <c r="Y30" s="177">
        <f t="shared" si="2"/>
        <v>559.42361438692956</v>
      </c>
      <c r="Z30" s="177">
        <f t="shared" si="3"/>
        <v>520.75609531822272</v>
      </c>
    </row>
    <row r="31" spans="1:26">
      <c r="A31">
        <v>30</v>
      </c>
      <c r="B31" t="s">
        <v>8</v>
      </c>
      <c r="C31" s="2">
        <v>45441.458113425928</v>
      </c>
      <c r="D31" s="3">
        <v>45441.458113425928</v>
      </c>
      <c r="E31">
        <v>2024052901</v>
      </c>
      <c r="F31" s="20" t="s">
        <v>26</v>
      </c>
      <c r="G31">
        <v>1820.01</v>
      </c>
      <c r="H31">
        <v>4.5547000000000004</v>
      </c>
      <c r="I31">
        <v>203.5</v>
      </c>
      <c r="J31">
        <v>202.60419999999999</v>
      </c>
      <c r="K31" t="s">
        <v>9</v>
      </c>
      <c r="L31">
        <v>38.001130000000003</v>
      </c>
      <c r="M31">
        <v>0.5051911</v>
      </c>
      <c r="N31">
        <v>50</v>
      </c>
      <c r="O31" t="s">
        <v>10</v>
      </c>
      <c r="P31">
        <v>1</v>
      </c>
      <c r="R31" s="8">
        <f t="shared" si="6"/>
        <v>1.7013889009831473E-3</v>
      </c>
      <c r="V31" s="177">
        <f t="shared" ref="V31:V33" si="7">R31*1440</f>
        <v>2.4500000174157321</v>
      </c>
      <c r="W31" s="177">
        <f t="shared" ref="W31:W33" si="8">V31+W30</f>
        <v>158.01666667219251</v>
      </c>
      <c r="X31">
        <f t="shared" si="1"/>
        <v>6.3013380050904117E-3</v>
      </c>
      <c r="Y31" s="177">
        <f t="shared" ref="Y31:Y33" si="9">J31*EXP(W31*X31)</f>
        <v>548.38124589300298</v>
      </c>
      <c r="Z31" s="177">
        <f t="shared" si="3"/>
        <v>510.47697846995737</v>
      </c>
    </row>
    <row r="32" spans="1:26">
      <c r="A32">
        <v>31</v>
      </c>
      <c r="B32" t="s">
        <v>8</v>
      </c>
      <c r="C32" s="2">
        <v>45441.474490740737</v>
      </c>
      <c r="D32" s="17">
        <v>45441.474490740737</v>
      </c>
      <c r="E32">
        <v>2024052901</v>
      </c>
      <c r="F32" s="20" t="s">
        <v>26</v>
      </c>
      <c r="G32">
        <v>1158.117</v>
      </c>
      <c r="H32">
        <v>3.3634409999999999</v>
      </c>
      <c r="I32">
        <v>407</v>
      </c>
      <c r="J32">
        <v>407.49160000000001</v>
      </c>
      <c r="K32" t="s">
        <v>9</v>
      </c>
      <c r="L32">
        <v>38.00009</v>
      </c>
      <c r="M32">
        <v>1.1802539999999999</v>
      </c>
      <c r="N32">
        <v>100</v>
      </c>
      <c r="O32" t="s">
        <v>10</v>
      </c>
      <c r="P32">
        <v>1</v>
      </c>
      <c r="R32" s="9">
        <f t="shared" si="6"/>
        <v>1.6377314808778465E-2</v>
      </c>
      <c r="S32" s="1">
        <f>AVERAGE(R33)</f>
        <v>2.3726851868559606E-3</v>
      </c>
      <c r="V32" s="177">
        <f t="shared" si="7"/>
        <v>23.583333324640989</v>
      </c>
      <c r="W32" s="177">
        <f t="shared" si="8"/>
        <v>181.5999999968335</v>
      </c>
      <c r="X32">
        <f t="shared" si="1"/>
        <v>6.3013380050904117E-3</v>
      </c>
      <c r="Y32" s="177">
        <f t="shared" si="9"/>
        <v>1279.6518153808242</v>
      </c>
      <c r="Z32" s="177">
        <f t="shared" si="3"/>
        <v>1191.2019185584149</v>
      </c>
    </row>
    <row r="33" spans="1:26">
      <c r="A33">
        <v>32</v>
      </c>
      <c r="B33" t="s">
        <v>8</v>
      </c>
      <c r="C33" s="2">
        <v>45441.476863425924</v>
      </c>
      <c r="D33" s="17">
        <v>45441.476863425924</v>
      </c>
      <c r="E33">
        <v>2024052901</v>
      </c>
      <c r="F33" s="20" t="s">
        <v>26</v>
      </c>
      <c r="G33">
        <v>851.68320000000006</v>
      </c>
      <c r="H33">
        <v>2.5277120000000002</v>
      </c>
      <c r="I33">
        <v>284.89999999999998</v>
      </c>
      <c r="J33">
        <v>286.36840000000001</v>
      </c>
      <c r="K33" t="s">
        <v>9</v>
      </c>
      <c r="L33">
        <v>38.00132</v>
      </c>
      <c r="M33">
        <v>0.84736959999999995</v>
      </c>
      <c r="N33">
        <v>70</v>
      </c>
      <c r="O33" t="s">
        <v>10</v>
      </c>
      <c r="P33">
        <v>1</v>
      </c>
      <c r="R33" s="9">
        <f t="shared" si="6"/>
        <v>2.3726851868559606E-3</v>
      </c>
      <c r="V33" s="177">
        <f t="shared" si="7"/>
        <v>3.4166666690725833</v>
      </c>
      <c r="W33" s="177">
        <f t="shared" si="8"/>
        <v>185.01666666590609</v>
      </c>
      <c r="X33">
        <f t="shared" si="1"/>
        <v>6.3013380050904117E-3</v>
      </c>
      <c r="Y33" s="177">
        <f t="shared" si="9"/>
        <v>918.85804814974813</v>
      </c>
      <c r="Z33" s="177">
        <f t="shared" si="3"/>
        <v>855.34631896183714</v>
      </c>
    </row>
    <row r="34" spans="1:26">
      <c r="C34"/>
      <c r="D34"/>
      <c r="F34"/>
      <c r="I34">
        <f>AVERAGE(I2:I33)</f>
        <v>262.13343437500004</v>
      </c>
      <c r="J34">
        <f>AVERAGE(J2:J33)</f>
        <v>260.95923125000002</v>
      </c>
      <c r="Y34" s="209">
        <f t="shared" ref="Y34:Z34" si="10">SUM(Y2:Y33)</f>
        <v>16278.898392982112</v>
      </c>
      <c r="Z34" s="209">
        <f t="shared" si="10"/>
        <v>15174.188804686371</v>
      </c>
    </row>
    <row r="35" spans="1:26">
      <c r="C35" t="s">
        <v>17</v>
      </c>
      <c r="D35" s="1">
        <f>D33-D2</f>
        <v>0.12059027777286246</v>
      </c>
      <c r="F35" s="11" t="s">
        <v>23</v>
      </c>
      <c r="G35" s="11">
        <f>G2-G33</f>
        <v>16480.626800000002</v>
      </c>
    </row>
    <row r="36" spans="1:26">
      <c r="C36" t="s">
        <v>19</v>
      </c>
      <c r="D36" s="1">
        <f>D33-D1</f>
        <v>0.12848379629576812</v>
      </c>
      <c r="F36" s="11" t="s">
        <v>24</v>
      </c>
      <c r="G36" s="11">
        <f>G1-G33</f>
        <v>18079.006799999999</v>
      </c>
    </row>
    <row r="46" spans="1:26">
      <c r="J46" t="s">
        <v>27</v>
      </c>
    </row>
  </sheetData>
  <phoneticPr fontId="1" type="noConversion"/>
  <conditionalFormatting sqref="R2:R33">
    <cfRule type="containsText" dxfId="10" priority="1" operator="containsText" text="Prime">
      <formula>NOT(ISERROR(SEARCH("Prime",R2)))</formula>
    </cfRule>
  </conditionalFormatting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25"/>
  <dimension ref="A1:Z35"/>
  <sheetViews>
    <sheetView topLeftCell="N1" zoomScaleNormal="101" workbookViewId="0">
      <selection activeCell="Y33" sqref="Y33:Z33"/>
    </sheetView>
  </sheetViews>
  <sheetFormatPr baseColWidth="10" defaultColWidth="17.83203125" defaultRowHeight="14"/>
  <cols>
    <col min="2" max="2" width="9.33203125" customWidth="1"/>
    <col min="3" max="3" width="23.1640625" style="2" bestFit="1" customWidth="1"/>
    <col min="4" max="4" width="12.1640625" style="1" bestFit="1" customWidth="1"/>
    <col min="5" max="5" width="12.1640625" bestFit="1" customWidth="1"/>
    <col min="6" max="6" width="8.33203125" style="20" customWidth="1"/>
    <col min="7" max="7" width="10.1640625" bestFit="1" customWidth="1"/>
    <col min="8" max="8" width="11.1640625" bestFit="1" customWidth="1"/>
    <col min="9" max="10" width="10" bestFit="1" customWidth="1"/>
    <col min="11" max="11" width="14.1640625" bestFit="1" customWidth="1"/>
    <col min="12" max="12" width="10" bestFit="1" customWidth="1"/>
    <col min="13" max="13" width="11" bestFit="1" customWidth="1"/>
    <col min="14" max="14" width="5" bestFit="1" customWidth="1"/>
    <col min="15" max="16" width="3" bestFit="1" customWidth="1"/>
    <col min="18" max="20" width="12" bestFit="1" customWidth="1"/>
    <col min="21" max="22" width="9" bestFit="1" customWidth="1"/>
    <col min="23" max="23" width="10" bestFit="1" customWidth="1"/>
    <col min="24" max="26" width="13" bestFit="1" customWidth="1"/>
  </cols>
  <sheetData>
    <row r="1" spans="1:26" ht="15">
      <c r="B1" s="14" t="s">
        <v>7</v>
      </c>
      <c r="C1" s="15">
        <v>45442.333113425928</v>
      </c>
      <c r="D1" s="16">
        <v>45442.333113425928</v>
      </c>
      <c r="E1" s="14">
        <v>2024053001</v>
      </c>
      <c r="F1" s="19" t="s">
        <v>26</v>
      </c>
      <c r="G1" s="14">
        <v>21514.71</v>
      </c>
      <c r="H1" s="14">
        <v>17.526959999999999</v>
      </c>
    </row>
    <row r="2" spans="1:26">
      <c r="A2">
        <v>1</v>
      </c>
      <c r="B2" t="s">
        <v>8</v>
      </c>
      <c r="C2" s="2">
        <v>45442.379305555558</v>
      </c>
      <c r="D2" s="3">
        <v>45442.379305555558</v>
      </c>
      <c r="E2">
        <v>2024053001</v>
      </c>
      <c r="F2" s="20" t="s">
        <v>26</v>
      </c>
      <c r="G2">
        <v>13813.72</v>
      </c>
      <c r="H2">
        <v>17.138449999999999</v>
      </c>
      <c r="I2">
        <v>305.25</v>
      </c>
      <c r="J2">
        <v>297.48809999999997</v>
      </c>
      <c r="K2" t="s">
        <v>9</v>
      </c>
      <c r="L2">
        <v>38.000039999999998</v>
      </c>
      <c r="M2">
        <v>0.36772139999999998</v>
      </c>
      <c r="N2">
        <v>75</v>
      </c>
      <c r="O2" t="s">
        <v>10</v>
      </c>
      <c r="P2">
        <v>1</v>
      </c>
      <c r="R2" s="8">
        <f>D2-D1</f>
        <v>4.6192129630071577E-2</v>
      </c>
      <c r="U2">
        <f>G1-G2</f>
        <v>7700.99</v>
      </c>
      <c r="W2" s="177">
        <f>R2*1440</f>
        <v>66.51666666730307</v>
      </c>
      <c r="X2">
        <f>LN(2)/110</f>
        <v>6.3013380050904117E-3</v>
      </c>
      <c r="Y2" s="177">
        <f>J2*EXP(W2*X2)</f>
        <v>452.3780498973627</v>
      </c>
      <c r="Z2" s="177">
        <f>J2*EXP(W2*X2)</f>
        <v>452.3780498973627</v>
      </c>
    </row>
    <row r="3" spans="1:26">
      <c r="A3">
        <v>2</v>
      </c>
      <c r="B3" t="s">
        <v>8</v>
      </c>
      <c r="C3" s="2">
        <v>45442.381157407413</v>
      </c>
      <c r="D3" s="3">
        <v>45442.381157407413</v>
      </c>
      <c r="E3">
        <v>2024053001</v>
      </c>
      <c r="F3" s="20" t="s">
        <v>26</v>
      </c>
      <c r="G3">
        <v>13333.57</v>
      </c>
      <c r="H3">
        <v>16.825500000000002</v>
      </c>
      <c r="I3">
        <v>248.27</v>
      </c>
      <c r="J3">
        <v>251.97569999999999</v>
      </c>
      <c r="K3" t="s">
        <v>9</v>
      </c>
      <c r="L3">
        <v>38.001379999999997</v>
      </c>
      <c r="M3">
        <v>0.31631039999999999</v>
      </c>
      <c r="N3">
        <v>61</v>
      </c>
      <c r="O3" t="s">
        <v>10</v>
      </c>
      <c r="P3">
        <v>1</v>
      </c>
      <c r="R3" s="8">
        <f>D3-D2</f>
        <v>1.8518518554628827E-3</v>
      </c>
      <c r="S3" s="1">
        <f>AVERAGE(R3:R11)</f>
        <v>1.8197016454198295E-3</v>
      </c>
      <c r="T3" s="1">
        <f>AVERAGE(R:R)</f>
        <v>4.7330495815971988E-3</v>
      </c>
      <c r="V3" s="177">
        <f t="shared" ref="V3:V32" si="0">R3*1440</f>
        <v>2.666666671866551</v>
      </c>
      <c r="W3" s="177">
        <f>V3+W2</f>
        <v>69.183333339169621</v>
      </c>
      <c r="X3">
        <f t="shared" ref="X3:X32" si="1">LN(2)/110</f>
        <v>6.3013380050904117E-3</v>
      </c>
      <c r="Y3" s="177">
        <f t="shared" ref="Y3:Y32" si="2">J3*EXP(W3*X3)</f>
        <v>389.66220468758053</v>
      </c>
      <c r="Z3" s="177">
        <f t="shared" ref="Z3:Z32" si="3">J3*EXP(X3*(W3-$W$2))</f>
        <v>256.24556483370441</v>
      </c>
    </row>
    <row r="4" spans="1:26">
      <c r="A4">
        <v>3</v>
      </c>
      <c r="B4" t="s">
        <v>8</v>
      </c>
      <c r="C4" s="2">
        <v>45442.382962962962</v>
      </c>
      <c r="D4" s="3">
        <v>45442.382962962962</v>
      </c>
      <c r="E4">
        <v>2024053001</v>
      </c>
      <c r="F4" s="20" t="s">
        <v>26</v>
      </c>
      <c r="G4">
        <v>12864.65</v>
      </c>
      <c r="H4">
        <v>16.50084</v>
      </c>
      <c r="I4">
        <v>256.41000000000003</v>
      </c>
      <c r="J4">
        <v>255.24719999999999</v>
      </c>
      <c r="K4" t="s">
        <v>9</v>
      </c>
      <c r="L4">
        <v>38.000070000000001</v>
      </c>
      <c r="M4">
        <v>0.32579920000000001</v>
      </c>
      <c r="N4">
        <v>63</v>
      </c>
      <c r="O4" t="s">
        <v>10</v>
      </c>
      <c r="P4">
        <v>1</v>
      </c>
      <c r="R4" s="8">
        <f t="shared" ref="R4:R25" si="4">D4-D3</f>
        <v>1.8055555483442731E-3</v>
      </c>
      <c r="V4" s="177">
        <f t="shared" si="0"/>
        <v>2.5999999896157533</v>
      </c>
      <c r="W4" s="177">
        <f t="shared" ref="W4:W32" si="5">V4+W3</f>
        <v>71.783333328785375</v>
      </c>
      <c r="X4">
        <f t="shared" si="1"/>
        <v>6.3013380050904117E-3</v>
      </c>
      <c r="Y4" s="177">
        <f t="shared" si="2"/>
        <v>401.24151739964685</v>
      </c>
      <c r="Z4" s="177">
        <f t="shared" si="3"/>
        <v>263.86023079461916</v>
      </c>
    </row>
    <row r="5" spans="1:26">
      <c r="A5">
        <v>4</v>
      </c>
      <c r="B5" t="s">
        <v>8</v>
      </c>
      <c r="C5" s="2">
        <v>45442.384768518517</v>
      </c>
      <c r="D5" s="3">
        <v>45442.384768518517</v>
      </c>
      <c r="E5">
        <v>2024053001</v>
      </c>
      <c r="F5" s="20" t="s">
        <v>26</v>
      </c>
      <c r="G5">
        <v>12393.11</v>
      </c>
      <c r="H5">
        <v>16.159210000000002</v>
      </c>
      <c r="I5">
        <v>268.62</v>
      </c>
      <c r="J5">
        <v>264.47480000000002</v>
      </c>
      <c r="K5" t="s">
        <v>9</v>
      </c>
      <c r="L5">
        <v>38.001280000000001</v>
      </c>
      <c r="M5">
        <v>0.34330290000000002</v>
      </c>
      <c r="N5">
        <v>66</v>
      </c>
      <c r="O5" t="s">
        <v>10</v>
      </c>
      <c r="P5">
        <v>1</v>
      </c>
      <c r="R5" s="8">
        <f t="shared" si="4"/>
        <v>1.8055555556202307E-3</v>
      </c>
      <c r="V5" s="177">
        <f t="shared" si="0"/>
        <v>2.6000000000931323</v>
      </c>
      <c r="W5" s="177">
        <f t="shared" si="5"/>
        <v>74.383333328878507</v>
      </c>
      <c r="X5">
        <f t="shared" si="1"/>
        <v>6.3013380050904117E-3</v>
      </c>
      <c r="Y5" s="177">
        <f t="shared" si="2"/>
        <v>422.61453461595852</v>
      </c>
      <c r="Z5" s="177">
        <f t="shared" si="3"/>
        <v>277.91532980835427</v>
      </c>
    </row>
    <row r="6" spans="1:26">
      <c r="A6">
        <v>5</v>
      </c>
      <c r="B6" t="s">
        <v>8</v>
      </c>
      <c r="C6" s="2">
        <v>45442.386469907397</v>
      </c>
      <c r="D6" s="3">
        <v>45442.386469907397</v>
      </c>
      <c r="E6">
        <v>2024053001</v>
      </c>
      <c r="F6" s="20" t="s">
        <v>26</v>
      </c>
      <c r="G6">
        <v>11961.41</v>
      </c>
      <c r="H6">
        <v>15.84122</v>
      </c>
      <c r="I6">
        <v>244.2</v>
      </c>
      <c r="J6">
        <v>241.32140000000001</v>
      </c>
      <c r="K6" t="s">
        <v>9</v>
      </c>
      <c r="L6">
        <v>38.000219999999999</v>
      </c>
      <c r="M6">
        <v>0.31796370000000002</v>
      </c>
      <c r="N6">
        <v>60</v>
      </c>
      <c r="O6" t="s">
        <v>10</v>
      </c>
      <c r="P6">
        <v>1</v>
      </c>
      <c r="R6" s="8">
        <f t="shared" si="4"/>
        <v>1.7013888791552745E-3</v>
      </c>
      <c r="V6" s="177">
        <f t="shared" si="0"/>
        <v>2.4499999859835953</v>
      </c>
      <c r="W6" s="177">
        <f t="shared" si="5"/>
        <v>76.833333314862102</v>
      </c>
      <c r="X6">
        <f t="shared" si="1"/>
        <v>6.3013380050904117E-3</v>
      </c>
      <c r="Y6" s="177">
        <f t="shared" si="2"/>
        <v>391.61627037799485</v>
      </c>
      <c r="Z6" s="177">
        <f t="shared" si="3"/>
        <v>257.53057698150519</v>
      </c>
    </row>
    <row r="7" spans="1:26">
      <c r="A7">
        <v>6</v>
      </c>
      <c r="B7" t="s">
        <v>8</v>
      </c>
      <c r="C7" s="2">
        <v>45442.388449074067</v>
      </c>
      <c r="D7" s="3">
        <v>45442.388449074067</v>
      </c>
      <c r="E7">
        <v>2024053001</v>
      </c>
      <c r="F7" s="20" t="s">
        <v>26</v>
      </c>
      <c r="G7">
        <v>11413.19</v>
      </c>
      <c r="H7">
        <v>15.388120000000001</v>
      </c>
      <c r="I7">
        <v>345.95</v>
      </c>
      <c r="J7">
        <v>339.4513</v>
      </c>
      <c r="K7" t="s">
        <v>9</v>
      </c>
      <c r="L7">
        <v>38.000079999999997</v>
      </c>
      <c r="M7">
        <v>0.45557829999999999</v>
      </c>
      <c r="N7">
        <v>85</v>
      </c>
      <c r="O7" t="s">
        <v>10</v>
      </c>
      <c r="P7">
        <v>1</v>
      </c>
      <c r="R7" s="8">
        <f t="shared" si="4"/>
        <v>1.9791666709352285E-3</v>
      </c>
      <c r="V7" s="177">
        <f t="shared" si="0"/>
        <v>2.850000006146729</v>
      </c>
      <c r="W7" s="177">
        <f t="shared" si="5"/>
        <v>79.683333321008831</v>
      </c>
      <c r="X7">
        <f t="shared" si="1"/>
        <v>6.3013380050904117E-3</v>
      </c>
      <c r="Y7" s="177">
        <f t="shared" si="2"/>
        <v>560.84361588168531</v>
      </c>
      <c r="Z7" s="177">
        <f t="shared" si="3"/>
        <v>368.8160858459571</v>
      </c>
    </row>
    <row r="8" spans="1:26">
      <c r="A8">
        <v>7</v>
      </c>
      <c r="B8" t="s">
        <v>8</v>
      </c>
      <c r="C8" s="2">
        <v>45442.390370370369</v>
      </c>
      <c r="D8" s="3">
        <v>45442.390370370369</v>
      </c>
      <c r="E8">
        <v>2024053001</v>
      </c>
      <c r="F8" s="20" t="s">
        <v>26</v>
      </c>
      <c r="G8">
        <v>10890.87</v>
      </c>
      <c r="H8">
        <v>14.942729999999999</v>
      </c>
      <c r="I8">
        <v>325.60000000000002</v>
      </c>
      <c r="J8">
        <v>322.72449999999998</v>
      </c>
      <c r="K8" t="s">
        <v>9</v>
      </c>
      <c r="L8">
        <v>38.000259999999997</v>
      </c>
      <c r="M8">
        <v>0.44079190000000001</v>
      </c>
      <c r="N8">
        <v>80</v>
      </c>
      <c r="O8" t="s">
        <v>10</v>
      </c>
      <c r="P8">
        <v>1</v>
      </c>
      <c r="R8" s="8">
        <f t="shared" si="4"/>
        <v>1.9212963015888818E-3</v>
      </c>
      <c r="V8" s="177">
        <f t="shared" si="0"/>
        <v>2.7666666742879897</v>
      </c>
      <c r="W8" s="177">
        <f t="shared" si="5"/>
        <v>82.449999995296821</v>
      </c>
      <c r="X8">
        <f t="shared" si="1"/>
        <v>6.3013380050904117E-3</v>
      </c>
      <c r="Y8" s="177">
        <f t="shared" si="2"/>
        <v>542.5847728772427</v>
      </c>
      <c r="Z8" s="177">
        <f t="shared" si="3"/>
        <v>356.8088973565458</v>
      </c>
    </row>
    <row r="9" spans="1:26">
      <c r="A9">
        <v>8</v>
      </c>
      <c r="B9" t="s">
        <v>8</v>
      </c>
      <c r="C9" s="2">
        <v>45442.392233796287</v>
      </c>
      <c r="D9" s="3">
        <v>45442.392233796287</v>
      </c>
      <c r="E9">
        <v>2024053001</v>
      </c>
      <c r="F9" s="20" t="s">
        <v>26</v>
      </c>
      <c r="G9">
        <v>10498.08</v>
      </c>
      <c r="H9">
        <v>14.65002</v>
      </c>
      <c r="I9">
        <v>215.71</v>
      </c>
      <c r="J9">
        <v>212.30269999999999</v>
      </c>
      <c r="K9" t="s">
        <v>9</v>
      </c>
      <c r="L9">
        <v>38.000439999999998</v>
      </c>
      <c r="M9">
        <v>0.29468260000000002</v>
      </c>
      <c r="N9">
        <v>53</v>
      </c>
      <c r="O9" t="s">
        <v>10</v>
      </c>
      <c r="P9">
        <v>1</v>
      </c>
      <c r="R9" s="8">
        <f t="shared" si="4"/>
        <v>1.8634259176906198E-3</v>
      </c>
      <c r="V9" s="177">
        <f t="shared" si="0"/>
        <v>2.6833333214744925</v>
      </c>
      <c r="W9" s="177">
        <f t="shared" si="5"/>
        <v>85.133333316771314</v>
      </c>
      <c r="X9">
        <f t="shared" si="1"/>
        <v>6.3013380050904117E-3</v>
      </c>
      <c r="Y9" s="177">
        <f t="shared" si="2"/>
        <v>363.02329117006821</v>
      </c>
      <c r="Z9" s="177">
        <f t="shared" si="3"/>
        <v>238.72756242358065</v>
      </c>
    </row>
    <row r="10" spans="1:26">
      <c r="A10">
        <v>9</v>
      </c>
      <c r="B10" t="s">
        <v>8</v>
      </c>
      <c r="C10" s="2">
        <v>45442.393969907411</v>
      </c>
      <c r="D10" s="3">
        <v>45442.393969907411</v>
      </c>
      <c r="E10">
        <v>2024053001</v>
      </c>
      <c r="F10" s="20" t="s">
        <v>26</v>
      </c>
      <c r="G10">
        <v>10065.799999999999</v>
      </c>
      <c r="H10">
        <v>14.271839999999999</v>
      </c>
      <c r="I10">
        <v>272.69</v>
      </c>
      <c r="J10">
        <v>269.71089999999998</v>
      </c>
      <c r="K10" t="s">
        <v>9</v>
      </c>
      <c r="L10">
        <v>38.000430000000001</v>
      </c>
      <c r="M10">
        <v>0.38058979999999998</v>
      </c>
      <c r="N10">
        <v>67</v>
      </c>
      <c r="O10" t="s">
        <v>10</v>
      </c>
      <c r="P10">
        <v>1</v>
      </c>
      <c r="R10" s="8">
        <f t="shared" si="4"/>
        <v>1.7361111240461469E-3</v>
      </c>
      <c r="V10" s="177">
        <f t="shared" si="0"/>
        <v>2.5000000186264515</v>
      </c>
      <c r="W10" s="177">
        <f t="shared" si="5"/>
        <v>87.633333335397765</v>
      </c>
      <c r="X10">
        <f t="shared" si="1"/>
        <v>6.3013380050904117E-3</v>
      </c>
      <c r="Y10" s="177">
        <f t="shared" si="2"/>
        <v>468.51021190546993</v>
      </c>
      <c r="Z10" s="177">
        <f t="shared" si="3"/>
        <v>308.09676287781389</v>
      </c>
    </row>
    <row r="11" spans="1:26">
      <c r="A11">
        <v>10</v>
      </c>
      <c r="B11" t="s">
        <v>8</v>
      </c>
      <c r="C11" s="2">
        <v>45442.395682870367</v>
      </c>
      <c r="D11" s="3">
        <v>45442.395682870367</v>
      </c>
      <c r="E11">
        <v>2024053001</v>
      </c>
      <c r="F11" s="20" t="s">
        <v>26</v>
      </c>
      <c r="G11">
        <v>9649.0759999999991</v>
      </c>
      <c r="H11">
        <v>13.895799999999999</v>
      </c>
      <c r="I11">
        <v>264.55</v>
      </c>
      <c r="J11">
        <v>262.7835</v>
      </c>
      <c r="K11" t="s">
        <v>9</v>
      </c>
      <c r="L11">
        <v>38.000520000000002</v>
      </c>
      <c r="M11">
        <v>0.37649379999999999</v>
      </c>
      <c r="N11">
        <v>65</v>
      </c>
      <c r="O11" t="s">
        <v>10</v>
      </c>
      <c r="P11">
        <v>1</v>
      </c>
      <c r="R11" s="8">
        <f t="shared" si="4"/>
        <v>1.7129629559349269E-3</v>
      </c>
      <c r="S11" s="1"/>
      <c r="V11" s="177">
        <f t="shared" si="0"/>
        <v>2.4666666565462947</v>
      </c>
      <c r="W11" s="177">
        <f t="shared" si="5"/>
        <v>90.09999999194406</v>
      </c>
      <c r="X11">
        <f t="shared" si="1"/>
        <v>6.3013380050904117E-3</v>
      </c>
      <c r="Y11" s="177">
        <f t="shared" si="2"/>
        <v>463.62732631352577</v>
      </c>
      <c r="Z11" s="177">
        <f t="shared" si="3"/>
        <v>304.88573095972146</v>
      </c>
    </row>
    <row r="12" spans="1:26">
      <c r="A12">
        <v>11</v>
      </c>
      <c r="B12" t="s">
        <v>8</v>
      </c>
      <c r="C12" s="2">
        <v>45442.405810185177</v>
      </c>
      <c r="D12" s="17">
        <v>45442.405810185177</v>
      </c>
      <c r="E12">
        <v>2024053001</v>
      </c>
      <c r="F12" s="20" t="s">
        <v>26</v>
      </c>
      <c r="G12">
        <v>8369.6190000000006</v>
      </c>
      <c r="H12">
        <v>13.21482</v>
      </c>
      <c r="I12">
        <v>447.7</v>
      </c>
      <c r="J12">
        <v>441.05959999999999</v>
      </c>
      <c r="K12" t="s">
        <v>9</v>
      </c>
      <c r="L12">
        <v>38.000509999999998</v>
      </c>
      <c r="M12">
        <v>0.69448390000000004</v>
      </c>
      <c r="N12">
        <v>110</v>
      </c>
      <c r="O12" t="s">
        <v>10</v>
      </c>
      <c r="P12">
        <v>1</v>
      </c>
      <c r="R12" s="9">
        <f t="shared" si="4"/>
        <v>1.0127314810233656E-2</v>
      </c>
      <c r="S12" s="1">
        <f>AVERAGE(R13:R17)</f>
        <v>1.8703703724895604E-3</v>
      </c>
      <c r="V12" s="177">
        <f t="shared" si="0"/>
        <v>14.583333326736465</v>
      </c>
      <c r="W12" s="177">
        <f t="shared" si="5"/>
        <v>104.68333331868052</v>
      </c>
      <c r="X12">
        <f t="shared" si="1"/>
        <v>6.3013380050904117E-3</v>
      </c>
      <c r="Y12" s="177">
        <f t="shared" si="2"/>
        <v>853.05590144349969</v>
      </c>
      <c r="Z12" s="177">
        <f t="shared" si="3"/>
        <v>560.97765877851759</v>
      </c>
    </row>
    <row r="13" spans="1:26">
      <c r="A13">
        <v>12</v>
      </c>
      <c r="B13" t="s">
        <v>8</v>
      </c>
      <c r="C13" s="2">
        <v>45442.407685185193</v>
      </c>
      <c r="D13" s="17">
        <v>45442.407685185193</v>
      </c>
      <c r="E13">
        <v>2024053001</v>
      </c>
      <c r="F13" s="20" t="s">
        <v>26</v>
      </c>
      <c r="G13">
        <v>8000.2740000000003</v>
      </c>
      <c r="H13">
        <v>12.848929999999999</v>
      </c>
      <c r="I13">
        <v>227.92</v>
      </c>
      <c r="J13">
        <v>223.79349999999999</v>
      </c>
      <c r="K13" t="s">
        <v>9</v>
      </c>
      <c r="L13">
        <v>38.000109999999999</v>
      </c>
      <c r="M13">
        <v>0.3575487</v>
      </c>
      <c r="N13">
        <v>56</v>
      </c>
      <c r="O13" t="s">
        <v>10</v>
      </c>
      <c r="P13">
        <v>1</v>
      </c>
      <c r="R13" s="9">
        <f t="shared" si="4"/>
        <v>1.8750000162981451E-3</v>
      </c>
      <c r="V13" s="177">
        <f t="shared" si="0"/>
        <v>2.7000000234693289</v>
      </c>
      <c r="W13" s="177">
        <f t="shared" si="5"/>
        <v>107.38333334214985</v>
      </c>
      <c r="X13">
        <f t="shared" si="1"/>
        <v>6.3013380050904117E-3</v>
      </c>
      <c r="Y13" s="177">
        <f t="shared" si="2"/>
        <v>440.26747113644467</v>
      </c>
      <c r="Z13" s="177">
        <f t="shared" si="3"/>
        <v>289.52406844209548</v>
      </c>
    </row>
    <row r="14" spans="1:26">
      <c r="A14">
        <v>13</v>
      </c>
      <c r="B14" t="s">
        <v>8</v>
      </c>
      <c r="C14" s="2">
        <v>45442.409571759257</v>
      </c>
      <c r="D14" s="17">
        <v>45442.409571759257</v>
      </c>
      <c r="E14">
        <v>2024053001</v>
      </c>
      <c r="F14" s="20" t="s">
        <v>26</v>
      </c>
      <c r="G14">
        <v>7645.8580000000002</v>
      </c>
      <c r="H14">
        <v>12.493550000000001</v>
      </c>
      <c r="I14">
        <v>219.78</v>
      </c>
      <c r="J14">
        <v>220.3578</v>
      </c>
      <c r="K14" t="s">
        <v>9</v>
      </c>
      <c r="L14">
        <v>38.001269999999998</v>
      </c>
      <c r="M14">
        <v>0.35823460000000001</v>
      </c>
      <c r="N14">
        <v>54</v>
      </c>
      <c r="O14" t="s">
        <v>10</v>
      </c>
      <c r="P14">
        <v>1</v>
      </c>
      <c r="R14" s="9">
        <f t="shared" si="4"/>
        <v>1.886574063973967E-3</v>
      </c>
      <c r="V14" s="177">
        <f t="shared" si="0"/>
        <v>2.7166666521225125</v>
      </c>
      <c r="W14" s="177">
        <f t="shared" si="5"/>
        <v>110.09999999427237</v>
      </c>
      <c r="X14">
        <f t="shared" si="1"/>
        <v>6.3013380050904117E-3</v>
      </c>
      <c r="Y14" s="177">
        <f t="shared" si="2"/>
        <v>440.99339729560114</v>
      </c>
      <c r="Z14" s="177">
        <f t="shared" si="3"/>
        <v>290.00144437551393</v>
      </c>
    </row>
    <row r="15" spans="1:26">
      <c r="A15">
        <v>14</v>
      </c>
      <c r="B15" t="s">
        <v>8</v>
      </c>
      <c r="C15" s="2">
        <v>45442.411446759259</v>
      </c>
      <c r="D15" s="17">
        <v>45442.411446759259</v>
      </c>
      <c r="E15">
        <v>2024053001</v>
      </c>
      <c r="F15" s="20" t="s">
        <v>26</v>
      </c>
      <c r="G15">
        <v>7247.8249999999998</v>
      </c>
      <c r="H15">
        <v>12.046860000000001</v>
      </c>
      <c r="I15">
        <v>268.62</v>
      </c>
      <c r="J15">
        <v>270.6198</v>
      </c>
      <c r="K15" t="s">
        <v>9</v>
      </c>
      <c r="L15">
        <v>38.000129999999999</v>
      </c>
      <c r="M15">
        <v>0.44769019999999998</v>
      </c>
      <c r="N15">
        <v>66</v>
      </c>
      <c r="O15" t="s">
        <v>10</v>
      </c>
      <c r="P15">
        <v>1</v>
      </c>
      <c r="R15" s="9">
        <f t="shared" si="4"/>
        <v>1.8750000017462298E-3</v>
      </c>
      <c r="V15" s="177">
        <f t="shared" si="0"/>
        <v>2.700000002514571</v>
      </c>
      <c r="W15" s="177">
        <f t="shared" si="5"/>
        <v>112.79999999678694</v>
      </c>
      <c r="X15">
        <f t="shared" si="1"/>
        <v>6.3013380050904117E-3</v>
      </c>
      <c r="Y15" s="177">
        <f t="shared" si="2"/>
        <v>550.87383632370609</v>
      </c>
      <c r="Z15" s="177">
        <f t="shared" si="3"/>
        <v>362.25986416633532</v>
      </c>
    </row>
    <row r="16" spans="1:26">
      <c r="A16">
        <v>15</v>
      </c>
      <c r="B16" t="s">
        <v>8</v>
      </c>
      <c r="C16" s="2">
        <v>45442.413229166668</v>
      </c>
      <c r="D16" s="17">
        <v>45442.413229166668</v>
      </c>
      <c r="E16">
        <v>2024053001</v>
      </c>
      <c r="F16" s="20" t="s">
        <v>26</v>
      </c>
      <c r="G16">
        <v>6930.5</v>
      </c>
      <c r="H16">
        <v>11.70646</v>
      </c>
      <c r="I16">
        <v>207.57</v>
      </c>
      <c r="J16">
        <v>203.4529</v>
      </c>
      <c r="K16" t="s">
        <v>9</v>
      </c>
      <c r="L16">
        <v>38.000250000000001</v>
      </c>
      <c r="M16">
        <v>0.34199489999999999</v>
      </c>
      <c r="N16">
        <v>51</v>
      </c>
      <c r="O16" t="s">
        <v>10</v>
      </c>
      <c r="P16">
        <v>1</v>
      </c>
      <c r="R16" s="9">
        <f t="shared" si="4"/>
        <v>1.7824074093368836E-3</v>
      </c>
      <c r="V16" s="177">
        <f t="shared" si="0"/>
        <v>2.5666666694451123</v>
      </c>
      <c r="W16" s="177">
        <f t="shared" si="5"/>
        <v>115.36666666623205</v>
      </c>
      <c r="X16">
        <f t="shared" si="1"/>
        <v>6.3013380050904117E-3</v>
      </c>
      <c r="Y16" s="177">
        <f t="shared" si="2"/>
        <v>420.90152108088438</v>
      </c>
      <c r="Z16" s="177">
        <f t="shared" si="3"/>
        <v>276.78883584619342</v>
      </c>
    </row>
    <row r="17" spans="1:26">
      <c r="A17">
        <v>16</v>
      </c>
      <c r="B17" t="s">
        <v>8</v>
      </c>
      <c r="C17" s="2">
        <v>45442.415162037039</v>
      </c>
      <c r="D17" s="17">
        <v>45442.415162037039</v>
      </c>
      <c r="E17">
        <v>2024053001</v>
      </c>
      <c r="F17" s="20" t="s">
        <v>26</v>
      </c>
      <c r="G17">
        <v>6485.4009999999998</v>
      </c>
      <c r="H17">
        <v>11.14892</v>
      </c>
      <c r="I17">
        <v>329.67</v>
      </c>
      <c r="J17">
        <v>331.88569999999999</v>
      </c>
      <c r="K17" t="s">
        <v>9</v>
      </c>
      <c r="L17">
        <v>38.000070000000001</v>
      </c>
      <c r="M17">
        <v>0.56882540000000004</v>
      </c>
      <c r="N17">
        <v>81</v>
      </c>
      <c r="O17" t="s">
        <v>10</v>
      </c>
      <c r="P17">
        <v>1</v>
      </c>
      <c r="R17" s="9">
        <f t="shared" si="4"/>
        <v>1.9328703710925765E-3</v>
      </c>
      <c r="V17" s="177">
        <f t="shared" si="0"/>
        <v>2.7833333343733102</v>
      </c>
      <c r="W17" s="177">
        <f t="shared" si="5"/>
        <v>118.15000000060536</v>
      </c>
      <c r="X17">
        <f t="shared" si="1"/>
        <v>6.3013380050904117E-3</v>
      </c>
      <c r="Y17" s="177">
        <f t="shared" si="2"/>
        <v>698.75048449037558</v>
      </c>
      <c r="Z17" s="177">
        <f t="shared" si="3"/>
        <v>459.50495178155433</v>
      </c>
    </row>
    <row r="18" spans="1:26">
      <c r="A18">
        <v>17</v>
      </c>
      <c r="B18" t="s">
        <v>8</v>
      </c>
      <c r="C18" s="2">
        <v>45442.43681712963</v>
      </c>
      <c r="D18" s="18">
        <v>45442.43681712963</v>
      </c>
      <c r="E18">
        <v>2024053001</v>
      </c>
      <c r="F18" s="20" t="s">
        <v>26</v>
      </c>
      <c r="G18">
        <v>5043.0860000000002</v>
      </c>
      <c r="H18">
        <v>10.557880000000001</v>
      </c>
      <c r="I18">
        <v>280.83</v>
      </c>
      <c r="J18">
        <v>283.02679999999998</v>
      </c>
      <c r="K18" t="s">
        <v>9</v>
      </c>
      <c r="L18">
        <v>38.000639999999997</v>
      </c>
      <c r="M18">
        <v>0.59065100000000004</v>
      </c>
      <c r="N18">
        <v>69</v>
      </c>
      <c r="O18" t="s">
        <v>10</v>
      </c>
      <c r="P18">
        <v>1</v>
      </c>
      <c r="R18" s="6">
        <f t="shared" si="4"/>
        <v>2.1655092590663116E-2</v>
      </c>
      <c r="S18" s="1">
        <f>AVERAGE(R19:R26)</f>
        <v>1.843171296059154E-3</v>
      </c>
      <c r="V18" s="177">
        <f t="shared" si="0"/>
        <v>31.183333330554888</v>
      </c>
      <c r="W18" s="177">
        <f t="shared" si="5"/>
        <v>149.33333333116025</v>
      </c>
      <c r="X18">
        <f t="shared" si="1"/>
        <v>6.3013380050904117E-3</v>
      </c>
      <c r="Y18" s="177">
        <f t="shared" si="2"/>
        <v>725.26811592044896</v>
      </c>
      <c r="Z18" s="177">
        <f t="shared" si="3"/>
        <v>476.94319793965741</v>
      </c>
    </row>
    <row r="19" spans="1:26">
      <c r="A19">
        <v>18</v>
      </c>
      <c r="B19" t="s">
        <v>8</v>
      </c>
      <c r="C19" s="2">
        <v>45442.438935185193</v>
      </c>
      <c r="D19" s="18">
        <v>45442.438935185193</v>
      </c>
      <c r="E19">
        <v>2024053001</v>
      </c>
      <c r="F19" s="20" t="s">
        <v>26</v>
      </c>
      <c r="G19">
        <v>4640.87</v>
      </c>
      <c r="H19">
        <v>9.9037670000000002</v>
      </c>
      <c r="I19">
        <v>309.32</v>
      </c>
      <c r="J19">
        <v>309.86790000000002</v>
      </c>
      <c r="K19" t="s">
        <v>9</v>
      </c>
      <c r="L19">
        <v>38.00121</v>
      </c>
      <c r="M19">
        <v>0.65933350000000002</v>
      </c>
      <c r="N19">
        <v>76</v>
      </c>
      <c r="O19" t="s">
        <v>10</v>
      </c>
      <c r="P19">
        <v>1</v>
      </c>
      <c r="R19" s="6">
        <f t="shared" si="4"/>
        <v>2.1180555631872267E-3</v>
      </c>
      <c r="V19" s="177">
        <f t="shared" si="0"/>
        <v>3.0500000109896064</v>
      </c>
      <c r="W19" s="177">
        <f t="shared" si="5"/>
        <v>152.38333334214985</v>
      </c>
      <c r="X19">
        <f t="shared" si="1"/>
        <v>6.3013380050904117E-3</v>
      </c>
      <c r="Y19" s="177">
        <f t="shared" si="2"/>
        <v>809.45806432493362</v>
      </c>
      <c r="Z19" s="177">
        <f t="shared" si="3"/>
        <v>532.30730721867883</v>
      </c>
    </row>
    <row r="20" spans="1:26">
      <c r="A20">
        <v>19</v>
      </c>
      <c r="B20" t="s">
        <v>8</v>
      </c>
      <c r="C20" s="2">
        <v>45442.441122685188</v>
      </c>
      <c r="D20" s="18">
        <v>45442.441122685188</v>
      </c>
      <c r="E20">
        <v>2024053001</v>
      </c>
      <c r="F20" s="20" t="s">
        <v>26</v>
      </c>
      <c r="G20">
        <v>4200.6450000000004</v>
      </c>
      <c r="H20">
        <v>9.1444510000000001</v>
      </c>
      <c r="I20">
        <v>354.09</v>
      </c>
      <c r="J20">
        <v>353.37349999999998</v>
      </c>
      <c r="K20" t="s">
        <v>9</v>
      </c>
      <c r="L20">
        <v>38.000230000000002</v>
      </c>
      <c r="M20">
        <v>0.76724139999999996</v>
      </c>
      <c r="N20">
        <v>87</v>
      </c>
      <c r="O20" t="s">
        <v>10</v>
      </c>
      <c r="P20">
        <v>1</v>
      </c>
      <c r="R20" s="6">
        <f t="shared" si="4"/>
        <v>2.1874999947613105E-3</v>
      </c>
      <c r="V20" s="177">
        <f t="shared" si="0"/>
        <v>3.1499999924562871</v>
      </c>
      <c r="W20" s="177">
        <f t="shared" si="5"/>
        <v>155.53333333460614</v>
      </c>
      <c r="X20">
        <f t="shared" si="1"/>
        <v>6.3013380050904117E-3</v>
      </c>
      <c r="Y20" s="177">
        <f t="shared" si="2"/>
        <v>941.61235356793304</v>
      </c>
      <c r="Z20" s="177">
        <f t="shared" si="3"/>
        <v>619.21322235463663</v>
      </c>
    </row>
    <row r="21" spans="1:26">
      <c r="A21">
        <v>20</v>
      </c>
      <c r="B21" t="s">
        <v>8</v>
      </c>
      <c r="C21" s="2">
        <v>45442.442731481482</v>
      </c>
      <c r="D21" s="18">
        <v>45442.442731481482</v>
      </c>
      <c r="E21">
        <v>2024053001</v>
      </c>
      <c r="F21" s="20" t="s">
        <v>26</v>
      </c>
      <c r="G21">
        <v>3882.453</v>
      </c>
      <c r="H21">
        <v>8.5763549999999995</v>
      </c>
      <c r="I21">
        <v>256.41000000000003</v>
      </c>
      <c r="J21">
        <v>258.86259999999999</v>
      </c>
      <c r="K21" t="s">
        <v>9</v>
      </c>
      <c r="L21">
        <v>38.000160000000001</v>
      </c>
      <c r="M21">
        <v>0.57004310000000002</v>
      </c>
      <c r="N21">
        <v>63</v>
      </c>
      <c r="O21" t="s">
        <v>10</v>
      </c>
      <c r="P21">
        <v>1</v>
      </c>
      <c r="R21" s="6">
        <f t="shared" si="4"/>
        <v>1.6087962940218858E-3</v>
      </c>
      <c r="S21" s="1"/>
      <c r="V21" s="177">
        <f t="shared" si="0"/>
        <v>2.3166666633915156</v>
      </c>
      <c r="W21" s="177">
        <f t="shared" si="5"/>
        <v>157.84999999799766</v>
      </c>
      <c r="X21">
        <f t="shared" si="1"/>
        <v>6.3013380050904117E-3</v>
      </c>
      <c r="Y21" s="177">
        <f t="shared" si="2"/>
        <v>699.91830640282183</v>
      </c>
      <c r="Z21" s="177">
        <f t="shared" si="3"/>
        <v>460.27292255721608</v>
      </c>
    </row>
    <row r="22" spans="1:26">
      <c r="A22">
        <v>21</v>
      </c>
      <c r="B22" t="s">
        <v>8</v>
      </c>
      <c r="C22" s="2">
        <v>45442.444293981483</v>
      </c>
      <c r="D22" s="18">
        <v>45442.444293981483</v>
      </c>
      <c r="E22">
        <v>2024053001</v>
      </c>
      <c r="F22" s="20" t="s">
        <v>26</v>
      </c>
      <c r="G22">
        <v>3589.0520000000001</v>
      </c>
      <c r="H22">
        <v>8.0425540000000009</v>
      </c>
      <c r="I22">
        <v>240.13</v>
      </c>
      <c r="J22">
        <v>240.56100000000001</v>
      </c>
      <c r="K22" t="s">
        <v>9</v>
      </c>
      <c r="L22">
        <v>38.001429999999999</v>
      </c>
      <c r="M22">
        <v>0.53730659999999997</v>
      </c>
      <c r="N22">
        <v>59</v>
      </c>
      <c r="O22" t="s">
        <v>10</v>
      </c>
      <c r="P22">
        <v>1</v>
      </c>
      <c r="R22" s="6">
        <f t="shared" si="4"/>
        <v>1.5625000014551915E-3</v>
      </c>
      <c r="V22" s="177">
        <f t="shared" si="0"/>
        <v>2.2500000020954758</v>
      </c>
      <c r="W22" s="177">
        <f t="shared" si="5"/>
        <v>160.10000000009313</v>
      </c>
      <c r="X22">
        <f t="shared" si="1"/>
        <v>6.3013380050904117E-3</v>
      </c>
      <c r="Y22" s="177">
        <f t="shared" si="2"/>
        <v>659.72158839281497</v>
      </c>
      <c r="Z22" s="177">
        <f t="shared" si="3"/>
        <v>433.83917920970879</v>
      </c>
    </row>
    <row r="23" spans="1:26">
      <c r="A23">
        <v>22</v>
      </c>
      <c r="B23" t="s">
        <v>8</v>
      </c>
      <c r="C23" s="2">
        <v>45442.446412037039</v>
      </c>
      <c r="D23" s="18">
        <v>45442.446412037039</v>
      </c>
      <c r="E23">
        <v>2024053001</v>
      </c>
      <c r="F23" s="20" t="s">
        <v>26</v>
      </c>
      <c r="G23">
        <v>3213.11</v>
      </c>
      <c r="H23">
        <v>7.3393990000000002</v>
      </c>
      <c r="I23">
        <v>309.32</v>
      </c>
      <c r="J23">
        <v>309.49279999999999</v>
      </c>
      <c r="K23" t="s">
        <v>9</v>
      </c>
      <c r="L23">
        <v>38.000320000000002</v>
      </c>
      <c r="M23">
        <v>0.70483850000000003</v>
      </c>
      <c r="N23">
        <v>76</v>
      </c>
      <c r="O23" t="s">
        <v>10</v>
      </c>
      <c r="P23">
        <v>1</v>
      </c>
      <c r="R23" s="6">
        <f t="shared" si="4"/>
        <v>2.118055555911269E-3</v>
      </c>
      <c r="V23" s="177">
        <f t="shared" si="0"/>
        <v>3.0500000005122274</v>
      </c>
      <c r="W23" s="177">
        <f t="shared" si="5"/>
        <v>163.15000000060536</v>
      </c>
      <c r="X23">
        <f t="shared" si="1"/>
        <v>6.3013380050904117E-3</v>
      </c>
      <c r="Y23" s="177">
        <f t="shared" si="2"/>
        <v>865.23238502609149</v>
      </c>
      <c r="Z23" s="177">
        <f t="shared" si="3"/>
        <v>568.98502997278376</v>
      </c>
    </row>
    <row r="24" spans="1:26">
      <c r="A24">
        <v>23</v>
      </c>
      <c r="B24" t="s">
        <v>8</v>
      </c>
      <c r="C24" s="2">
        <v>45442.448136574072</v>
      </c>
      <c r="D24" s="18">
        <v>45442.448136574072</v>
      </c>
      <c r="E24">
        <v>2024053001</v>
      </c>
      <c r="F24" s="20" t="s">
        <v>26</v>
      </c>
      <c r="G24">
        <v>2920.84</v>
      </c>
      <c r="H24">
        <v>6.7772690000000004</v>
      </c>
      <c r="I24">
        <v>244.2</v>
      </c>
      <c r="J24">
        <v>244.45769999999999</v>
      </c>
      <c r="K24" t="s">
        <v>9</v>
      </c>
      <c r="L24">
        <v>38.00132</v>
      </c>
      <c r="M24">
        <v>0.56545990000000002</v>
      </c>
      <c r="N24">
        <v>60</v>
      </c>
      <c r="O24" t="s">
        <v>10</v>
      </c>
      <c r="P24">
        <v>1</v>
      </c>
      <c r="R24" s="6">
        <f t="shared" si="4"/>
        <v>1.7245370327145793E-3</v>
      </c>
      <c r="V24" s="177">
        <f t="shared" si="0"/>
        <v>2.4833333271089941</v>
      </c>
      <c r="W24" s="177">
        <f t="shared" si="5"/>
        <v>165.63333332771435</v>
      </c>
      <c r="X24">
        <f t="shared" si="1"/>
        <v>6.3013380050904117E-3</v>
      </c>
      <c r="Y24" s="177">
        <f t="shared" si="2"/>
        <v>694.19569777319657</v>
      </c>
      <c r="Z24" s="177">
        <f t="shared" si="3"/>
        <v>456.5096807981231</v>
      </c>
    </row>
    <row r="25" spans="1:26">
      <c r="A25">
        <v>24</v>
      </c>
      <c r="B25" t="s">
        <v>8</v>
      </c>
      <c r="C25" s="2">
        <v>45442.449953703697</v>
      </c>
      <c r="D25" s="18">
        <v>45442.449953703697</v>
      </c>
      <c r="E25">
        <v>2024053001</v>
      </c>
      <c r="F25" s="20" t="s">
        <v>26</v>
      </c>
      <c r="G25">
        <v>2639.2080000000001</v>
      </c>
      <c r="H25">
        <v>6.2258440000000004</v>
      </c>
      <c r="I25">
        <v>236.06</v>
      </c>
      <c r="J25">
        <v>235.80600000000001</v>
      </c>
      <c r="K25" t="s">
        <v>9</v>
      </c>
      <c r="L25">
        <v>38.000250000000001</v>
      </c>
      <c r="M25">
        <v>0.55448739999999996</v>
      </c>
      <c r="N25">
        <v>58</v>
      </c>
      <c r="O25" t="s">
        <v>10</v>
      </c>
      <c r="P25">
        <v>1</v>
      </c>
      <c r="R25" s="6">
        <f t="shared" si="4"/>
        <v>1.8171296251239255E-3</v>
      </c>
      <c r="V25" s="177">
        <f t="shared" si="0"/>
        <v>2.6166666601784527</v>
      </c>
      <c r="W25" s="177">
        <f t="shared" si="5"/>
        <v>168.24999998789281</v>
      </c>
      <c r="X25">
        <f t="shared" si="1"/>
        <v>6.3013380050904117E-3</v>
      </c>
      <c r="Y25" s="177">
        <f t="shared" si="2"/>
        <v>680.75981702934075</v>
      </c>
      <c r="Z25" s="177">
        <f t="shared" si="3"/>
        <v>447.67411807525644</v>
      </c>
    </row>
    <row r="26" spans="1:26">
      <c r="A26">
        <v>25</v>
      </c>
      <c r="B26" t="s">
        <v>8</v>
      </c>
      <c r="C26" s="2">
        <v>45442.451562499999</v>
      </c>
      <c r="D26" s="18">
        <v>45442.451562499999</v>
      </c>
      <c r="E26">
        <v>2024053001</v>
      </c>
      <c r="F26" s="20" t="s">
        <v>26</v>
      </c>
      <c r="G26">
        <v>2329.13</v>
      </c>
      <c r="H26">
        <v>5.575952</v>
      </c>
      <c r="I26">
        <v>272.69</v>
      </c>
      <c r="J26">
        <v>272.3777</v>
      </c>
      <c r="K26" t="s">
        <v>9</v>
      </c>
      <c r="L26">
        <v>38.001159999999999</v>
      </c>
      <c r="M26">
        <v>0.65001189999999998</v>
      </c>
      <c r="N26">
        <v>67</v>
      </c>
      <c r="O26" t="s">
        <v>10</v>
      </c>
      <c r="P26">
        <v>1</v>
      </c>
      <c r="R26" s="6">
        <f>D26-D25</f>
        <v>1.6087963012978435E-3</v>
      </c>
      <c r="V26" s="177">
        <f t="shared" si="0"/>
        <v>2.3166666738688946</v>
      </c>
      <c r="W26" s="177">
        <f t="shared" si="5"/>
        <v>170.5666666617617</v>
      </c>
      <c r="X26">
        <f t="shared" si="1"/>
        <v>6.3013380050904117E-3</v>
      </c>
      <c r="Y26" s="177">
        <f t="shared" si="2"/>
        <v>797.90370924050364</v>
      </c>
      <c r="Z26" s="177">
        <f t="shared" si="3"/>
        <v>524.70905363061843</v>
      </c>
    </row>
    <row r="27" spans="1:26">
      <c r="A27">
        <v>26</v>
      </c>
      <c r="B27" t="s">
        <v>8</v>
      </c>
      <c r="C27" s="2">
        <v>45442.470972222232</v>
      </c>
      <c r="D27" s="3">
        <v>45442.470972222232</v>
      </c>
      <c r="E27">
        <v>2024053001</v>
      </c>
      <c r="F27" s="20" t="s">
        <v>26</v>
      </c>
      <c r="G27">
        <v>1723.548</v>
      </c>
      <c r="H27">
        <v>4.922866</v>
      </c>
      <c r="I27">
        <v>227.92</v>
      </c>
      <c r="J27">
        <v>227.26060000000001</v>
      </c>
      <c r="K27" t="s">
        <v>9</v>
      </c>
      <c r="L27">
        <v>38.000250000000001</v>
      </c>
      <c r="M27">
        <v>0.6471481</v>
      </c>
      <c r="N27">
        <v>56</v>
      </c>
      <c r="O27" t="s">
        <v>10</v>
      </c>
      <c r="P27">
        <v>1</v>
      </c>
      <c r="R27" s="8">
        <f>D27-D26</f>
        <v>1.9409722233831417E-2</v>
      </c>
      <c r="S27" s="1">
        <f>AVERAGE(R28:R32)</f>
        <v>1.7731481450027787E-3</v>
      </c>
      <c r="V27" s="177">
        <f t="shared" si="0"/>
        <v>27.95000001671724</v>
      </c>
      <c r="W27" s="177">
        <f t="shared" si="5"/>
        <v>198.51666667847894</v>
      </c>
      <c r="X27">
        <f t="shared" si="1"/>
        <v>6.3013380050904117E-3</v>
      </c>
      <c r="Y27" s="177">
        <f t="shared" si="2"/>
        <v>793.94801992855196</v>
      </c>
      <c r="Z27" s="177">
        <f t="shared" si="3"/>
        <v>522.10775478804669</v>
      </c>
    </row>
    <row r="28" spans="1:26">
      <c r="A28">
        <v>27</v>
      </c>
      <c r="B28" t="s">
        <v>8</v>
      </c>
      <c r="C28" s="2">
        <v>45442.472546296303</v>
      </c>
      <c r="D28" s="3">
        <v>45442.472546296303</v>
      </c>
      <c r="E28">
        <v>2024053001</v>
      </c>
      <c r="F28" s="20" t="s">
        <v>26</v>
      </c>
      <c r="G28">
        <v>1491.6610000000001</v>
      </c>
      <c r="H28">
        <v>4.3219770000000004</v>
      </c>
      <c r="I28">
        <v>211.64</v>
      </c>
      <c r="J28">
        <v>212.53360000000001</v>
      </c>
      <c r="K28" t="s">
        <v>9</v>
      </c>
      <c r="L28">
        <v>38.001390000000001</v>
      </c>
      <c r="M28">
        <v>0.61392869999999999</v>
      </c>
      <c r="N28">
        <v>52</v>
      </c>
      <c r="O28" t="s">
        <v>10</v>
      </c>
      <c r="P28">
        <v>1</v>
      </c>
      <c r="R28" s="8">
        <f t="shared" ref="R28:R32" si="6">D28-D27</f>
        <v>1.5740740709588863E-3</v>
      </c>
      <c r="V28" s="177">
        <f t="shared" si="0"/>
        <v>2.2666666621807963</v>
      </c>
      <c r="W28" s="177">
        <f t="shared" si="5"/>
        <v>200.78333334065974</v>
      </c>
      <c r="X28">
        <f t="shared" si="1"/>
        <v>6.3013380050904117E-3</v>
      </c>
      <c r="Y28" s="177">
        <f t="shared" si="2"/>
        <v>753.17962312563077</v>
      </c>
      <c r="Z28" s="177">
        <f t="shared" si="3"/>
        <v>495.29807003941937</v>
      </c>
    </row>
    <row r="29" spans="1:26">
      <c r="A29">
        <v>28</v>
      </c>
      <c r="B29" t="s">
        <v>8</v>
      </c>
      <c r="C29" s="2">
        <v>45442.474490740737</v>
      </c>
      <c r="D29" s="3">
        <v>45442.474490740737</v>
      </c>
      <c r="E29">
        <v>2024053001</v>
      </c>
      <c r="F29" s="20" t="s">
        <v>26</v>
      </c>
      <c r="G29">
        <v>1220.4469999999999</v>
      </c>
      <c r="H29">
        <v>3.5992500000000001</v>
      </c>
      <c r="I29">
        <v>248.27</v>
      </c>
      <c r="J29">
        <v>246.03700000000001</v>
      </c>
      <c r="K29" t="s">
        <v>9</v>
      </c>
      <c r="L29">
        <v>38.001289999999997</v>
      </c>
      <c r="M29">
        <v>0.72337569999999995</v>
      </c>
      <c r="N29">
        <v>61</v>
      </c>
      <c r="O29" t="s">
        <v>10</v>
      </c>
      <c r="P29">
        <v>1</v>
      </c>
      <c r="R29" s="8">
        <f t="shared" si="6"/>
        <v>1.9444444333203137E-3</v>
      </c>
      <c r="V29" s="177">
        <f t="shared" si="0"/>
        <v>2.7999999839812517</v>
      </c>
      <c r="W29" s="177">
        <f t="shared" si="5"/>
        <v>203.58333332464099</v>
      </c>
      <c r="X29">
        <f t="shared" si="1"/>
        <v>6.3013380050904117E-3</v>
      </c>
      <c r="Y29" s="177">
        <f t="shared" si="2"/>
        <v>887.42971744994395</v>
      </c>
      <c r="Z29" s="177">
        <f t="shared" si="3"/>
        <v>583.582206492154</v>
      </c>
    </row>
    <row r="30" spans="1:26">
      <c r="A30">
        <v>29</v>
      </c>
      <c r="B30" t="s">
        <v>8</v>
      </c>
      <c r="C30" s="2">
        <v>45442.476307870369</v>
      </c>
      <c r="D30" s="3">
        <v>45442.476307870369</v>
      </c>
      <c r="E30">
        <v>2024053001</v>
      </c>
      <c r="F30" s="20" t="s">
        <v>26</v>
      </c>
      <c r="G30">
        <v>843.17610000000002</v>
      </c>
      <c r="H30">
        <v>2.527803</v>
      </c>
      <c r="I30">
        <v>358.15989999999999</v>
      </c>
      <c r="J30">
        <v>356.83780000000002</v>
      </c>
      <c r="K30" t="s">
        <v>9</v>
      </c>
      <c r="L30">
        <v>38.00132</v>
      </c>
      <c r="M30">
        <v>1.0671109999999999</v>
      </c>
      <c r="N30">
        <v>88</v>
      </c>
      <c r="O30" t="s">
        <v>10</v>
      </c>
      <c r="P30">
        <v>1</v>
      </c>
      <c r="R30" s="8">
        <f t="shared" si="6"/>
        <v>1.8171296323998831E-3</v>
      </c>
      <c r="V30" s="177">
        <f t="shared" si="0"/>
        <v>2.6166666706558317</v>
      </c>
      <c r="W30" s="177">
        <f t="shared" si="5"/>
        <v>206.19999999529682</v>
      </c>
      <c r="X30">
        <f t="shared" si="1"/>
        <v>6.3013380050904117E-3</v>
      </c>
      <c r="Y30" s="177">
        <f t="shared" si="2"/>
        <v>1308.4744994785465</v>
      </c>
      <c r="Z30" s="177">
        <f t="shared" si="3"/>
        <v>860.46525209753111</v>
      </c>
    </row>
    <row r="31" spans="1:26">
      <c r="A31">
        <v>30</v>
      </c>
      <c r="B31" t="s">
        <v>8</v>
      </c>
      <c r="C31" s="2">
        <v>45442.47797453704</v>
      </c>
      <c r="D31" s="3">
        <v>45442.47797453704</v>
      </c>
      <c r="E31">
        <v>2024053001</v>
      </c>
      <c r="F31" s="20" t="s">
        <v>26</v>
      </c>
      <c r="G31">
        <v>445.1737</v>
      </c>
      <c r="H31">
        <v>1.3549960000000001</v>
      </c>
      <c r="I31">
        <v>386.65</v>
      </c>
      <c r="J31">
        <v>387.27019999999999</v>
      </c>
      <c r="K31" t="s">
        <v>9</v>
      </c>
      <c r="L31">
        <v>38.000369999999997</v>
      </c>
      <c r="M31">
        <v>1.175732</v>
      </c>
      <c r="N31">
        <v>95</v>
      </c>
      <c r="O31" t="s">
        <v>10</v>
      </c>
      <c r="P31">
        <v>1</v>
      </c>
      <c r="R31" s="8">
        <f t="shared" si="6"/>
        <v>1.6666666706441902E-3</v>
      </c>
      <c r="V31" s="177">
        <f t="shared" si="0"/>
        <v>2.4000000057276338</v>
      </c>
      <c r="W31" s="177">
        <f t="shared" si="5"/>
        <v>208.60000000102445</v>
      </c>
      <c r="X31">
        <f t="shared" si="1"/>
        <v>6.3013380050904117E-3</v>
      </c>
      <c r="Y31" s="177">
        <f t="shared" si="2"/>
        <v>1441.7050411617199</v>
      </c>
      <c r="Z31" s="177">
        <f t="shared" si="3"/>
        <v>948.07892105492317</v>
      </c>
    </row>
    <row r="32" spans="1:26">
      <c r="A32">
        <v>31</v>
      </c>
      <c r="B32" t="s">
        <v>8</v>
      </c>
      <c r="C32" s="2">
        <v>45442.479837962957</v>
      </c>
      <c r="D32" s="3">
        <v>45442.479837962957</v>
      </c>
      <c r="E32">
        <v>2024053001</v>
      </c>
      <c r="F32" s="20" t="s">
        <v>26</v>
      </c>
      <c r="G32">
        <v>246.31870000000001</v>
      </c>
      <c r="H32">
        <v>0.76254650000000002</v>
      </c>
      <c r="I32">
        <v>195.36</v>
      </c>
      <c r="J32">
        <v>192.33510000000001</v>
      </c>
      <c r="K32" t="s">
        <v>9</v>
      </c>
      <c r="L32">
        <v>38.000230000000002</v>
      </c>
      <c r="M32">
        <v>0.59360310000000005</v>
      </c>
      <c r="N32">
        <v>48</v>
      </c>
      <c r="O32" t="s">
        <v>10</v>
      </c>
      <c r="P32">
        <v>1</v>
      </c>
      <c r="R32" s="8">
        <f t="shared" si="6"/>
        <v>1.8634259176906198E-3</v>
      </c>
      <c r="S32" s="1"/>
      <c r="V32" s="177">
        <f t="shared" si="0"/>
        <v>2.6833333214744925</v>
      </c>
      <c r="W32" s="177">
        <f t="shared" si="5"/>
        <v>211.28333332249895</v>
      </c>
      <c r="X32">
        <f t="shared" si="1"/>
        <v>6.3013380050904117E-3</v>
      </c>
      <c r="Y32" s="177">
        <f t="shared" si="2"/>
        <v>728.22266601878664</v>
      </c>
      <c r="Z32" s="177">
        <f t="shared" si="3"/>
        <v>478.88613813162448</v>
      </c>
    </row>
    <row r="33" spans="3:26">
      <c r="C33"/>
      <c r="D33"/>
      <c r="F33"/>
      <c r="I33">
        <f>AVERAGE(I2:I32)</f>
        <v>276.75999677419355</v>
      </c>
      <c r="J33">
        <f>AVERAGE(J2:J32)</f>
        <v>275.4435387096774</v>
      </c>
      <c r="V33" s="177"/>
      <c r="W33" s="177"/>
      <c r="Y33" s="209">
        <f>SUM(Y2:Y32)</f>
        <v>20647.974011738312</v>
      </c>
      <c r="Z33" s="209">
        <f>SUM(Z2:Z32)</f>
        <v>13733.193669529752</v>
      </c>
    </row>
    <row r="34" spans="3:26">
      <c r="C34" t="s">
        <v>17</v>
      </c>
      <c r="D34" s="1">
        <f>D32-D2</f>
        <v>0.10053240739944158</v>
      </c>
      <c r="F34" s="11" t="s">
        <v>23</v>
      </c>
      <c r="G34" s="11">
        <f>G2-G32</f>
        <v>13567.4013</v>
      </c>
    </row>
    <row r="35" spans="3:26">
      <c r="C35" t="s">
        <v>19</v>
      </c>
      <c r="D35" s="1">
        <f>D32-D1</f>
        <v>0.14672453702951316</v>
      </c>
      <c r="F35" s="11" t="s">
        <v>24</v>
      </c>
      <c r="G35" s="11">
        <f>G1-G32</f>
        <v>21268.391299999999</v>
      </c>
    </row>
  </sheetData>
  <phoneticPr fontId="1" type="noConversion"/>
  <conditionalFormatting sqref="R2:R32">
    <cfRule type="containsText" dxfId="9" priority="1" operator="containsText" text="Prime">
      <formula>NOT(ISERROR(SEARCH("Prime",R2)))</formula>
    </cfRule>
  </conditionalFormatting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26"/>
  <dimension ref="A1:Z36"/>
  <sheetViews>
    <sheetView topLeftCell="L1" zoomScale="110" zoomScaleNormal="101" workbookViewId="0">
      <selection activeCell="Y34" sqref="Y34:Z34"/>
    </sheetView>
  </sheetViews>
  <sheetFormatPr baseColWidth="10" defaultColWidth="17.83203125" defaultRowHeight="14"/>
  <cols>
    <col min="2" max="2" width="9.33203125" customWidth="1"/>
    <col min="3" max="3" width="23.1640625" style="2" bestFit="1" customWidth="1"/>
    <col min="4" max="4" width="12.1640625" style="1" bestFit="1" customWidth="1"/>
    <col min="5" max="5" width="12.1640625" bestFit="1" customWidth="1"/>
    <col min="6" max="6" width="8.33203125" style="20" customWidth="1"/>
    <col min="7" max="8" width="10.1640625" bestFit="1" customWidth="1"/>
    <col min="9" max="10" width="10" bestFit="1" customWidth="1"/>
    <col min="11" max="11" width="14.1640625" bestFit="1" customWidth="1"/>
    <col min="12" max="12" width="10" bestFit="1" customWidth="1"/>
    <col min="13" max="13" width="11" bestFit="1" customWidth="1"/>
    <col min="14" max="14" width="4" bestFit="1" customWidth="1"/>
    <col min="15" max="16" width="3" bestFit="1" customWidth="1"/>
    <col min="18" max="20" width="12" bestFit="1" customWidth="1"/>
    <col min="21" max="21" width="6" bestFit="1" customWidth="1"/>
    <col min="22" max="22" width="9" bestFit="1" customWidth="1"/>
    <col min="23" max="23" width="10" bestFit="1" customWidth="1"/>
    <col min="24" max="26" width="13" bestFit="1" customWidth="1"/>
  </cols>
  <sheetData>
    <row r="1" spans="1:26" ht="15">
      <c r="B1" s="14" t="s">
        <v>7</v>
      </c>
      <c r="C1" s="15">
        <v>45443.350925925923</v>
      </c>
      <c r="D1" s="16">
        <v>45443.350925925923</v>
      </c>
      <c r="E1" s="14">
        <v>2024053101</v>
      </c>
      <c r="F1" s="19" t="s">
        <v>26</v>
      </c>
      <c r="G1" s="14">
        <v>17407.32</v>
      </c>
      <c r="H1" s="14">
        <v>17.489059999999998</v>
      </c>
    </row>
    <row r="2" spans="1:26">
      <c r="A2">
        <v>1</v>
      </c>
      <c r="B2" t="s">
        <v>8</v>
      </c>
      <c r="C2" s="2">
        <v>45443.356990740736</v>
      </c>
      <c r="D2" s="3">
        <v>45443.356990740736</v>
      </c>
      <c r="E2">
        <v>2024053101</v>
      </c>
      <c r="F2" s="20" t="s">
        <v>26</v>
      </c>
      <c r="G2">
        <v>16271.32</v>
      </c>
      <c r="H2">
        <v>17.28575</v>
      </c>
      <c r="I2">
        <v>191.29</v>
      </c>
      <c r="J2">
        <v>188.16759999999999</v>
      </c>
      <c r="K2" t="s">
        <v>9</v>
      </c>
      <c r="L2">
        <v>38.000369999999997</v>
      </c>
      <c r="M2">
        <v>0.19853760000000001</v>
      </c>
      <c r="N2">
        <v>47</v>
      </c>
      <c r="O2" t="s">
        <v>10</v>
      </c>
      <c r="P2">
        <v>1</v>
      </c>
      <c r="R2" s="8">
        <f>D2-D1</f>
        <v>6.064814813726116E-3</v>
      </c>
      <c r="U2">
        <f>G1-G2</f>
        <v>1136</v>
      </c>
      <c r="W2" s="177">
        <f>R2*1440</f>
        <v>8.733333331765607</v>
      </c>
      <c r="X2">
        <f>LN(2)/110</f>
        <v>6.3013380050904117E-3</v>
      </c>
      <c r="Y2" s="177">
        <f>J2*EXP(W2*X2)</f>
        <v>198.8130111031079</v>
      </c>
      <c r="Z2" s="177">
        <f>J2*EXP(W2*X2)</f>
        <v>198.8130111031079</v>
      </c>
    </row>
    <row r="3" spans="1:26">
      <c r="A3">
        <v>2</v>
      </c>
      <c r="B3" t="s">
        <v>8</v>
      </c>
      <c r="C3" s="2">
        <v>45443.359872685192</v>
      </c>
      <c r="D3" s="3">
        <v>45443.359872685192</v>
      </c>
      <c r="E3">
        <v>2024053101</v>
      </c>
      <c r="F3" s="20" t="s">
        <v>26</v>
      </c>
      <c r="G3">
        <v>15627.07</v>
      </c>
      <c r="H3">
        <v>17.04224</v>
      </c>
      <c r="I3">
        <v>223.85</v>
      </c>
      <c r="J3">
        <v>226.8758</v>
      </c>
      <c r="K3" t="s">
        <v>9</v>
      </c>
      <c r="L3">
        <v>38.00009</v>
      </c>
      <c r="M3">
        <v>0.2459673</v>
      </c>
      <c r="N3">
        <v>55</v>
      </c>
      <c r="O3" t="s">
        <v>10</v>
      </c>
      <c r="P3">
        <v>1</v>
      </c>
      <c r="R3" s="8">
        <f>D3-D2</f>
        <v>2.8819444560213014E-3</v>
      </c>
      <c r="S3" s="1">
        <f>AVERAGE(R3:R12)</f>
        <v>2.1111111112986692E-3</v>
      </c>
      <c r="T3" s="1">
        <f>AVERAGE(R:R)</f>
        <v>3.3279079862040817E-3</v>
      </c>
      <c r="V3" s="177">
        <f t="shared" ref="V3:V32" si="0">R3*1440</f>
        <v>4.1500000166706741</v>
      </c>
      <c r="W3" s="177">
        <f>V3+W2</f>
        <v>12.883333348436281</v>
      </c>
      <c r="X3">
        <f t="shared" ref="X3:X33" si="1">LN(2)/110</f>
        <v>6.3013380050904117E-3</v>
      </c>
      <c r="Y3" s="177">
        <f t="shared" ref="Y3:Y32" si="2">J3*EXP(W3*X3)</f>
        <v>246.06235249553882</v>
      </c>
      <c r="Z3" s="177">
        <f t="shared" ref="Z3:Z33" si="3">J3*EXP(X3*(W3-$W$2))</f>
        <v>232.88698291193359</v>
      </c>
    </row>
    <row r="4" spans="1:26">
      <c r="A4">
        <v>3</v>
      </c>
      <c r="B4" t="s">
        <v>8</v>
      </c>
      <c r="C4" s="2">
        <v>45443.362187500003</v>
      </c>
      <c r="D4" s="3">
        <v>45443.362187500003</v>
      </c>
      <c r="E4">
        <v>2024053101</v>
      </c>
      <c r="F4" s="20" t="s">
        <v>26</v>
      </c>
      <c r="G4">
        <v>15037.37</v>
      </c>
      <c r="H4">
        <v>16.749829999999999</v>
      </c>
      <c r="I4">
        <v>264.55</v>
      </c>
      <c r="J4">
        <v>265.0908</v>
      </c>
      <c r="K4" t="s">
        <v>9</v>
      </c>
      <c r="L4">
        <v>38.000570000000003</v>
      </c>
      <c r="M4">
        <v>0.29374280000000003</v>
      </c>
      <c r="N4">
        <v>65</v>
      </c>
      <c r="O4" t="s">
        <v>10</v>
      </c>
      <c r="P4">
        <v>1</v>
      </c>
      <c r="R4" s="8">
        <f t="shared" ref="R4:R25" si="4">D4-D3</f>
        <v>2.3148148102336563E-3</v>
      </c>
      <c r="V4" s="177">
        <f t="shared" si="0"/>
        <v>3.3333333267364651</v>
      </c>
      <c r="W4" s="177">
        <f t="shared" ref="W4:W32" si="5">V4+W3</f>
        <v>16.216666675172746</v>
      </c>
      <c r="X4">
        <f t="shared" si="1"/>
        <v>6.3013380050904117E-3</v>
      </c>
      <c r="Y4" s="177">
        <f t="shared" si="2"/>
        <v>293.61198209080726</v>
      </c>
      <c r="Z4" s="177">
        <f t="shared" si="3"/>
        <v>277.89057514257695</v>
      </c>
    </row>
    <row r="5" spans="1:26">
      <c r="A5">
        <v>4</v>
      </c>
      <c r="B5" t="s">
        <v>8</v>
      </c>
      <c r="C5" s="2">
        <v>45443.365173611113</v>
      </c>
      <c r="D5" s="3">
        <v>45443.365173611113</v>
      </c>
      <c r="E5">
        <v>2024053101</v>
      </c>
      <c r="F5" s="20" t="s">
        <v>26</v>
      </c>
      <c r="G5">
        <v>14356.49</v>
      </c>
      <c r="H5">
        <v>16.43168</v>
      </c>
      <c r="I5">
        <v>284.89999999999998</v>
      </c>
      <c r="J5">
        <v>286.04059999999998</v>
      </c>
      <c r="K5" t="s">
        <v>9</v>
      </c>
      <c r="L5">
        <v>38.000050000000002</v>
      </c>
      <c r="M5">
        <v>0.325708</v>
      </c>
      <c r="N5">
        <v>70</v>
      </c>
      <c r="O5" t="s">
        <v>10</v>
      </c>
      <c r="P5">
        <v>1</v>
      </c>
      <c r="R5" s="8">
        <f t="shared" si="4"/>
        <v>2.9861111106583849E-3</v>
      </c>
      <c r="V5" s="177">
        <f t="shared" si="0"/>
        <v>4.2999999993480742</v>
      </c>
      <c r="W5" s="177">
        <f t="shared" si="5"/>
        <v>20.51666667452082</v>
      </c>
      <c r="X5">
        <f t="shared" si="1"/>
        <v>6.3013380050904117E-3</v>
      </c>
      <c r="Y5" s="177">
        <f t="shared" si="2"/>
        <v>325.51749563688361</v>
      </c>
      <c r="Z5" s="177">
        <f t="shared" si="3"/>
        <v>308.08771303321078</v>
      </c>
    </row>
    <row r="6" spans="1:26">
      <c r="A6">
        <v>5</v>
      </c>
      <c r="B6" t="s">
        <v>8</v>
      </c>
      <c r="C6" s="2">
        <v>45443.367118055547</v>
      </c>
      <c r="D6" s="3">
        <v>45443.367118055547</v>
      </c>
      <c r="E6">
        <v>2024053101</v>
      </c>
      <c r="F6" s="20" t="s">
        <v>26</v>
      </c>
      <c r="G6">
        <v>13857.59</v>
      </c>
      <c r="H6">
        <v>16.141970000000001</v>
      </c>
      <c r="I6">
        <v>244.2</v>
      </c>
      <c r="J6">
        <v>252.39869999999999</v>
      </c>
      <c r="K6" t="s">
        <v>9</v>
      </c>
      <c r="L6">
        <v>38.001269999999998</v>
      </c>
      <c r="M6">
        <v>0.29234909999999997</v>
      </c>
      <c r="N6">
        <v>60</v>
      </c>
      <c r="O6" t="s">
        <v>10</v>
      </c>
      <c r="P6">
        <v>1</v>
      </c>
      <c r="R6" s="8">
        <f t="shared" si="4"/>
        <v>1.9444444333203137E-3</v>
      </c>
      <c r="V6" s="177">
        <f t="shared" si="0"/>
        <v>2.7999999839812517</v>
      </c>
      <c r="W6" s="177">
        <f t="shared" si="5"/>
        <v>23.316666658502072</v>
      </c>
      <c r="X6">
        <f t="shared" si="1"/>
        <v>6.3013380050904117E-3</v>
      </c>
      <c r="Y6" s="177">
        <f t="shared" si="2"/>
        <v>292.34545786486814</v>
      </c>
      <c r="Z6" s="177">
        <f t="shared" si="3"/>
        <v>276.69186675516045</v>
      </c>
    </row>
    <row r="7" spans="1:26">
      <c r="A7">
        <v>6</v>
      </c>
      <c r="B7" t="s">
        <v>8</v>
      </c>
      <c r="C7" s="2">
        <v>45443.368900462963</v>
      </c>
      <c r="D7" s="3">
        <v>45443.368900462963</v>
      </c>
      <c r="E7">
        <v>2024053101</v>
      </c>
      <c r="F7" s="20" t="s">
        <v>26</v>
      </c>
      <c r="G7">
        <v>13362.43</v>
      </c>
      <c r="H7">
        <v>15.819570000000001</v>
      </c>
      <c r="I7">
        <v>276.75990000000002</v>
      </c>
      <c r="J7">
        <v>275.48520000000002</v>
      </c>
      <c r="K7" t="s">
        <v>9</v>
      </c>
      <c r="L7">
        <v>38.000450000000001</v>
      </c>
      <c r="M7">
        <v>0.3245519</v>
      </c>
      <c r="N7">
        <v>68</v>
      </c>
      <c r="O7" t="s">
        <v>10</v>
      </c>
      <c r="P7">
        <v>1</v>
      </c>
      <c r="R7" s="8">
        <f t="shared" si="4"/>
        <v>1.7824074166128412E-3</v>
      </c>
      <c r="V7" s="177">
        <f t="shared" si="0"/>
        <v>2.5666666799224913</v>
      </c>
      <c r="W7" s="177">
        <f t="shared" si="5"/>
        <v>25.883333338424563</v>
      </c>
      <c r="X7">
        <f t="shared" si="1"/>
        <v>6.3013380050904117E-3</v>
      </c>
      <c r="Y7" s="177">
        <f t="shared" si="2"/>
        <v>324.28849578880056</v>
      </c>
      <c r="Z7" s="177">
        <f t="shared" si="3"/>
        <v>306.92451978679793</v>
      </c>
    </row>
    <row r="8" spans="1:26">
      <c r="A8">
        <v>7</v>
      </c>
      <c r="B8" t="s">
        <v>8</v>
      </c>
      <c r="C8" s="2">
        <v>45443.370625000003</v>
      </c>
      <c r="D8" s="3">
        <v>45443.370625000003</v>
      </c>
      <c r="E8">
        <v>2024053101</v>
      </c>
      <c r="F8" s="20" t="s">
        <v>26</v>
      </c>
      <c r="G8">
        <v>12907.07</v>
      </c>
      <c r="H8">
        <v>15.523680000000001</v>
      </c>
      <c r="I8">
        <v>248.27</v>
      </c>
      <c r="J8">
        <v>248.0702</v>
      </c>
      <c r="K8" t="s">
        <v>9</v>
      </c>
      <c r="L8">
        <v>38.000480000000003</v>
      </c>
      <c r="M8">
        <v>0.29658590000000001</v>
      </c>
      <c r="N8">
        <v>61</v>
      </c>
      <c r="O8" t="s">
        <v>10</v>
      </c>
      <c r="P8">
        <v>1</v>
      </c>
      <c r="R8" s="8">
        <f t="shared" si="4"/>
        <v>1.7245370399905369E-3</v>
      </c>
      <c r="V8" s="177">
        <f t="shared" si="0"/>
        <v>2.4833333375863731</v>
      </c>
      <c r="W8" s="177">
        <f t="shared" si="5"/>
        <v>28.366666676010936</v>
      </c>
      <c r="X8">
        <f t="shared" si="1"/>
        <v>6.3013380050904117E-3</v>
      </c>
      <c r="Y8" s="177">
        <f t="shared" si="2"/>
        <v>296.62233355294097</v>
      </c>
      <c r="Z8" s="177">
        <f t="shared" si="3"/>
        <v>280.73973781378874</v>
      </c>
    </row>
    <row r="9" spans="1:26">
      <c r="A9">
        <v>8</v>
      </c>
      <c r="B9" t="s">
        <v>8</v>
      </c>
      <c r="C9" s="2">
        <v>45443.372337962966</v>
      </c>
      <c r="D9" s="3">
        <v>45443.372337962966</v>
      </c>
      <c r="E9">
        <v>2024053101</v>
      </c>
      <c r="F9" s="20" t="s">
        <v>26</v>
      </c>
      <c r="G9">
        <v>12489.15</v>
      </c>
      <c r="H9">
        <v>15.25529</v>
      </c>
      <c r="I9">
        <v>223.85</v>
      </c>
      <c r="J9">
        <v>224.36179999999999</v>
      </c>
      <c r="K9" t="s">
        <v>9</v>
      </c>
      <c r="L9">
        <v>38.001350000000002</v>
      </c>
      <c r="M9">
        <v>0.27240429999999999</v>
      </c>
      <c r="N9">
        <v>55</v>
      </c>
      <c r="O9" t="s">
        <v>10</v>
      </c>
      <c r="P9">
        <v>1</v>
      </c>
      <c r="R9" s="8">
        <f t="shared" si="4"/>
        <v>1.7129629632108845E-3</v>
      </c>
      <c r="V9" s="177">
        <f t="shared" si="0"/>
        <v>2.4666666670236737</v>
      </c>
      <c r="W9" s="177">
        <f t="shared" si="5"/>
        <v>30.83333334303461</v>
      </c>
      <c r="X9">
        <f t="shared" si="1"/>
        <v>6.3013380050904117E-3</v>
      </c>
      <c r="Y9" s="177">
        <f t="shared" si="2"/>
        <v>272.47617596952398</v>
      </c>
      <c r="Z9" s="177">
        <f t="shared" si="3"/>
        <v>257.88648240317065</v>
      </c>
    </row>
    <row r="10" spans="1:26">
      <c r="A10">
        <v>9</v>
      </c>
      <c r="B10" t="s">
        <v>8</v>
      </c>
      <c r="C10" s="2">
        <v>45443.374363425923</v>
      </c>
      <c r="D10" s="3">
        <v>45443.374363425923</v>
      </c>
      <c r="E10">
        <v>2024053101</v>
      </c>
      <c r="F10" s="20" t="s">
        <v>26</v>
      </c>
      <c r="G10">
        <v>11984.25</v>
      </c>
      <c r="H10">
        <v>14.910740000000001</v>
      </c>
      <c r="I10">
        <v>280.83</v>
      </c>
      <c r="J10">
        <v>280.86349999999999</v>
      </c>
      <c r="K10" t="s">
        <v>9</v>
      </c>
      <c r="L10">
        <v>38.000410000000002</v>
      </c>
      <c r="M10">
        <v>0.3476688</v>
      </c>
      <c r="N10">
        <v>69</v>
      </c>
      <c r="O10" t="s">
        <v>10</v>
      </c>
      <c r="P10">
        <v>1</v>
      </c>
      <c r="R10" s="8">
        <f t="shared" si="4"/>
        <v>2.0254629562259652E-3</v>
      </c>
      <c r="V10" s="177">
        <f t="shared" si="0"/>
        <v>2.9166666569653898</v>
      </c>
      <c r="W10" s="177">
        <f t="shared" si="5"/>
        <v>33.75</v>
      </c>
      <c r="X10">
        <f t="shared" si="1"/>
        <v>6.3013380050904117E-3</v>
      </c>
      <c r="Y10" s="177">
        <f t="shared" si="2"/>
        <v>347.42157075368328</v>
      </c>
      <c r="Z10" s="177">
        <f t="shared" si="3"/>
        <v>328.81893792678858</v>
      </c>
    </row>
    <row r="11" spans="1:26">
      <c r="A11">
        <v>10</v>
      </c>
      <c r="B11" t="s">
        <v>8</v>
      </c>
      <c r="C11" s="2">
        <v>45443.376145833332</v>
      </c>
      <c r="D11" s="3">
        <v>45443.376145833332</v>
      </c>
      <c r="E11">
        <v>2024053101</v>
      </c>
      <c r="F11" s="20" t="s">
        <v>26</v>
      </c>
      <c r="G11">
        <v>11518.83</v>
      </c>
      <c r="H11">
        <v>14.56743</v>
      </c>
      <c r="I11">
        <v>276.75990000000002</v>
      </c>
      <c r="J11">
        <v>275.74829999999997</v>
      </c>
      <c r="K11" t="s">
        <v>9</v>
      </c>
      <c r="L11">
        <v>38.00132</v>
      </c>
      <c r="M11">
        <v>0.34689639999999999</v>
      </c>
      <c r="N11">
        <v>68</v>
      </c>
      <c r="O11" t="s">
        <v>10</v>
      </c>
      <c r="P11">
        <v>1</v>
      </c>
      <c r="R11" s="8">
        <f t="shared" si="4"/>
        <v>1.7824074093368836E-3</v>
      </c>
      <c r="S11" s="1"/>
      <c r="V11" s="177">
        <f t="shared" si="0"/>
        <v>2.5666666694451123</v>
      </c>
      <c r="W11" s="177">
        <f t="shared" si="5"/>
        <v>36.316666669445112</v>
      </c>
      <c r="X11">
        <f t="shared" si="1"/>
        <v>6.3013380050904117E-3</v>
      </c>
      <c r="Y11" s="177">
        <f t="shared" si="2"/>
        <v>346.6557057755997</v>
      </c>
      <c r="Z11" s="177">
        <f t="shared" si="3"/>
        <v>328.09408106731831</v>
      </c>
    </row>
    <row r="12" spans="1:26">
      <c r="A12">
        <v>11</v>
      </c>
      <c r="B12" t="s">
        <v>8</v>
      </c>
      <c r="C12" s="2">
        <v>45443.378101851849</v>
      </c>
      <c r="D12" s="3">
        <v>45443.378101851849</v>
      </c>
      <c r="E12">
        <v>2024053101</v>
      </c>
      <c r="F12" s="20" t="s">
        <v>26</v>
      </c>
      <c r="G12">
        <v>11067.67</v>
      </c>
      <c r="H12">
        <v>14.24661</v>
      </c>
      <c r="I12">
        <v>252.34</v>
      </c>
      <c r="J12">
        <v>250.02979999999999</v>
      </c>
      <c r="K12" t="s">
        <v>9</v>
      </c>
      <c r="L12">
        <v>38.001289999999997</v>
      </c>
      <c r="M12">
        <v>0.32008799999999998</v>
      </c>
      <c r="N12">
        <v>62</v>
      </c>
      <c r="O12" t="s">
        <v>10</v>
      </c>
      <c r="P12">
        <v>1</v>
      </c>
      <c r="R12" s="8">
        <f t="shared" si="4"/>
        <v>1.9560185173759237E-3</v>
      </c>
      <c r="V12" s="177">
        <f t="shared" si="0"/>
        <v>2.8166666650213301</v>
      </c>
      <c r="W12" s="177">
        <f t="shared" si="5"/>
        <v>39.133333334466442</v>
      </c>
      <c r="X12">
        <f t="shared" si="1"/>
        <v>6.3013380050904117E-3</v>
      </c>
      <c r="Y12" s="177">
        <f t="shared" si="2"/>
        <v>319.9524757120866</v>
      </c>
      <c r="Z12" s="177">
        <f t="shared" si="3"/>
        <v>302.82067121642467</v>
      </c>
    </row>
    <row r="13" spans="1:26">
      <c r="A13">
        <v>12</v>
      </c>
      <c r="B13" t="s">
        <v>8</v>
      </c>
      <c r="C13" s="2">
        <v>45443.397002314807</v>
      </c>
      <c r="D13" s="17">
        <v>45443.397002314807</v>
      </c>
      <c r="E13">
        <v>2024053101</v>
      </c>
      <c r="F13" s="20" t="s">
        <v>26</v>
      </c>
      <c r="G13">
        <v>9097.7579999999998</v>
      </c>
      <c r="H13">
        <v>13.907450000000001</v>
      </c>
      <c r="I13">
        <v>227.92</v>
      </c>
      <c r="J13">
        <v>224.50729999999999</v>
      </c>
      <c r="K13" t="s">
        <v>9</v>
      </c>
      <c r="L13">
        <v>38.000239999999998</v>
      </c>
      <c r="M13">
        <v>0.34153070000000002</v>
      </c>
      <c r="N13">
        <v>56</v>
      </c>
      <c r="O13" t="s">
        <v>10</v>
      </c>
      <c r="P13">
        <v>1</v>
      </c>
      <c r="R13" s="9">
        <f t="shared" si="4"/>
        <v>1.8900462957390118E-2</v>
      </c>
      <c r="S13" s="1">
        <f>AVERAGE(R14:R20)</f>
        <v>2.0816798943477416E-3</v>
      </c>
      <c r="V13" s="177">
        <f t="shared" si="0"/>
        <v>27.21666665864177</v>
      </c>
      <c r="W13" s="177">
        <f t="shared" si="5"/>
        <v>66.349999993108213</v>
      </c>
      <c r="X13">
        <f t="shared" si="1"/>
        <v>6.3013380050904117E-3</v>
      </c>
      <c r="Y13" s="177">
        <f t="shared" si="2"/>
        <v>341.04075966567439</v>
      </c>
      <c r="Z13" s="177">
        <f t="shared" si="3"/>
        <v>322.77978635505707</v>
      </c>
    </row>
    <row r="14" spans="1:26">
      <c r="A14">
        <v>13</v>
      </c>
      <c r="B14" t="s">
        <v>8</v>
      </c>
      <c r="C14" s="2">
        <v>45443.398784722223</v>
      </c>
      <c r="D14" s="17">
        <v>45443.398784722223</v>
      </c>
      <c r="E14">
        <v>2024053101</v>
      </c>
      <c r="F14" s="20" t="s">
        <v>26</v>
      </c>
      <c r="G14">
        <v>8701.5849999999991</v>
      </c>
      <c r="H14">
        <v>13.520659999999999</v>
      </c>
      <c r="I14">
        <v>244.2</v>
      </c>
      <c r="J14">
        <v>247.02869999999999</v>
      </c>
      <c r="K14" t="s">
        <v>9</v>
      </c>
      <c r="L14">
        <v>38.001170000000002</v>
      </c>
      <c r="M14">
        <v>0.38169740000000002</v>
      </c>
      <c r="N14">
        <v>60</v>
      </c>
      <c r="O14" t="s">
        <v>10</v>
      </c>
      <c r="P14">
        <v>1</v>
      </c>
      <c r="R14" s="9">
        <f t="shared" si="4"/>
        <v>1.7824074166128412E-3</v>
      </c>
      <c r="V14" s="177">
        <f t="shared" si="0"/>
        <v>2.5666666799224913</v>
      </c>
      <c r="W14" s="177">
        <f t="shared" si="5"/>
        <v>68.916666673030704</v>
      </c>
      <c r="X14">
        <f t="shared" si="1"/>
        <v>6.3013380050904117E-3</v>
      </c>
      <c r="Y14" s="177">
        <f t="shared" si="2"/>
        <v>381.37064932322602</v>
      </c>
      <c r="Z14" s="177">
        <f t="shared" si="3"/>
        <v>360.95021847627595</v>
      </c>
    </row>
    <row r="15" spans="1:26">
      <c r="A15">
        <v>14</v>
      </c>
      <c r="B15" t="s">
        <v>8</v>
      </c>
      <c r="C15" s="2">
        <v>45443.400694444441</v>
      </c>
      <c r="D15" s="17">
        <v>45443.400694444441</v>
      </c>
      <c r="E15">
        <v>2024053101</v>
      </c>
      <c r="F15" s="20" t="s">
        <v>26</v>
      </c>
      <c r="G15">
        <v>8271.5400000000009</v>
      </c>
      <c r="H15">
        <v>13.077640000000001</v>
      </c>
      <c r="I15">
        <v>284.89999999999998</v>
      </c>
      <c r="J15">
        <v>287.82429999999999</v>
      </c>
      <c r="K15" t="s">
        <v>9</v>
      </c>
      <c r="L15">
        <v>38.001339999999999</v>
      </c>
      <c r="M15">
        <v>0.45283420000000002</v>
      </c>
      <c r="N15">
        <v>70</v>
      </c>
      <c r="O15" t="s">
        <v>10</v>
      </c>
      <c r="P15">
        <v>1</v>
      </c>
      <c r="R15" s="9">
        <f t="shared" si="4"/>
        <v>1.9097222175332718E-3</v>
      </c>
      <c r="V15" s="177">
        <f t="shared" si="0"/>
        <v>2.7499999932479113</v>
      </c>
      <c r="W15" s="177">
        <f t="shared" si="5"/>
        <v>71.666666666278616</v>
      </c>
      <c r="X15">
        <f t="shared" si="1"/>
        <v>6.3013380050904117E-3</v>
      </c>
      <c r="Y15" s="177">
        <f t="shared" si="2"/>
        <v>452.11931438913842</v>
      </c>
      <c r="Z15" s="177">
        <f t="shared" si="3"/>
        <v>427.9106575078664</v>
      </c>
    </row>
    <row r="16" spans="1:26">
      <c r="A16">
        <v>15</v>
      </c>
      <c r="B16" t="s">
        <v>8</v>
      </c>
      <c r="C16" s="2">
        <v>45443.403217592589</v>
      </c>
      <c r="D16" s="17">
        <v>45443.403217592589</v>
      </c>
      <c r="E16">
        <v>2024053101</v>
      </c>
      <c r="F16" s="20" t="s">
        <v>26</v>
      </c>
      <c r="G16">
        <v>7829.8530000000001</v>
      </c>
      <c r="H16">
        <v>12.66536</v>
      </c>
      <c r="I16">
        <v>256.41000000000003</v>
      </c>
      <c r="J16">
        <v>256.27620000000002</v>
      </c>
      <c r="K16" t="s">
        <v>9</v>
      </c>
      <c r="L16">
        <v>38.000369999999997</v>
      </c>
      <c r="M16">
        <v>0.41250530000000002</v>
      </c>
      <c r="N16">
        <v>63</v>
      </c>
      <c r="O16" t="s">
        <v>10</v>
      </c>
      <c r="P16">
        <v>1</v>
      </c>
      <c r="R16" s="9">
        <f t="shared" si="4"/>
        <v>2.5231481486116536E-3</v>
      </c>
      <c r="V16" s="177">
        <f t="shared" si="0"/>
        <v>3.6333333340007812</v>
      </c>
      <c r="W16" s="177">
        <f t="shared" si="5"/>
        <v>75.300000000279397</v>
      </c>
      <c r="X16">
        <f t="shared" si="1"/>
        <v>6.3013380050904117E-3</v>
      </c>
      <c r="Y16" s="177">
        <f t="shared" si="2"/>
        <v>411.88596246953148</v>
      </c>
      <c r="Z16" s="177">
        <f t="shared" si="3"/>
        <v>389.83159402674659</v>
      </c>
    </row>
    <row r="17" spans="1:26">
      <c r="A17">
        <v>16</v>
      </c>
      <c r="B17" t="s">
        <v>8</v>
      </c>
      <c r="C17" s="2">
        <v>45443.405613425923</v>
      </c>
      <c r="D17" s="17">
        <v>45443.405613425923</v>
      </c>
      <c r="E17">
        <v>2024053101</v>
      </c>
      <c r="F17" s="20" t="s">
        <v>26</v>
      </c>
      <c r="G17">
        <v>7402.4719999999998</v>
      </c>
      <c r="H17">
        <v>12.237819999999999</v>
      </c>
      <c r="I17">
        <v>264.55</v>
      </c>
      <c r="J17">
        <v>261.28039999999999</v>
      </c>
      <c r="K17" t="s">
        <v>9</v>
      </c>
      <c r="L17">
        <v>38.001240000000003</v>
      </c>
      <c r="M17">
        <v>0.42972719999999998</v>
      </c>
      <c r="N17">
        <v>65</v>
      </c>
      <c r="O17" t="s">
        <v>10</v>
      </c>
      <c r="P17">
        <v>1</v>
      </c>
      <c r="R17" s="9">
        <f t="shared" si="4"/>
        <v>2.3958333331393078E-3</v>
      </c>
      <c r="V17" s="177">
        <f t="shared" si="0"/>
        <v>3.4499999997206032</v>
      </c>
      <c r="W17" s="177">
        <f t="shared" si="5"/>
        <v>78.75</v>
      </c>
      <c r="X17">
        <f t="shared" si="1"/>
        <v>6.3013380050904117E-3</v>
      </c>
      <c r="Y17" s="177">
        <f t="shared" si="2"/>
        <v>429.15773330216655</v>
      </c>
      <c r="Z17" s="177">
        <f t="shared" si="3"/>
        <v>406.17855063333121</v>
      </c>
    </row>
    <row r="18" spans="1:26">
      <c r="A18">
        <v>17</v>
      </c>
      <c r="B18" t="s">
        <v>8</v>
      </c>
      <c r="C18" s="2">
        <v>45443.408009259263</v>
      </c>
      <c r="D18" s="17">
        <v>45443.408009259263</v>
      </c>
      <c r="E18">
        <v>2024053101</v>
      </c>
      <c r="F18" s="20" t="s">
        <v>26</v>
      </c>
      <c r="G18">
        <v>6888.6580000000004</v>
      </c>
      <c r="H18">
        <v>11.63927</v>
      </c>
      <c r="I18">
        <v>362.23</v>
      </c>
      <c r="J18">
        <v>364.02300000000002</v>
      </c>
      <c r="K18" t="s">
        <v>9</v>
      </c>
      <c r="L18">
        <v>38.000279999999997</v>
      </c>
      <c r="M18">
        <v>0.61309709999999995</v>
      </c>
      <c r="N18">
        <v>89</v>
      </c>
      <c r="O18" t="s">
        <v>10</v>
      </c>
      <c r="P18">
        <v>1</v>
      </c>
      <c r="R18" s="9">
        <f t="shared" si="4"/>
        <v>2.3958333404152654E-3</v>
      </c>
      <c r="V18" s="177">
        <f t="shared" si="0"/>
        <v>3.4500000101979822</v>
      </c>
      <c r="W18" s="177">
        <f t="shared" si="5"/>
        <v>82.200000010197982</v>
      </c>
      <c r="X18">
        <f t="shared" si="1"/>
        <v>6.3013380050904117E-3</v>
      </c>
      <c r="Y18" s="177">
        <f t="shared" si="2"/>
        <v>611.05503974878707</v>
      </c>
      <c r="Z18" s="177">
        <f t="shared" si="3"/>
        <v>578.33619469604446</v>
      </c>
    </row>
    <row r="19" spans="1:26">
      <c r="A19">
        <v>18</v>
      </c>
      <c r="B19" t="s">
        <v>8</v>
      </c>
      <c r="C19" s="2">
        <v>45443.409988425927</v>
      </c>
      <c r="D19" s="17">
        <v>45443.409988425927</v>
      </c>
      <c r="E19">
        <v>2024053101</v>
      </c>
      <c r="F19" s="20" t="s">
        <v>26</v>
      </c>
      <c r="G19">
        <v>6494.07</v>
      </c>
      <c r="H19">
        <v>11.17305</v>
      </c>
      <c r="I19">
        <v>268.62</v>
      </c>
      <c r="J19">
        <v>270.97070000000002</v>
      </c>
      <c r="K19" t="s">
        <v>9</v>
      </c>
      <c r="L19">
        <v>38.000059999999998</v>
      </c>
      <c r="M19">
        <v>0.46389160000000002</v>
      </c>
      <c r="N19">
        <v>66</v>
      </c>
      <c r="O19" t="s">
        <v>10</v>
      </c>
      <c r="P19">
        <v>1</v>
      </c>
      <c r="R19" s="9">
        <f t="shared" si="4"/>
        <v>1.9791666636592709E-3</v>
      </c>
      <c r="V19" s="177">
        <f t="shared" si="0"/>
        <v>2.84999999566935</v>
      </c>
      <c r="W19" s="177">
        <f t="shared" si="5"/>
        <v>85.050000005867332</v>
      </c>
      <c r="X19">
        <f t="shared" si="1"/>
        <v>6.3013380050904117E-3</v>
      </c>
      <c r="Y19" s="177">
        <f t="shared" si="2"/>
        <v>463.09837027827132</v>
      </c>
      <c r="Z19" s="177">
        <f t="shared" si="3"/>
        <v>438.30184159316053</v>
      </c>
    </row>
    <row r="20" spans="1:26">
      <c r="A20">
        <v>19</v>
      </c>
      <c r="B20" t="s">
        <v>8</v>
      </c>
      <c r="C20" s="2">
        <v>45443.411574074067</v>
      </c>
      <c r="D20" s="17">
        <v>45443.411574074067</v>
      </c>
      <c r="E20">
        <v>2024053101</v>
      </c>
      <c r="F20" s="20" t="s">
        <v>26</v>
      </c>
      <c r="G20">
        <v>6076.24</v>
      </c>
      <c r="H20">
        <v>10.606030000000001</v>
      </c>
      <c r="I20">
        <v>333.74</v>
      </c>
      <c r="J20">
        <v>333.85570000000001</v>
      </c>
      <c r="K20" t="s">
        <v>9</v>
      </c>
      <c r="L20">
        <v>38.000309999999999</v>
      </c>
      <c r="M20">
        <v>0.58075220000000005</v>
      </c>
      <c r="N20">
        <v>82</v>
      </c>
      <c r="O20" t="s">
        <v>10</v>
      </c>
      <c r="P20">
        <v>1</v>
      </c>
      <c r="R20" s="9">
        <f t="shared" si="4"/>
        <v>1.5856481404625811E-3</v>
      </c>
      <c r="V20" s="177">
        <f t="shared" si="0"/>
        <v>2.2833333222661167</v>
      </c>
      <c r="W20" s="177">
        <f t="shared" si="5"/>
        <v>87.333333328133449</v>
      </c>
      <c r="X20">
        <f t="shared" si="1"/>
        <v>6.3013380050904117E-3</v>
      </c>
      <c r="Y20" s="177">
        <f t="shared" si="2"/>
        <v>578.83977728333605</v>
      </c>
      <c r="Z20" s="177">
        <f t="shared" si="3"/>
        <v>547.84589334272812</v>
      </c>
    </row>
    <row r="21" spans="1:26">
      <c r="A21">
        <v>20</v>
      </c>
      <c r="B21" t="s">
        <v>8</v>
      </c>
      <c r="C21" s="2">
        <v>45443.420208333337</v>
      </c>
      <c r="D21" s="18">
        <v>45443.420208333337</v>
      </c>
      <c r="E21">
        <v>2024053101</v>
      </c>
      <c r="F21" s="20" t="s">
        <v>26</v>
      </c>
      <c r="G21">
        <v>5292.9390000000003</v>
      </c>
      <c r="H21">
        <v>9.9925180000000005</v>
      </c>
      <c r="I21">
        <v>325.60000000000002</v>
      </c>
      <c r="J21">
        <v>325.29050000000001</v>
      </c>
      <c r="K21" t="s">
        <v>9</v>
      </c>
      <c r="L21">
        <v>38.000610000000002</v>
      </c>
      <c r="M21">
        <v>0.61232410000000004</v>
      </c>
      <c r="N21">
        <v>80</v>
      </c>
      <c r="O21" t="s">
        <v>10</v>
      </c>
      <c r="P21">
        <v>1</v>
      </c>
      <c r="R21" s="6">
        <f t="shared" si="4"/>
        <v>8.6342592694563791E-3</v>
      </c>
      <c r="S21" s="1">
        <f>AVERAGE(R22:R28)</f>
        <v>1.6914682533492201E-3</v>
      </c>
      <c r="V21" s="177">
        <f t="shared" si="0"/>
        <v>12.433333348017186</v>
      </c>
      <c r="W21" s="177">
        <f t="shared" si="5"/>
        <v>99.766666676150635</v>
      </c>
      <c r="X21">
        <f t="shared" si="1"/>
        <v>6.3013380050904117E-3</v>
      </c>
      <c r="Y21" s="177">
        <f t="shared" si="2"/>
        <v>609.95312966993845</v>
      </c>
      <c r="Z21" s="177">
        <f t="shared" si="3"/>
        <v>577.29328621735738</v>
      </c>
    </row>
    <row r="22" spans="1:26">
      <c r="A22">
        <v>21</v>
      </c>
      <c r="B22" t="s">
        <v>8</v>
      </c>
      <c r="C22" s="2">
        <v>45443.422037037039</v>
      </c>
      <c r="D22" s="18">
        <v>45443.422037037039</v>
      </c>
      <c r="E22">
        <v>2024053101</v>
      </c>
      <c r="F22" s="20" t="s">
        <v>26</v>
      </c>
      <c r="G22">
        <v>4891.7280000000001</v>
      </c>
      <c r="H22">
        <v>9.3899609999999996</v>
      </c>
      <c r="I22">
        <v>313.39</v>
      </c>
      <c r="J22">
        <v>317.08449999999999</v>
      </c>
      <c r="K22" t="s">
        <v>9</v>
      </c>
      <c r="L22">
        <v>38.00027</v>
      </c>
      <c r="M22">
        <v>0.606626</v>
      </c>
      <c r="N22">
        <v>77</v>
      </c>
      <c r="O22" t="s">
        <v>10</v>
      </c>
      <c r="P22">
        <v>1</v>
      </c>
      <c r="R22" s="6">
        <f t="shared" si="4"/>
        <v>1.8287037019035779E-3</v>
      </c>
      <c r="V22" s="177">
        <f t="shared" si="0"/>
        <v>2.6333333307411522</v>
      </c>
      <c r="W22" s="177">
        <f t="shared" si="5"/>
        <v>102.40000000689179</v>
      </c>
      <c r="X22">
        <f t="shared" si="1"/>
        <v>6.3013380050904117E-3</v>
      </c>
      <c r="Y22" s="177">
        <f t="shared" si="2"/>
        <v>604.51429150411047</v>
      </c>
      <c r="Z22" s="177">
        <f t="shared" si="3"/>
        <v>572.14566977729703</v>
      </c>
    </row>
    <row r="23" spans="1:26">
      <c r="A23">
        <v>22</v>
      </c>
      <c r="B23" t="s">
        <v>8</v>
      </c>
      <c r="C23" s="2">
        <v>45443.423726851863</v>
      </c>
      <c r="D23" s="18">
        <v>45443.423726851863</v>
      </c>
      <c r="E23">
        <v>2024053101</v>
      </c>
      <c r="F23" s="20" t="s">
        <v>26</v>
      </c>
      <c r="G23">
        <v>4595.4579999999996</v>
      </c>
      <c r="H23">
        <v>8.9578769999999999</v>
      </c>
      <c r="I23">
        <v>223.85</v>
      </c>
      <c r="J23">
        <v>223.10239999999999</v>
      </c>
      <c r="K23" t="s">
        <v>9</v>
      </c>
      <c r="L23">
        <v>38.000439999999998</v>
      </c>
      <c r="M23">
        <v>0.43269390000000002</v>
      </c>
      <c r="N23">
        <v>55</v>
      </c>
      <c r="O23" t="s">
        <v>10</v>
      </c>
      <c r="P23">
        <v>1</v>
      </c>
      <c r="R23" s="6">
        <f t="shared" si="4"/>
        <v>1.6898148242034949E-3</v>
      </c>
      <c r="V23" s="177">
        <f t="shared" si="0"/>
        <v>2.4333333468530327</v>
      </c>
      <c r="W23" s="177">
        <f t="shared" si="5"/>
        <v>104.83333335374482</v>
      </c>
      <c r="X23">
        <f t="shared" si="1"/>
        <v>6.3013380050904117E-3</v>
      </c>
      <c r="Y23" s="177">
        <f t="shared" si="2"/>
        <v>431.91168157763605</v>
      </c>
      <c r="Z23" s="177">
        <f t="shared" si="3"/>
        <v>408.78503918578565</v>
      </c>
    </row>
    <row r="24" spans="1:26">
      <c r="A24">
        <v>23</v>
      </c>
      <c r="B24" t="s">
        <v>8</v>
      </c>
      <c r="C24" s="2">
        <v>45443.425254629627</v>
      </c>
      <c r="D24" s="18">
        <v>45443.425254629627</v>
      </c>
      <c r="E24">
        <v>2024053101</v>
      </c>
      <c r="F24" s="20" t="s">
        <v>26</v>
      </c>
      <c r="G24">
        <v>4269.6660000000002</v>
      </c>
      <c r="H24">
        <v>8.4401620000000008</v>
      </c>
      <c r="I24">
        <v>264.55</v>
      </c>
      <c r="J24">
        <v>267.4203</v>
      </c>
      <c r="K24" t="s">
        <v>9</v>
      </c>
      <c r="L24">
        <v>38.00132</v>
      </c>
      <c r="M24">
        <v>0.52667969999999997</v>
      </c>
      <c r="N24">
        <v>65</v>
      </c>
      <c r="O24" t="s">
        <v>10</v>
      </c>
      <c r="P24">
        <v>1</v>
      </c>
      <c r="R24" s="6">
        <f t="shared" si="4"/>
        <v>1.5277777638402767E-3</v>
      </c>
      <c r="V24" s="177">
        <f t="shared" si="0"/>
        <v>2.1999999799299985</v>
      </c>
      <c r="W24" s="177">
        <f t="shared" si="5"/>
        <v>107.03333333367482</v>
      </c>
      <c r="X24">
        <f t="shared" si="1"/>
        <v>6.3013380050904117E-3</v>
      </c>
      <c r="Y24" s="177">
        <f t="shared" si="2"/>
        <v>524.93518045217547</v>
      </c>
      <c r="Z24" s="177">
        <f t="shared" si="3"/>
        <v>496.82760958751294</v>
      </c>
    </row>
    <row r="25" spans="1:26">
      <c r="A25">
        <v>24</v>
      </c>
      <c r="B25" t="s">
        <v>8</v>
      </c>
      <c r="C25" s="2">
        <v>45443.426793981482</v>
      </c>
      <c r="D25" s="18">
        <v>45443.426793981482</v>
      </c>
      <c r="E25">
        <v>2024053101</v>
      </c>
      <c r="F25" s="20" t="s">
        <v>26</v>
      </c>
      <c r="G25">
        <v>3945.9879999999998</v>
      </c>
      <c r="H25">
        <v>7.9103029999999999</v>
      </c>
      <c r="I25">
        <v>268.62</v>
      </c>
      <c r="J25">
        <v>268.54539999999997</v>
      </c>
      <c r="K25" t="s">
        <v>9</v>
      </c>
      <c r="L25">
        <v>38.000210000000003</v>
      </c>
      <c r="M25">
        <v>0.53638509999999995</v>
      </c>
      <c r="N25">
        <v>66</v>
      </c>
      <c r="O25" t="s">
        <v>10</v>
      </c>
      <c r="P25">
        <v>1</v>
      </c>
      <c r="R25" s="6">
        <f t="shared" si="4"/>
        <v>1.5393518551718444E-3</v>
      </c>
      <c r="V25" s="177">
        <f t="shared" si="0"/>
        <v>2.2166666714474559</v>
      </c>
      <c r="W25" s="177">
        <f t="shared" si="5"/>
        <v>109.25000000512227</v>
      </c>
      <c r="X25">
        <f t="shared" si="1"/>
        <v>6.3013380050904117E-3</v>
      </c>
      <c r="Y25" s="177">
        <f t="shared" si="2"/>
        <v>534.5584955677092</v>
      </c>
      <c r="Z25" s="177">
        <f t="shared" si="3"/>
        <v>505.93564582360523</v>
      </c>
    </row>
    <row r="26" spans="1:26">
      <c r="A26">
        <v>25</v>
      </c>
      <c r="B26" t="s">
        <v>8</v>
      </c>
      <c r="C26" s="2">
        <v>45443.428888888891</v>
      </c>
      <c r="D26" s="18">
        <v>45443.428888888891</v>
      </c>
      <c r="E26">
        <v>2024053101</v>
      </c>
      <c r="F26" s="20" t="s">
        <v>26</v>
      </c>
      <c r="G26">
        <v>3589.3719999999998</v>
      </c>
      <c r="H26">
        <v>7.3330590000000004</v>
      </c>
      <c r="I26">
        <v>284.89999999999998</v>
      </c>
      <c r="J26">
        <v>283.06540000000001</v>
      </c>
      <c r="K26" t="s">
        <v>9</v>
      </c>
      <c r="L26">
        <v>38.000300000000003</v>
      </c>
      <c r="M26">
        <v>0.57632110000000003</v>
      </c>
      <c r="N26">
        <v>70</v>
      </c>
      <c r="O26" t="s">
        <v>10</v>
      </c>
      <c r="P26">
        <v>1</v>
      </c>
      <c r="R26" s="6">
        <f>D26-D25</f>
        <v>2.0949074096279219E-3</v>
      </c>
      <c r="V26" s="177">
        <f t="shared" si="0"/>
        <v>3.0166666698642075</v>
      </c>
      <c r="W26" s="177">
        <f t="shared" si="5"/>
        <v>112.26666667498648</v>
      </c>
      <c r="X26">
        <f t="shared" si="1"/>
        <v>6.3013380050904117E-3</v>
      </c>
      <c r="Y26" s="177">
        <f t="shared" si="2"/>
        <v>574.27488750400676</v>
      </c>
      <c r="Z26" s="177">
        <f t="shared" si="3"/>
        <v>543.52542986161598</v>
      </c>
    </row>
    <row r="27" spans="1:26">
      <c r="A27">
        <v>26</v>
      </c>
      <c r="B27" t="s">
        <v>8</v>
      </c>
      <c r="C27" s="2">
        <v>45443.430543981478</v>
      </c>
      <c r="D27" s="18">
        <v>45443.430543981478</v>
      </c>
      <c r="E27">
        <v>2024053101</v>
      </c>
      <c r="F27" s="20" t="s">
        <v>26</v>
      </c>
      <c r="G27">
        <v>3276.2890000000002</v>
      </c>
      <c r="H27">
        <v>6.7949539999999997</v>
      </c>
      <c r="I27">
        <v>260.48</v>
      </c>
      <c r="J27">
        <v>261.0444</v>
      </c>
      <c r="K27" t="s">
        <v>9</v>
      </c>
      <c r="L27">
        <v>38.001289999999997</v>
      </c>
      <c r="M27">
        <v>0.53950359999999997</v>
      </c>
      <c r="N27">
        <v>64</v>
      </c>
      <c r="O27" t="s">
        <v>10</v>
      </c>
      <c r="P27">
        <v>1</v>
      </c>
      <c r="R27" s="6">
        <f>D27-D26</f>
        <v>1.6550925865885802E-3</v>
      </c>
      <c r="V27" s="177">
        <f t="shared" si="0"/>
        <v>2.3833333246875554</v>
      </c>
      <c r="W27" s="177">
        <f t="shared" si="5"/>
        <v>114.64999999967404</v>
      </c>
      <c r="X27">
        <f t="shared" si="1"/>
        <v>6.3013380050904117E-3</v>
      </c>
      <c r="Y27" s="177">
        <f t="shared" si="2"/>
        <v>537.61296753607212</v>
      </c>
      <c r="Z27" s="177">
        <f t="shared" si="3"/>
        <v>508.82656657554759</v>
      </c>
    </row>
    <row r="28" spans="1:26">
      <c r="A28">
        <v>27</v>
      </c>
      <c r="B28" t="s">
        <v>8</v>
      </c>
      <c r="C28" s="2">
        <v>45443.43204861111</v>
      </c>
      <c r="D28" s="18">
        <v>45443.43204861111</v>
      </c>
      <c r="E28">
        <v>2024053101</v>
      </c>
      <c r="F28" s="20" t="s">
        <v>26</v>
      </c>
      <c r="G28">
        <v>2911.06</v>
      </c>
      <c r="H28">
        <v>6.1213129999999998</v>
      </c>
      <c r="I28">
        <v>321.52999999999997</v>
      </c>
      <c r="J28">
        <v>321.79489999999998</v>
      </c>
      <c r="K28" t="s">
        <v>9</v>
      </c>
      <c r="L28">
        <v>38.000100000000003</v>
      </c>
      <c r="M28">
        <v>0.67440389999999995</v>
      </c>
      <c r="N28">
        <v>79</v>
      </c>
      <c r="O28" t="s">
        <v>10</v>
      </c>
      <c r="P28">
        <v>1</v>
      </c>
      <c r="R28" s="6">
        <f t="shared" ref="R28:R33" si="6">D28-D27</f>
        <v>1.5046296321088448E-3</v>
      </c>
      <c r="V28" s="177">
        <f t="shared" si="0"/>
        <v>2.1666666702367365</v>
      </c>
      <c r="W28" s="177">
        <f t="shared" si="5"/>
        <v>116.81666666991077</v>
      </c>
      <c r="X28">
        <f t="shared" si="1"/>
        <v>6.3013380050904117E-3</v>
      </c>
      <c r="Y28" s="177">
        <f t="shared" si="2"/>
        <v>671.83695687998988</v>
      </c>
      <c r="Z28" s="177">
        <f t="shared" si="3"/>
        <v>635.8635537281242</v>
      </c>
    </row>
    <row r="29" spans="1:26">
      <c r="A29">
        <v>28</v>
      </c>
      <c r="B29" t="s">
        <v>8</v>
      </c>
      <c r="C29" s="2">
        <v>45443.449884259258</v>
      </c>
      <c r="D29" s="3">
        <v>45443.449884259258</v>
      </c>
      <c r="E29">
        <v>2024053101</v>
      </c>
      <c r="F29" s="20" t="s">
        <v>26</v>
      </c>
      <c r="G29">
        <v>2152.5360000000001</v>
      </c>
      <c r="H29">
        <v>5.322921</v>
      </c>
      <c r="I29">
        <v>325.60000000000002</v>
      </c>
      <c r="J29">
        <v>323.74029999999999</v>
      </c>
      <c r="K29" t="s">
        <v>9</v>
      </c>
      <c r="L29">
        <v>38.001199999999997</v>
      </c>
      <c r="M29">
        <v>0.79815040000000004</v>
      </c>
      <c r="N29">
        <v>80</v>
      </c>
      <c r="O29" t="s">
        <v>10</v>
      </c>
      <c r="P29">
        <v>1</v>
      </c>
      <c r="R29" s="8">
        <f t="shared" si="6"/>
        <v>1.7835648148320615E-2</v>
      </c>
      <c r="S29" s="1">
        <f>AVERAGE(R30:R33)</f>
        <v>1.8836805556929903E-3</v>
      </c>
      <c r="V29" s="177">
        <f t="shared" si="0"/>
        <v>25.683333333581686</v>
      </c>
      <c r="W29" s="177">
        <f t="shared" si="5"/>
        <v>142.50000000349246</v>
      </c>
      <c r="X29">
        <f t="shared" si="1"/>
        <v>6.3013380050904117E-3</v>
      </c>
      <c r="Y29" s="177">
        <f t="shared" si="2"/>
        <v>794.63454482722329</v>
      </c>
      <c r="Z29" s="177">
        <f t="shared" si="3"/>
        <v>752.08596433200762</v>
      </c>
    </row>
    <row r="30" spans="1:26">
      <c r="A30">
        <v>29</v>
      </c>
      <c r="B30" t="s">
        <v>8</v>
      </c>
      <c r="C30" s="2">
        <v>45443.45144675926</v>
      </c>
      <c r="D30" s="3">
        <v>45443.45144675926</v>
      </c>
      <c r="E30">
        <v>2024053101</v>
      </c>
      <c r="F30" s="20" t="s">
        <v>26</v>
      </c>
      <c r="G30">
        <v>1867.596</v>
      </c>
      <c r="H30">
        <v>4.6848979999999996</v>
      </c>
      <c r="I30">
        <v>256.41000000000003</v>
      </c>
      <c r="J30">
        <v>256.96440000000001</v>
      </c>
      <c r="K30" t="s">
        <v>9</v>
      </c>
      <c r="L30">
        <v>38.000579999999999</v>
      </c>
      <c r="M30">
        <v>0.64255110000000004</v>
      </c>
      <c r="N30">
        <v>63</v>
      </c>
      <c r="O30" t="s">
        <v>10</v>
      </c>
      <c r="P30">
        <v>1</v>
      </c>
      <c r="R30" s="8">
        <f t="shared" si="6"/>
        <v>1.5625000014551915E-3</v>
      </c>
      <c r="V30" s="177">
        <f t="shared" si="0"/>
        <v>2.2500000020954758</v>
      </c>
      <c r="W30" s="177">
        <f t="shared" si="5"/>
        <v>144.75000000558794</v>
      </c>
      <c r="X30">
        <f t="shared" si="1"/>
        <v>6.3013380050904117E-3</v>
      </c>
      <c r="Y30" s="177">
        <f t="shared" si="2"/>
        <v>639.73640873982458</v>
      </c>
      <c r="Z30" s="177">
        <f t="shared" si="3"/>
        <v>605.48182433976547</v>
      </c>
    </row>
    <row r="31" spans="1:26">
      <c r="A31">
        <v>30</v>
      </c>
      <c r="B31" t="s">
        <v>8</v>
      </c>
      <c r="C31" s="2">
        <v>45443.453622685192</v>
      </c>
      <c r="D31" s="3">
        <v>45443.453622685192</v>
      </c>
      <c r="E31">
        <v>2024053101</v>
      </c>
      <c r="F31" s="20" t="s">
        <v>26</v>
      </c>
      <c r="G31">
        <v>1600.328</v>
      </c>
      <c r="H31">
        <v>4.0942610000000004</v>
      </c>
      <c r="I31">
        <v>231.99</v>
      </c>
      <c r="J31">
        <v>232.54339999999999</v>
      </c>
      <c r="K31" t="s">
        <v>9</v>
      </c>
      <c r="L31">
        <v>38.000190000000003</v>
      </c>
      <c r="M31">
        <v>0.5929818</v>
      </c>
      <c r="N31">
        <v>57</v>
      </c>
      <c r="O31" t="s">
        <v>10</v>
      </c>
      <c r="P31">
        <v>1</v>
      </c>
      <c r="R31" s="8">
        <f t="shared" si="6"/>
        <v>2.1759259325335734E-3</v>
      </c>
      <c r="V31" s="177">
        <f t="shared" si="0"/>
        <v>3.1333333428483456</v>
      </c>
      <c r="W31" s="177">
        <f t="shared" si="5"/>
        <v>147.88333334843628</v>
      </c>
      <c r="X31">
        <f t="shared" si="1"/>
        <v>6.3013380050904117E-3</v>
      </c>
      <c r="Y31" s="177">
        <f t="shared" si="2"/>
        <v>590.48234867440738</v>
      </c>
      <c r="Z31" s="177">
        <f t="shared" si="3"/>
        <v>558.8650650977919</v>
      </c>
    </row>
    <row r="32" spans="1:26">
      <c r="A32">
        <v>31</v>
      </c>
      <c r="B32" t="s">
        <v>8</v>
      </c>
      <c r="C32" s="2">
        <v>45443.455682870372</v>
      </c>
      <c r="D32" s="3">
        <v>45443.455682870372</v>
      </c>
      <c r="E32">
        <v>2024053101</v>
      </c>
      <c r="F32" s="20" t="s">
        <v>26</v>
      </c>
      <c r="G32">
        <v>1390.739</v>
      </c>
      <c r="H32">
        <v>3.6253489999999999</v>
      </c>
      <c r="I32">
        <v>179.08</v>
      </c>
      <c r="J32">
        <v>178.65880000000001</v>
      </c>
      <c r="K32" t="s">
        <v>9</v>
      </c>
      <c r="L32">
        <v>38.000050000000002</v>
      </c>
      <c r="M32">
        <v>0.46355059999999998</v>
      </c>
      <c r="N32">
        <v>44</v>
      </c>
      <c r="O32" t="s">
        <v>10</v>
      </c>
      <c r="P32">
        <v>1</v>
      </c>
      <c r="R32" s="8">
        <f t="shared" si="6"/>
        <v>2.0601851792889647E-3</v>
      </c>
      <c r="S32" s="1"/>
      <c r="V32" s="177">
        <f t="shared" si="0"/>
        <v>2.9666666581761092</v>
      </c>
      <c r="W32" s="177">
        <f t="shared" si="5"/>
        <v>150.85000000661239</v>
      </c>
      <c r="X32">
        <f t="shared" si="1"/>
        <v>6.3013380050904117E-3</v>
      </c>
      <c r="Y32" s="177">
        <f t="shared" si="2"/>
        <v>462.21709332800799</v>
      </c>
      <c r="Z32" s="177">
        <f t="shared" si="3"/>
        <v>437.46775247723042</v>
      </c>
    </row>
    <row r="33" spans="1:26">
      <c r="A33">
        <v>32</v>
      </c>
      <c r="B33" t="s">
        <v>8</v>
      </c>
      <c r="C33" s="2">
        <v>45443.457418981481</v>
      </c>
      <c r="D33" s="3">
        <v>45443.457418981481</v>
      </c>
      <c r="E33">
        <v>2024053101</v>
      </c>
      <c r="F33" s="20" t="s">
        <v>26</v>
      </c>
      <c r="G33">
        <v>1067.479</v>
      </c>
      <c r="H33">
        <v>2.826972</v>
      </c>
      <c r="I33">
        <v>305.25</v>
      </c>
      <c r="J33">
        <v>307.54660000000001</v>
      </c>
      <c r="K33" t="s">
        <v>9</v>
      </c>
      <c r="L33">
        <v>38.000790000000002</v>
      </c>
      <c r="M33">
        <v>0.81206619999999996</v>
      </c>
      <c r="N33">
        <v>75</v>
      </c>
      <c r="O33" t="s">
        <v>10</v>
      </c>
      <c r="P33">
        <v>1</v>
      </c>
      <c r="R33" s="8">
        <f t="shared" si="6"/>
        <v>1.7361111094942316E-3</v>
      </c>
      <c r="V33" s="177">
        <f t="shared" ref="V33" si="7">R33*1440</f>
        <v>2.4999999976716936</v>
      </c>
      <c r="W33" s="177">
        <f t="shared" ref="W33" si="8">V33+W32</f>
        <v>153.35000000428408</v>
      </c>
      <c r="X33">
        <f t="shared" si="1"/>
        <v>6.3013380050904117E-3</v>
      </c>
      <c r="Y33" s="177">
        <f t="shared" ref="Y33" si="9">J33*EXP(W33*X33)</f>
        <v>808.30285075633878</v>
      </c>
      <c r="Z33" s="177">
        <f t="shared" si="3"/>
        <v>765.02240299101265</v>
      </c>
    </row>
    <row r="34" spans="1:26">
      <c r="C34"/>
      <c r="D34"/>
      <c r="F34"/>
      <c r="I34">
        <f>AVERAGE(I2:I33)</f>
        <v>267.85686875000005</v>
      </c>
      <c r="J34">
        <f>AVERAGE(J2:J33)</f>
        <v>268.30312187499993</v>
      </c>
      <c r="Y34" s="209">
        <f>SUM(Y2:Y33)</f>
        <v>14717.305500221417</v>
      </c>
      <c r="Z34" s="209">
        <f>SUM(Z2:Z33)</f>
        <v>13939.915125786145</v>
      </c>
    </row>
    <row r="35" spans="1:26">
      <c r="C35" t="s">
        <v>17</v>
      </c>
      <c r="D35" s="1">
        <f>D33-D2</f>
        <v>0.1004282407448045</v>
      </c>
      <c r="F35" s="11" t="s">
        <v>23</v>
      </c>
      <c r="G35" s="11">
        <f>G2-G33</f>
        <v>15203.841</v>
      </c>
    </row>
    <row r="36" spans="1:26">
      <c r="C36" t="s">
        <v>19</v>
      </c>
      <c r="D36" s="1">
        <f>D33-D1</f>
        <v>0.10649305555853061</v>
      </c>
      <c r="F36" s="11" t="s">
        <v>24</v>
      </c>
      <c r="G36" s="11">
        <f>G1-G33</f>
        <v>16339.841</v>
      </c>
    </row>
  </sheetData>
  <phoneticPr fontId="1" type="noConversion"/>
  <conditionalFormatting sqref="R2:R33">
    <cfRule type="containsText" dxfId="8" priority="1" operator="containsText" text="Prime">
      <formula>NOT(ISERROR(SEARCH("Prime",R2)))</formula>
    </cfRule>
  </conditionalFormatting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27"/>
  <dimension ref="A1:Z36"/>
  <sheetViews>
    <sheetView topLeftCell="L1" zoomScale="103" zoomScaleNormal="101" workbookViewId="0">
      <selection activeCell="Y34" sqref="Y34:Z34"/>
    </sheetView>
  </sheetViews>
  <sheetFormatPr baseColWidth="10" defaultColWidth="17.83203125" defaultRowHeight="14"/>
  <cols>
    <col min="2" max="2" width="9.33203125" customWidth="1"/>
    <col min="3" max="3" width="22" style="2" bestFit="1" customWidth="1"/>
    <col min="4" max="4" width="12.1640625" style="1" bestFit="1" customWidth="1"/>
    <col min="5" max="5" width="12.1640625" bestFit="1" customWidth="1"/>
    <col min="6" max="6" width="8.33203125" style="20" customWidth="1"/>
    <col min="7" max="8" width="10.1640625" bestFit="1" customWidth="1"/>
    <col min="9" max="10" width="10" bestFit="1" customWidth="1"/>
    <col min="11" max="11" width="14.1640625" bestFit="1" customWidth="1"/>
    <col min="12" max="12" width="10" bestFit="1" customWidth="1"/>
    <col min="13" max="13" width="11" bestFit="1" customWidth="1"/>
    <col min="14" max="14" width="4" bestFit="1" customWidth="1"/>
    <col min="15" max="16" width="3" bestFit="1" customWidth="1"/>
    <col min="18" max="20" width="12" bestFit="1" customWidth="1"/>
    <col min="21" max="22" width="9" bestFit="1" customWidth="1"/>
    <col min="23" max="23" width="10" bestFit="1" customWidth="1"/>
    <col min="24" max="26" width="13" bestFit="1" customWidth="1"/>
  </cols>
  <sheetData>
    <row r="1" spans="1:26" ht="15">
      <c r="B1" s="14" t="s">
        <v>7</v>
      </c>
      <c r="C1" s="15">
        <v>45446.345104166663</v>
      </c>
      <c r="D1" s="16">
        <v>45446.345104166663</v>
      </c>
      <c r="E1" s="14">
        <v>2024060301</v>
      </c>
      <c r="F1" s="19" t="s">
        <v>26</v>
      </c>
      <c r="G1" s="14">
        <v>17527.349999999999</v>
      </c>
      <c r="H1" s="14">
        <v>17.4511</v>
      </c>
    </row>
    <row r="2" spans="1:26">
      <c r="A2">
        <v>1</v>
      </c>
      <c r="B2" t="s">
        <v>8</v>
      </c>
      <c r="C2" s="2">
        <v>45446.359236111108</v>
      </c>
      <c r="D2" s="3">
        <v>45446.359236111108</v>
      </c>
      <c r="E2">
        <v>2024060301</v>
      </c>
      <c r="F2" s="20" t="s">
        <v>26</v>
      </c>
      <c r="G2">
        <v>15183.14</v>
      </c>
      <c r="H2">
        <v>17.196000000000002</v>
      </c>
      <c r="I2">
        <v>227.92</v>
      </c>
      <c r="J2">
        <v>228.2141</v>
      </c>
      <c r="K2" t="s">
        <v>9</v>
      </c>
      <c r="L2">
        <v>38.000120000000003</v>
      </c>
      <c r="M2">
        <v>0.2568899</v>
      </c>
      <c r="N2">
        <v>56</v>
      </c>
      <c r="O2" t="s">
        <v>10</v>
      </c>
      <c r="P2">
        <v>1</v>
      </c>
      <c r="R2" s="8">
        <f>D2-D1</f>
        <v>1.4131944444670808E-2</v>
      </c>
      <c r="U2">
        <f>G1-G2</f>
        <v>2344.2099999999991</v>
      </c>
      <c r="W2" s="177">
        <f>R2*1440</f>
        <v>20.350000000325963</v>
      </c>
      <c r="X2">
        <f>LN(2)/110</f>
        <v>6.3013380050904117E-3</v>
      </c>
      <c r="Y2" s="177">
        <f>J2*EXP(W2*X2)</f>
        <v>259.4376624123139</v>
      </c>
      <c r="Z2" s="177">
        <f>J2*EXP(W2*X2)</f>
        <v>259.4376624123139</v>
      </c>
    </row>
    <row r="3" spans="1:26">
      <c r="A3">
        <v>2</v>
      </c>
      <c r="B3" t="s">
        <v>8</v>
      </c>
      <c r="C3" s="2">
        <v>45446.361527777779</v>
      </c>
      <c r="D3" s="3">
        <v>45446.361527777779</v>
      </c>
      <c r="E3">
        <v>2024060301</v>
      </c>
      <c r="F3" s="20" t="s">
        <v>26</v>
      </c>
      <c r="G3">
        <v>14605.92</v>
      </c>
      <c r="H3">
        <v>16.8889</v>
      </c>
      <c r="I3">
        <v>264.55</v>
      </c>
      <c r="J3">
        <v>262.29820000000001</v>
      </c>
      <c r="K3" t="s">
        <v>9</v>
      </c>
      <c r="L3">
        <v>38.000109999999999</v>
      </c>
      <c r="M3">
        <v>0.30148720000000001</v>
      </c>
      <c r="N3">
        <v>65</v>
      </c>
      <c r="O3" t="s">
        <v>10</v>
      </c>
      <c r="P3">
        <v>1</v>
      </c>
      <c r="R3" s="8">
        <f>D3-D2</f>
        <v>2.2916666712262668E-3</v>
      </c>
      <c r="S3" s="1">
        <f>AVERAGE(R3:R12)</f>
        <v>2.3333333345362918E-3</v>
      </c>
      <c r="T3" s="1">
        <f>AVERAGE(R:R)</f>
        <v>3.6711516204377403E-3</v>
      </c>
      <c r="V3" s="177">
        <f t="shared" ref="V3:V33" si="0">R3*1440</f>
        <v>3.3000000065658242</v>
      </c>
      <c r="W3" s="177">
        <f>V3+W2</f>
        <v>23.650000006891787</v>
      </c>
      <c r="X3">
        <f t="shared" ref="X3:X33" si="1">LN(2)/110</f>
        <v>6.3013380050904117E-3</v>
      </c>
      <c r="Y3" s="177">
        <f t="shared" ref="Y3:Y33" si="2">J3*EXP(W3*X3)</f>
        <v>304.45054748902538</v>
      </c>
      <c r="Z3" s="177">
        <f t="shared" ref="Z3:Z33" si="3">J3*EXP(X3*(W3-$W$2))</f>
        <v>267.80964276225075</v>
      </c>
    </row>
    <row r="4" spans="1:26">
      <c r="A4">
        <v>3</v>
      </c>
      <c r="B4" t="s">
        <v>8</v>
      </c>
      <c r="C4" s="2">
        <v>45446.363506944443</v>
      </c>
      <c r="D4" s="3">
        <v>45446.363506944443</v>
      </c>
      <c r="E4">
        <v>2024060301</v>
      </c>
      <c r="F4" s="20" t="s">
        <v>26</v>
      </c>
      <c r="G4">
        <v>14040.44</v>
      </c>
      <c r="H4">
        <v>16.531659999999999</v>
      </c>
      <c r="I4">
        <v>305.25</v>
      </c>
      <c r="J4">
        <v>301.67360000000002</v>
      </c>
      <c r="K4" t="s">
        <v>9</v>
      </c>
      <c r="L4">
        <v>38.000309999999999</v>
      </c>
      <c r="M4">
        <v>0.35341840000000002</v>
      </c>
      <c r="N4">
        <v>75</v>
      </c>
      <c r="O4" t="s">
        <v>10</v>
      </c>
      <c r="P4">
        <v>1</v>
      </c>
      <c r="R4" s="8">
        <f t="shared" ref="R4:R25" si="4">D4-D3</f>
        <v>1.9791666636592709E-3</v>
      </c>
      <c r="V4" s="177">
        <f t="shared" si="0"/>
        <v>2.84999999566935</v>
      </c>
      <c r="W4" s="177">
        <f t="shared" ref="W4:W33" si="5">V4+W3</f>
        <v>26.500000002561137</v>
      </c>
      <c r="X4">
        <f t="shared" si="1"/>
        <v>6.3013380050904117E-3</v>
      </c>
      <c r="Y4" s="177">
        <f t="shared" si="2"/>
        <v>356.49887898387618</v>
      </c>
      <c r="Z4" s="177">
        <f t="shared" si="3"/>
        <v>313.59390946490674</v>
      </c>
    </row>
    <row r="5" spans="1:26">
      <c r="A5">
        <v>4</v>
      </c>
      <c r="B5" t="s">
        <v>8</v>
      </c>
      <c r="C5" s="2">
        <v>45446.365983796299</v>
      </c>
      <c r="D5" s="3">
        <v>45446.365983796299</v>
      </c>
      <c r="E5">
        <v>2024060301</v>
      </c>
      <c r="F5" s="20" t="s">
        <v>26</v>
      </c>
      <c r="G5">
        <v>13435.24</v>
      </c>
      <c r="H5">
        <v>16.179490000000001</v>
      </c>
      <c r="I5">
        <v>301.18</v>
      </c>
      <c r="J5">
        <v>294.55810000000002</v>
      </c>
      <c r="K5" t="s">
        <v>9</v>
      </c>
      <c r="L5">
        <v>38.000639999999997</v>
      </c>
      <c r="M5">
        <v>0.35281439999999997</v>
      </c>
      <c r="N5">
        <v>74</v>
      </c>
      <c r="O5" t="s">
        <v>10</v>
      </c>
      <c r="P5">
        <v>1</v>
      </c>
      <c r="R5" s="8">
        <f t="shared" si="4"/>
        <v>2.4768518560449593E-3</v>
      </c>
      <c r="V5" s="177">
        <f t="shared" si="0"/>
        <v>3.5666666727047414</v>
      </c>
      <c r="W5" s="177">
        <f t="shared" si="5"/>
        <v>30.066666675265878</v>
      </c>
      <c r="X5">
        <f t="shared" si="1"/>
        <v>6.3013380050904117E-3</v>
      </c>
      <c r="Y5" s="177">
        <f t="shared" si="2"/>
        <v>356.00205260238749</v>
      </c>
      <c r="Z5" s="177">
        <f t="shared" si="3"/>
        <v>313.15687659753723</v>
      </c>
    </row>
    <row r="6" spans="1:26">
      <c r="A6">
        <v>5</v>
      </c>
      <c r="B6" t="s">
        <v>8</v>
      </c>
      <c r="C6" s="2">
        <v>45446.368078703701</v>
      </c>
      <c r="D6" s="3">
        <v>45446.368078703701</v>
      </c>
      <c r="E6">
        <v>2024060301</v>
      </c>
      <c r="F6" s="20" t="s">
        <v>26</v>
      </c>
      <c r="G6">
        <v>12888.2</v>
      </c>
      <c r="H6">
        <v>15.81762</v>
      </c>
      <c r="I6">
        <v>297.11</v>
      </c>
      <c r="J6">
        <v>293.95240000000001</v>
      </c>
      <c r="K6" t="s">
        <v>9</v>
      </c>
      <c r="L6">
        <v>38.001359999999998</v>
      </c>
      <c r="M6">
        <v>0.3590469</v>
      </c>
      <c r="N6">
        <v>73</v>
      </c>
      <c r="O6" t="s">
        <v>10</v>
      </c>
      <c r="P6">
        <v>1</v>
      </c>
      <c r="R6" s="8">
        <f t="shared" si="4"/>
        <v>2.0949074023519643E-3</v>
      </c>
      <c r="V6" s="177">
        <f t="shared" si="0"/>
        <v>3.0166666593868285</v>
      </c>
      <c r="W6" s="177">
        <f t="shared" si="5"/>
        <v>33.083333334652707</v>
      </c>
      <c r="X6">
        <f t="shared" si="1"/>
        <v>6.3013380050904117E-3</v>
      </c>
      <c r="Y6" s="177">
        <f t="shared" si="2"/>
        <v>362.08794168197556</v>
      </c>
      <c r="Z6" s="177">
        <f t="shared" si="3"/>
        <v>318.51032330255231</v>
      </c>
    </row>
    <row r="7" spans="1:26">
      <c r="A7">
        <v>6</v>
      </c>
      <c r="B7" t="s">
        <v>8</v>
      </c>
      <c r="C7" s="2">
        <v>45446.370173611111</v>
      </c>
      <c r="D7" s="3">
        <v>45446.370173611111</v>
      </c>
      <c r="E7">
        <v>2024060301</v>
      </c>
      <c r="F7" s="20" t="s">
        <v>26</v>
      </c>
      <c r="G7">
        <v>12420.82</v>
      </c>
      <c r="H7">
        <v>15.53725</v>
      </c>
      <c r="I7">
        <v>231.99</v>
      </c>
      <c r="J7">
        <v>227.62899999999999</v>
      </c>
      <c r="K7" t="s">
        <v>9</v>
      </c>
      <c r="L7">
        <v>43.780929999999998</v>
      </c>
      <c r="M7">
        <v>0.28318749999999998</v>
      </c>
      <c r="N7">
        <v>57</v>
      </c>
      <c r="O7" t="s">
        <v>10</v>
      </c>
      <c r="P7">
        <v>1</v>
      </c>
      <c r="R7" s="8">
        <f t="shared" si="4"/>
        <v>2.0949074096279219E-3</v>
      </c>
      <c r="V7" s="177">
        <f t="shared" si="0"/>
        <v>3.0166666698642075</v>
      </c>
      <c r="W7" s="177">
        <f t="shared" si="5"/>
        <v>36.100000004516914</v>
      </c>
      <c r="X7">
        <f t="shared" si="1"/>
        <v>6.3013380050904117E-3</v>
      </c>
      <c r="Y7" s="177">
        <f t="shared" si="2"/>
        <v>285.77232080219807</v>
      </c>
      <c r="Z7" s="177">
        <f t="shared" si="3"/>
        <v>251.37935791734702</v>
      </c>
    </row>
    <row r="8" spans="1:26">
      <c r="A8">
        <v>7</v>
      </c>
      <c r="B8" t="s">
        <v>8</v>
      </c>
      <c r="C8" s="2">
        <v>45446.373020833344</v>
      </c>
      <c r="D8" s="3">
        <v>45446.373020833344</v>
      </c>
      <c r="E8">
        <v>2024060301</v>
      </c>
      <c r="F8" s="20" t="s">
        <v>26</v>
      </c>
      <c r="G8">
        <v>11796.19</v>
      </c>
      <c r="H8">
        <v>15.14301</v>
      </c>
      <c r="I8">
        <v>309.32</v>
      </c>
      <c r="J8">
        <v>299.0394</v>
      </c>
      <c r="K8" t="s">
        <v>9</v>
      </c>
      <c r="L8">
        <v>38.001289999999997</v>
      </c>
      <c r="M8">
        <v>0.3819458</v>
      </c>
      <c r="N8">
        <v>76</v>
      </c>
      <c r="O8" t="s">
        <v>10</v>
      </c>
      <c r="P8">
        <v>1</v>
      </c>
      <c r="R8" s="8">
        <f t="shared" si="4"/>
        <v>2.8472222329583019E-3</v>
      </c>
      <c r="V8" s="177">
        <f t="shared" si="0"/>
        <v>4.1000000154599547</v>
      </c>
      <c r="W8" s="177">
        <f t="shared" si="5"/>
        <v>40.200000019976869</v>
      </c>
      <c r="X8">
        <f t="shared" si="1"/>
        <v>6.3013380050904117E-3</v>
      </c>
      <c r="Y8" s="177">
        <f t="shared" si="2"/>
        <v>385.24870980568318</v>
      </c>
      <c r="Z8" s="177">
        <f t="shared" si="3"/>
        <v>338.88367158018372</v>
      </c>
    </row>
    <row r="9" spans="1:26">
      <c r="A9">
        <v>8</v>
      </c>
      <c r="B9" t="s">
        <v>8</v>
      </c>
      <c r="C9" s="2">
        <v>45446.376030092593</v>
      </c>
      <c r="D9" s="3">
        <v>45446.376030092593</v>
      </c>
      <c r="E9">
        <v>2024060301</v>
      </c>
      <c r="F9" s="20" t="s">
        <v>26</v>
      </c>
      <c r="G9">
        <v>11199.22</v>
      </c>
      <c r="H9">
        <v>14.777150000000001</v>
      </c>
      <c r="I9">
        <v>280.83</v>
      </c>
      <c r="J9">
        <v>281.35590000000002</v>
      </c>
      <c r="K9" t="s">
        <v>9</v>
      </c>
      <c r="L9">
        <v>38.001289999999997</v>
      </c>
      <c r="M9">
        <v>0.3692338</v>
      </c>
      <c r="N9">
        <v>69</v>
      </c>
      <c r="O9" t="s">
        <v>10</v>
      </c>
      <c r="P9">
        <v>1</v>
      </c>
      <c r="R9" s="8">
        <f t="shared" si="4"/>
        <v>3.0092592496657744E-3</v>
      </c>
      <c r="V9" s="177">
        <f t="shared" si="0"/>
        <v>4.3333333195187151</v>
      </c>
      <c r="W9" s="177">
        <f t="shared" si="5"/>
        <v>44.533333339495584</v>
      </c>
      <c r="X9">
        <f t="shared" si="1"/>
        <v>6.3013380050904117E-3</v>
      </c>
      <c r="Y9" s="177">
        <f t="shared" si="2"/>
        <v>372.50110410168878</v>
      </c>
      <c r="Z9" s="177">
        <f t="shared" si="3"/>
        <v>327.67025200246451</v>
      </c>
    </row>
    <row r="10" spans="1:26">
      <c r="A10">
        <v>9</v>
      </c>
      <c r="B10" t="s">
        <v>8</v>
      </c>
      <c r="C10" s="2">
        <v>45446.37804398148</v>
      </c>
      <c r="D10" s="3">
        <v>45446.37804398148</v>
      </c>
      <c r="E10">
        <v>2024060301</v>
      </c>
      <c r="F10" s="20" t="s">
        <v>26</v>
      </c>
      <c r="G10">
        <v>10778.36</v>
      </c>
      <c r="H10">
        <v>14.484730000000001</v>
      </c>
      <c r="I10">
        <v>219.78</v>
      </c>
      <c r="J10">
        <v>217.69589999999999</v>
      </c>
      <c r="K10" t="s">
        <v>9</v>
      </c>
      <c r="L10">
        <v>38.000100000000003</v>
      </c>
      <c r="M10">
        <v>0.29090060000000001</v>
      </c>
      <c r="N10">
        <v>54</v>
      </c>
      <c r="O10" t="s">
        <v>10</v>
      </c>
      <c r="P10">
        <v>1</v>
      </c>
      <c r="R10" s="8">
        <f t="shared" si="4"/>
        <v>2.0138888867222704E-3</v>
      </c>
      <c r="V10" s="177">
        <f t="shared" si="0"/>
        <v>2.8999999968800694</v>
      </c>
      <c r="W10" s="177">
        <f t="shared" si="5"/>
        <v>47.433333336375654</v>
      </c>
      <c r="X10">
        <f t="shared" si="1"/>
        <v>6.3013380050904117E-3</v>
      </c>
      <c r="Y10" s="177">
        <f t="shared" si="2"/>
        <v>293.53374316881053</v>
      </c>
      <c r="Z10" s="177">
        <f t="shared" si="3"/>
        <v>258.20668592996742</v>
      </c>
    </row>
    <row r="11" spans="1:26">
      <c r="A11">
        <v>10</v>
      </c>
      <c r="B11" t="s">
        <v>8</v>
      </c>
      <c r="C11" s="2">
        <v>45446.380474537043</v>
      </c>
      <c r="D11" s="3">
        <v>45446.380474537043</v>
      </c>
      <c r="E11">
        <v>2024060301</v>
      </c>
      <c r="F11" s="20" t="s">
        <v>26</v>
      </c>
      <c r="G11">
        <v>10263.629999999999</v>
      </c>
      <c r="H11">
        <v>14.10131</v>
      </c>
      <c r="I11">
        <v>284.89999999999998</v>
      </c>
      <c r="J11">
        <v>278.67930000000001</v>
      </c>
      <c r="K11" t="s">
        <v>9</v>
      </c>
      <c r="L11">
        <v>47.261380000000003</v>
      </c>
      <c r="M11">
        <v>0.38106240000000002</v>
      </c>
      <c r="N11">
        <v>70</v>
      </c>
      <c r="O11" t="s">
        <v>10</v>
      </c>
      <c r="P11">
        <v>1</v>
      </c>
      <c r="R11" s="8">
        <f t="shared" si="4"/>
        <v>2.430555563478265E-3</v>
      </c>
      <c r="S11" s="1"/>
      <c r="V11" s="177">
        <f t="shared" si="0"/>
        <v>3.5000000114087015</v>
      </c>
      <c r="W11" s="177">
        <f t="shared" si="5"/>
        <v>50.933333347784355</v>
      </c>
      <c r="X11">
        <f t="shared" si="1"/>
        <v>6.3013380050904117E-3</v>
      </c>
      <c r="Y11" s="177">
        <f t="shared" si="2"/>
        <v>384.14105177324552</v>
      </c>
      <c r="Z11" s="177">
        <f t="shared" si="3"/>
        <v>337.90932121551384</v>
      </c>
    </row>
    <row r="12" spans="1:26">
      <c r="A12">
        <v>11</v>
      </c>
      <c r="B12" t="s">
        <v>8</v>
      </c>
      <c r="C12" s="2">
        <v>45446.382569444453</v>
      </c>
      <c r="D12" s="3">
        <v>45446.382569444453</v>
      </c>
      <c r="E12">
        <v>2024060301</v>
      </c>
      <c r="F12" s="20" t="s">
        <v>26</v>
      </c>
      <c r="G12">
        <v>9855.3799999999992</v>
      </c>
      <c r="H12">
        <v>13.799429999999999</v>
      </c>
      <c r="I12">
        <v>219.78</v>
      </c>
      <c r="J12">
        <v>213.44980000000001</v>
      </c>
      <c r="K12" t="s">
        <v>9</v>
      </c>
      <c r="L12">
        <v>38.000079999999997</v>
      </c>
      <c r="M12">
        <v>0.29731859999999999</v>
      </c>
      <c r="N12">
        <v>54</v>
      </c>
      <c r="O12" t="s">
        <v>10</v>
      </c>
      <c r="P12">
        <v>1</v>
      </c>
      <c r="R12" s="8">
        <f t="shared" si="4"/>
        <v>2.0949074096279219E-3</v>
      </c>
      <c r="V12" s="177">
        <f t="shared" si="0"/>
        <v>3.0166666698642075</v>
      </c>
      <c r="W12" s="177">
        <f t="shared" si="5"/>
        <v>53.950000017648563</v>
      </c>
      <c r="X12">
        <f t="shared" si="1"/>
        <v>6.3013380050904117E-3</v>
      </c>
      <c r="Y12" s="177">
        <f t="shared" si="2"/>
        <v>299.87294302706488</v>
      </c>
      <c r="Z12" s="177">
        <f t="shared" si="3"/>
        <v>263.78295722735703</v>
      </c>
    </row>
    <row r="13" spans="1:26">
      <c r="A13">
        <v>12</v>
      </c>
      <c r="B13" t="s">
        <v>8</v>
      </c>
      <c r="C13" s="2">
        <v>45446.395833333343</v>
      </c>
      <c r="D13" s="17">
        <v>45446.395833333343</v>
      </c>
      <c r="E13">
        <v>2024060301</v>
      </c>
      <c r="F13" s="20" t="s">
        <v>26</v>
      </c>
      <c r="G13">
        <v>8492.9009999999998</v>
      </c>
      <c r="H13">
        <v>13.41643</v>
      </c>
      <c r="I13">
        <v>244.2</v>
      </c>
      <c r="J13">
        <v>246.44909999999999</v>
      </c>
      <c r="K13" t="s">
        <v>9</v>
      </c>
      <c r="L13">
        <v>38.000599999999999</v>
      </c>
      <c r="M13">
        <v>0.38737670000000002</v>
      </c>
      <c r="N13">
        <v>60</v>
      </c>
      <c r="O13" t="s">
        <v>10</v>
      </c>
      <c r="P13">
        <v>1</v>
      </c>
      <c r="R13" s="9">
        <f t="shared" si="4"/>
        <v>1.3263888889923692E-2</v>
      </c>
      <c r="S13" s="1">
        <f>AVERAGE(R14:R20)</f>
        <v>2.3313492056331597E-3</v>
      </c>
      <c r="V13" s="177">
        <f t="shared" si="0"/>
        <v>19.100000001490116</v>
      </c>
      <c r="W13" s="177">
        <f t="shared" si="5"/>
        <v>73.050000019138679</v>
      </c>
      <c r="X13">
        <f t="shared" si="1"/>
        <v>6.3013380050904117E-3</v>
      </c>
      <c r="Y13" s="177">
        <f t="shared" si="2"/>
        <v>390.51571926949333</v>
      </c>
      <c r="Z13" s="177">
        <f t="shared" si="3"/>
        <v>343.51679158788954</v>
      </c>
    </row>
    <row r="14" spans="1:26">
      <c r="A14">
        <v>13</v>
      </c>
      <c r="B14" t="s">
        <v>8</v>
      </c>
      <c r="C14" s="2">
        <v>45446.398078703707</v>
      </c>
      <c r="D14" s="17">
        <v>45446.398078703707</v>
      </c>
      <c r="E14">
        <v>2024060301</v>
      </c>
      <c r="F14" s="20" t="s">
        <v>26</v>
      </c>
      <c r="G14">
        <v>8061.9520000000002</v>
      </c>
      <c r="H14">
        <v>12.998419999999999</v>
      </c>
      <c r="I14">
        <v>264.55</v>
      </c>
      <c r="J14">
        <v>263.62119999999999</v>
      </c>
      <c r="K14" t="s">
        <v>9</v>
      </c>
      <c r="L14">
        <v>38.000459999999997</v>
      </c>
      <c r="M14">
        <v>0.42311189999999999</v>
      </c>
      <c r="N14">
        <v>65</v>
      </c>
      <c r="O14" t="s">
        <v>10</v>
      </c>
      <c r="P14">
        <v>1</v>
      </c>
      <c r="R14" s="9">
        <f t="shared" si="4"/>
        <v>2.2453703641076572E-3</v>
      </c>
      <c r="V14" s="177">
        <f t="shared" si="0"/>
        <v>3.2333333243150264</v>
      </c>
      <c r="W14" s="177">
        <f t="shared" si="5"/>
        <v>76.283333343453705</v>
      </c>
      <c r="X14">
        <f t="shared" si="1"/>
        <v>6.3013380050904117E-3</v>
      </c>
      <c r="Y14" s="177">
        <f t="shared" si="2"/>
        <v>426.32428617640312</v>
      </c>
      <c r="Z14" s="177">
        <f t="shared" si="3"/>
        <v>375.01576437759473</v>
      </c>
    </row>
    <row r="15" spans="1:26">
      <c r="A15">
        <v>14</v>
      </c>
      <c r="B15" t="s">
        <v>8</v>
      </c>
      <c r="C15" s="2">
        <v>45446.400810185187</v>
      </c>
      <c r="D15" s="17">
        <v>45446.400810185187</v>
      </c>
      <c r="E15">
        <v>2024060301</v>
      </c>
      <c r="F15" s="20" t="s">
        <v>26</v>
      </c>
      <c r="G15">
        <v>7627.393</v>
      </c>
      <c r="H15">
        <v>12.608449999999999</v>
      </c>
      <c r="I15">
        <v>240.13</v>
      </c>
      <c r="J15">
        <v>236.38319999999999</v>
      </c>
      <c r="K15" t="s">
        <v>9</v>
      </c>
      <c r="L15">
        <v>38.000369999999997</v>
      </c>
      <c r="M15">
        <v>0.38876959999999999</v>
      </c>
      <c r="N15">
        <v>59</v>
      </c>
      <c r="O15" t="s">
        <v>10</v>
      </c>
      <c r="P15">
        <v>1</v>
      </c>
      <c r="R15" s="9">
        <f t="shared" si="4"/>
        <v>2.7314814797136933E-3</v>
      </c>
      <c r="V15" s="177">
        <f t="shared" si="0"/>
        <v>3.9333333307877183</v>
      </c>
      <c r="W15" s="177">
        <f t="shared" si="5"/>
        <v>80.216666674241424</v>
      </c>
      <c r="X15">
        <f t="shared" si="1"/>
        <v>6.3013380050904117E-3</v>
      </c>
      <c r="Y15" s="177">
        <f t="shared" si="2"/>
        <v>391.86858740435252</v>
      </c>
      <c r="Z15" s="177">
        <f t="shared" si="3"/>
        <v>344.70684079256085</v>
      </c>
    </row>
    <row r="16" spans="1:26">
      <c r="A16">
        <v>15</v>
      </c>
      <c r="B16" t="s">
        <v>8</v>
      </c>
      <c r="C16" s="2">
        <v>45446.404143518521</v>
      </c>
      <c r="D16" s="17">
        <v>45446.404143518521</v>
      </c>
      <c r="E16">
        <v>2024060301</v>
      </c>
      <c r="F16" s="20" t="s">
        <v>26</v>
      </c>
      <c r="G16">
        <v>7116.3370000000004</v>
      </c>
      <c r="H16">
        <v>12.12448</v>
      </c>
      <c r="I16">
        <v>284.89999999999998</v>
      </c>
      <c r="J16">
        <v>284.95280000000002</v>
      </c>
      <c r="K16" t="s">
        <v>9</v>
      </c>
      <c r="L16">
        <v>38.000149999999998</v>
      </c>
      <c r="M16">
        <v>0.48325319999999999</v>
      </c>
      <c r="N16">
        <v>70</v>
      </c>
      <c r="O16" t="s">
        <v>10</v>
      </c>
      <c r="P16">
        <v>1</v>
      </c>
      <c r="R16" s="9">
        <f t="shared" si="4"/>
        <v>3.3333333340124227E-3</v>
      </c>
      <c r="V16" s="177">
        <f t="shared" si="0"/>
        <v>4.8000000009778887</v>
      </c>
      <c r="W16" s="177">
        <f t="shared" si="5"/>
        <v>85.016666675219312</v>
      </c>
      <c r="X16">
        <f t="shared" si="1"/>
        <v>6.3013380050904117E-3</v>
      </c>
      <c r="Y16" s="177">
        <f t="shared" si="2"/>
        <v>486.89198672224666</v>
      </c>
      <c r="Z16" s="177">
        <f t="shared" si="3"/>
        <v>428.29408619338341</v>
      </c>
    </row>
    <row r="17" spans="1:26">
      <c r="A17">
        <v>16</v>
      </c>
      <c r="B17" t="s">
        <v>8</v>
      </c>
      <c r="C17" s="2">
        <v>45446.406180555547</v>
      </c>
      <c r="D17" s="17">
        <v>45446.406180555547</v>
      </c>
      <c r="E17">
        <v>2024060301</v>
      </c>
      <c r="F17" s="20" t="s">
        <v>26</v>
      </c>
      <c r="G17">
        <v>6788.9840000000004</v>
      </c>
      <c r="H17">
        <v>11.783049999999999</v>
      </c>
      <c r="I17">
        <v>199.43</v>
      </c>
      <c r="J17">
        <v>197.05119999999999</v>
      </c>
      <c r="K17" t="s">
        <v>9</v>
      </c>
      <c r="L17">
        <v>38.000610000000002</v>
      </c>
      <c r="M17">
        <v>0.34020129999999998</v>
      </c>
      <c r="N17">
        <v>49</v>
      </c>
      <c r="O17" t="s">
        <v>10</v>
      </c>
      <c r="P17">
        <v>1</v>
      </c>
      <c r="R17" s="9">
        <f t="shared" si="4"/>
        <v>2.0370370257296599E-3</v>
      </c>
      <c r="V17" s="177">
        <f t="shared" si="0"/>
        <v>2.9333333170507103</v>
      </c>
      <c r="W17" s="177">
        <f t="shared" si="5"/>
        <v>87.949999992270023</v>
      </c>
      <c r="X17">
        <f t="shared" si="1"/>
        <v>6.3013380050904117E-3</v>
      </c>
      <c r="Y17" s="177">
        <f t="shared" si="2"/>
        <v>342.97798826301351</v>
      </c>
      <c r="Z17" s="177">
        <f t="shared" si="3"/>
        <v>301.70027043667608</v>
      </c>
    </row>
    <row r="18" spans="1:26">
      <c r="A18">
        <v>17</v>
      </c>
      <c r="B18" t="s">
        <v>8</v>
      </c>
      <c r="C18" s="2">
        <v>45446.408472222232</v>
      </c>
      <c r="D18" s="17">
        <v>45446.408472222232</v>
      </c>
      <c r="E18">
        <v>2024060301</v>
      </c>
      <c r="F18" s="20" t="s">
        <v>26</v>
      </c>
      <c r="G18">
        <v>6452.3230000000003</v>
      </c>
      <c r="H18">
        <v>11.434609999999999</v>
      </c>
      <c r="I18">
        <v>199.43</v>
      </c>
      <c r="J18">
        <v>197.5943</v>
      </c>
      <c r="K18" t="s">
        <v>9</v>
      </c>
      <c r="L18">
        <v>38.000329999999998</v>
      </c>
      <c r="M18">
        <v>0.34830709999999998</v>
      </c>
      <c r="N18">
        <v>49</v>
      </c>
      <c r="O18" t="s">
        <v>10</v>
      </c>
      <c r="P18">
        <v>1</v>
      </c>
      <c r="R18" s="9">
        <f t="shared" si="4"/>
        <v>2.291666685778182E-3</v>
      </c>
      <c r="V18" s="177">
        <f t="shared" si="0"/>
        <v>3.3000000275205821</v>
      </c>
      <c r="W18" s="177">
        <f t="shared" si="5"/>
        <v>91.250000019790605</v>
      </c>
      <c r="X18">
        <f t="shared" si="1"/>
        <v>6.3013380050904117E-3</v>
      </c>
      <c r="Y18" s="177">
        <f t="shared" si="2"/>
        <v>351.14984171146222</v>
      </c>
      <c r="Z18" s="177">
        <f t="shared" si="3"/>
        <v>308.88863377116286</v>
      </c>
    </row>
    <row r="19" spans="1:26">
      <c r="A19">
        <v>18</v>
      </c>
      <c r="B19" t="s">
        <v>8</v>
      </c>
      <c r="C19" s="2">
        <v>45446.410439814812</v>
      </c>
      <c r="D19" s="17">
        <v>45446.410439814812</v>
      </c>
      <c r="E19">
        <v>2024060301</v>
      </c>
      <c r="F19" s="20" t="s">
        <v>26</v>
      </c>
      <c r="G19">
        <v>6093.0209999999997</v>
      </c>
      <c r="H19">
        <v>10.992839999999999</v>
      </c>
      <c r="I19">
        <v>248.27</v>
      </c>
      <c r="J19">
        <v>247.9102</v>
      </c>
      <c r="K19" t="s">
        <v>9</v>
      </c>
      <c r="L19">
        <v>38.000079999999997</v>
      </c>
      <c r="M19">
        <v>0.4449534</v>
      </c>
      <c r="N19">
        <v>61</v>
      </c>
      <c r="O19" t="s">
        <v>10</v>
      </c>
      <c r="P19">
        <v>1</v>
      </c>
      <c r="R19" s="9">
        <f t="shared" si="4"/>
        <v>1.9675925796036609E-3</v>
      </c>
      <c r="V19" s="177">
        <f t="shared" si="0"/>
        <v>2.8333333146292716</v>
      </c>
      <c r="W19" s="177">
        <f t="shared" si="5"/>
        <v>94.083333334419876</v>
      </c>
      <c r="X19">
        <f t="shared" si="1"/>
        <v>6.3013380050904117E-3</v>
      </c>
      <c r="Y19" s="177">
        <f t="shared" si="2"/>
        <v>448.50394067503305</v>
      </c>
      <c r="Z19" s="177">
        <f t="shared" si="3"/>
        <v>394.52607696155337</v>
      </c>
    </row>
    <row r="20" spans="1:26">
      <c r="A20">
        <v>19</v>
      </c>
      <c r="B20" t="s">
        <v>8</v>
      </c>
      <c r="C20" s="2">
        <v>45446.412152777782</v>
      </c>
      <c r="D20" s="17">
        <v>45446.412152777782</v>
      </c>
      <c r="E20">
        <v>2024060301</v>
      </c>
      <c r="F20" s="20" t="s">
        <v>26</v>
      </c>
      <c r="G20">
        <v>5722.9480000000003</v>
      </c>
      <c r="H20">
        <v>10.48729</v>
      </c>
      <c r="I20">
        <v>284.89999999999998</v>
      </c>
      <c r="J20">
        <v>278.28829999999999</v>
      </c>
      <c r="K20" t="s">
        <v>9</v>
      </c>
      <c r="L20">
        <v>38.000360000000001</v>
      </c>
      <c r="M20">
        <v>0.50762160000000001</v>
      </c>
      <c r="N20">
        <v>70</v>
      </c>
      <c r="O20" t="s">
        <v>10</v>
      </c>
      <c r="P20">
        <v>1</v>
      </c>
      <c r="R20" s="9">
        <f t="shared" si="4"/>
        <v>1.7129629704868421E-3</v>
      </c>
      <c r="V20" s="177">
        <f t="shared" si="0"/>
        <v>2.4666666775010526</v>
      </c>
      <c r="W20" s="177">
        <f t="shared" si="5"/>
        <v>96.550000011920929</v>
      </c>
      <c r="X20">
        <f t="shared" si="1"/>
        <v>6.3013380050904117E-3</v>
      </c>
      <c r="Y20" s="177">
        <f t="shared" si="2"/>
        <v>511.34873384767133</v>
      </c>
      <c r="Z20" s="177">
        <f t="shared" si="3"/>
        <v>449.80744120228769</v>
      </c>
    </row>
    <row r="21" spans="1:26">
      <c r="A21">
        <v>20</v>
      </c>
      <c r="B21" t="s">
        <v>8</v>
      </c>
      <c r="C21" s="2">
        <v>45446.424201388887</v>
      </c>
      <c r="D21" s="18">
        <v>45446.424201388887</v>
      </c>
      <c r="E21">
        <v>2024060301</v>
      </c>
      <c r="F21" s="20" t="s">
        <v>26</v>
      </c>
      <c r="G21">
        <v>4895.607</v>
      </c>
      <c r="H21">
        <v>10.01125</v>
      </c>
      <c r="I21">
        <v>236.06</v>
      </c>
      <c r="J21">
        <v>232.429</v>
      </c>
      <c r="K21" t="s">
        <v>9</v>
      </c>
      <c r="L21">
        <v>38.000120000000003</v>
      </c>
      <c r="M21">
        <v>0.47291860000000002</v>
      </c>
      <c r="N21">
        <v>58</v>
      </c>
      <c r="O21" t="s">
        <v>10</v>
      </c>
      <c r="P21">
        <v>1</v>
      </c>
      <c r="R21" s="6">
        <f t="shared" si="4"/>
        <v>1.204861110454658E-2</v>
      </c>
      <c r="S21" s="1">
        <f>AVERAGE(R22:R26)</f>
        <v>1.9745370373129845E-3</v>
      </c>
      <c r="V21" s="177">
        <f t="shared" si="0"/>
        <v>17.349999990547076</v>
      </c>
      <c r="W21" s="177">
        <f t="shared" si="5"/>
        <v>113.900000002468</v>
      </c>
      <c r="X21">
        <f t="shared" si="1"/>
        <v>6.3013380050904117E-3</v>
      </c>
      <c r="Y21" s="177">
        <f t="shared" si="2"/>
        <v>476.42351728546879</v>
      </c>
      <c r="Z21" s="177">
        <f t="shared" si="3"/>
        <v>419.08550672701841</v>
      </c>
    </row>
    <row r="22" spans="1:26">
      <c r="A22">
        <v>21</v>
      </c>
      <c r="B22" t="s">
        <v>8</v>
      </c>
      <c r="C22" s="2">
        <v>45446.42627314815</v>
      </c>
      <c r="D22" s="18">
        <v>45446.42627314815</v>
      </c>
      <c r="E22">
        <v>2024060301</v>
      </c>
      <c r="F22" s="20" t="s">
        <v>26</v>
      </c>
      <c r="G22">
        <v>4529.4769999999999</v>
      </c>
      <c r="H22">
        <v>9.4377340000000007</v>
      </c>
      <c r="I22">
        <v>280.83</v>
      </c>
      <c r="J22">
        <v>279.54390000000001</v>
      </c>
      <c r="K22" t="s">
        <v>9</v>
      </c>
      <c r="L22">
        <v>38</v>
      </c>
      <c r="M22">
        <v>0.58057800000000004</v>
      </c>
      <c r="N22">
        <v>69</v>
      </c>
      <c r="O22" t="s">
        <v>10</v>
      </c>
      <c r="P22">
        <v>1</v>
      </c>
      <c r="R22" s="6">
        <f t="shared" si="4"/>
        <v>2.0717592633445747E-3</v>
      </c>
      <c r="V22" s="177">
        <f t="shared" si="0"/>
        <v>2.9833333392161876</v>
      </c>
      <c r="W22" s="177">
        <f t="shared" si="5"/>
        <v>116.88333334168419</v>
      </c>
      <c r="X22">
        <f t="shared" si="1"/>
        <v>6.3013380050904117E-3</v>
      </c>
      <c r="Y22" s="177">
        <f t="shared" si="2"/>
        <v>583.87139059896583</v>
      </c>
      <c r="Z22" s="177">
        <f t="shared" si="3"/>
        <v>513.60192919687279</v>
      </c>
    </row>
    <row r="23" spans="1:26">
      <c r="A23">
        <v>22</v>
      </c>
      <c r="B23" t="s">
        <v>8</v>
      </c>
      <c r="C23" s="2">
        <v>45446.42827546296</v>
      </c>
      <c r="D23" s="18">
        <v>45446.42827546296</v>
      </c>
      <c r="E23">
        <v>2024060301</v>
      </c>
      <c r="F23" s="20" t="s">
        <v>26</v>
      </c>
      <c r="G23">
        <v>4142.1679999999997</v>
      </c>
      <c r="H23">
        <v>8.7893500000000007</v>
      </c>
      <c r="I23">
        <v>305.25</v>
      </c>
      <c r="J23">
        <v>305.34500000000003</v>
      </c>
      <c r="K23" t="s">
        <v>9</v>
      </c>
      <c r="L23">
        <v>38.000259999999997</v>
      </c>
      <c r="M23">
        <v>0.64589989999999997</v>
      </c>
      <c r="N23">
        <v>75</v>
      </c>
      <c r="O23" t="s">
        <v>10</v>
      </c>
      <c r="P23">
        <v>1</v>
      </c>
      <c r="R23" s="6">
        <f t="shared" si="4"/>
        <v>2.002314809942618E-3</v>
      </c>
      <c r="V23" s="177">
        <f t="shared" si="0"/>
        <v>2.8833333263173699</v>
      </c>
      <c r="W23" s="177">
        <f t="shared" si="5"/>
        <v>119.76666666800156</v>
      </c>
      <c r="X23">
        <f t="shared" si="1"/>
        <v>6.3013380050904117E-3</v>
      </c>
      <c r="Y23" s="177">
        <f t="shared" si="2"/>
        <v>649.4543399302371</v>
      </c>
      <c r="Z23" s="177">
        <f t="shared" si="3"/>
        <v>571.29190997227488</v>
      </c>
    </row>
    <row r="24" spans="1:26">
      <c r="A24">
        <v>23</v>
      </c>
      <c r="B24" t="s">
        <v>8</v>
      </c>
      <c r="C24" s="2">
        <v>45446.430509259262</v>
      </c>
      <c r="D24" s="18">
        <v>45446.430509259262</v>
      </c>
      <c r="E24">
        <v>2024060301</v>
      </c>
      <c r="F24" s="20" t="s">
        <v>26</v>
      </c>
      <c r="G24">
        <v>3758.4279999999999</v>
      </c>
      <c r="H24">
        <v>8.1387710000000002</v>
      </c>
      <c r="I24">
        <v>305.25</v>
      </c>
      <c r="J24">
        <v>303.4246</v>
      </c>
      <c r="K24" t="s">
        <v>9</v>
      </c>
      <c r="L24">
        <v>38.000439999999998</v>
      </c>
      <c r="M24">
        <v>0.65499870000000004</v>
      </c>
      <c r="N24">
        <v>75</v>
      </c>
      <c r="O24" t="s">
        <v>10</v>
      </c>
      <c r="P24">
        <v>1</v>
      </c>
      <c r="R24" s="6">
        <f t="shared" si="4"/>
        <v>2.2337963018799201E-3</v>
      </c>
      <c r="V24" s="177">
        <f t="shared" si="0"/>
        <v>3.2166666747070849</v>
      </c>
      <c r="W24" s="177">
        <f t="shared" si="5"/>
        <v>122.98333334270865</v>
      </c>
      <c r="X24">
        <f t="shared" si="1"/>
        <v>6.3013380050904117E-3</v>
      </c>
      <c r="Y24" s="177">
        <f t="shared" si="2"/>
        <v>658.58440924649676</v>
      </c>
      <c r="Z24" s="177">
        <f t="shared" si="3"/>
        <v>579.32316700941408</v>
      </c>
    </row>
    <row r="25" spans="1:26">
      <c r="A25">
        <v>24</v>
      </c>
      <c r="B25" t="s">
        <v>8</v>
      </c>
      <c r="C25" s="2">
        <v>45446.432291666657</v>
      </c>
      <c r="D25" s="18">
        <v>45446.432291666657</v>
      </c>
      <c r="E25">
        <v>2024060301</v>
      </c>
      <c r="F25" s="20" t="s">
        <v>26</v>
      </c>
      <c r="G25">
        <v>3393.8939999999998</v>
      </c>
      <c r="H25">
        <v>7.4694989999999999</v>
      </c>
      <c r="I25">
        <v>305.25</v>
      </c>
      <c r="J25">
        <v>304.06569999999999</v>
      </c>
      <c r="K25" t="s">
        <v>9</v>
      </c>
      <c r="L25">
        <v>38.0002</v>
      </c>
      <c r="M25">
        <v>0.66713849999999997</v>
      </c>
      <c r="N25">
        <v>75</v>
      </c>
      <c r="O25" t="s">
        <v>10</v>
      </c>
      <c r="P25">
        <v>1</v>
      </c>
      <c r="R25" s="6">
        <f t="shared" si="4"/>
        <v>1.7824073947849683E-3</v>
      </c>
      <c r="V25" s="177">
        <f t="shared" si="0"/>
        <v>2.5666666484903544</v>
      </c>
      <c r="W25" s="177">
        <f t="shared" si="5"/>
        <v>125.549999991199</v>
      </c>
      <c r="X25">
        <f t="shared" si="1"/>
        <v>6.3013380050904117E-3</v>
      </c>
      <c r="Y25" s="177">
        <f t="shared" si="2"/>
        <v>670.73678209930449</v>
      </c>
      <c r="Z25" s="177">
        <f t="shared" si="3"/>
        <v>590.01299055962943</v>
      </c>
    </row>
    <row r="26" spans="1:26">
      <c r="A26">
        <v>25</v>
      </c>
      <c r="B26" t="s">
        <v>8</v>
      </c>
      <c r="C26" s="2">
        <v>45446.434074074074</v>
      </c>
      <c r="D26" s="18">
        <v>45446.434074074074</v>
      </c>
      <c r="E26">
        <v>2024060301</v>
      </c>
      <c r="F26" s="20" t="s">
        <v>26</v>
      </c>
      <c r="G26">
        <v>2944.6759999999999</v>
      </c>
      <c r="H26">
        <v>6.5867519999999997</v>
      </c>
      <c r="I26">
        <v>394.79</v>
      </c>
      <c r="J26">
        <v>394.86610000000002</v>
      </c>
      <c r="K26" t="s">
        <v>9</v>
      </c>
      <c r="L26">
        <v>38.00009</v>
      </c>
      <c r="M26">
        <v>0.88076100000000002</v>
      </c>
      <c r="N26">
        <v>97</v>
      </c>
      <c r="O26" t="s">
        <v>10</v>
      </c>
      <c r="P26">
        <v>1</v>
      </c>
      <c r="R26" s="6">
        <f>D26-D25</f>
        <v>1.7824074166128412E-3</v>
      </c>
      <c r="V26" s="177">
        <f t="shared" si="0"/>
        <v>2.5666666799224913</v>
      </c>
      <c r="W26" s="177">
        <f t="shared" si="5"/>
        <v>128.11666667112149</v>
      </c>
      <c r="X26">
        <f t="shared" si="1"/>
        <v>6.3013380050904117E-3</v>
      </c>
      <c r="Y26" s="177">
        <f t="shared" si="2"/>
        <v>885.23499503200219</v>
      </c>
      <c r="Z26" s="177">
        <f t="shared" si="3"/>
        <v>778.69614535250332</v>
      </c>
    </row>
    <row r="27" spans="1:26">
      <c r="A27">
        <v>26</v>
      </c>
      <c r="B27" t="s">
        <v>8</v>
      </c>
      <c r="C27" s="2">
        <v>45446.451527777783</v>
      </c>
      <c r="D27" s="3">
        <v>45446.451527777783</v>
      </c>
      <c r="E27">
        <v>2024060301</v>
      </c>
      <c r="F27" s="20" t="s">
        <v>26</v>
      </c>
      <c r="G27">
        <v>2235.5459999999998</v>
      </c>
      <c r="H27">
        <v>5.8608469999999997</v>
      </c>
      <c r="I27">
        <v>276.75990000000002</v>
      </c>
      <c r="J27">
        <v>277.70209999999997</v>
      </c>
      <c r="K27" t="s">
        <v>9</v>
      </c>
      <c r="L27">
        <v>38.000399999999999</v>
      </c>
      <c r="M27">
        <v>0.72590109999999997</v>
      </c>
      <c r="N27">
        <v>68</v>
      </c>
      <c r="O27" t="s">
        <v>10</v>
      </c>
      <c r="P27">
        <v>1</v>
      </c>
      <c r="R27" s="8">
        <f>D27-D26</f>
        <v>1.7453703709179536E-2</v>
      </c>
      <c r="S27" s="1">
        <f>AVERAGE(R28:R33)</f>
        <v>1.8422067890545197E-3</v>
      </c>
      <c r="V27" s="177">
        <f t="shared" si="0"/>
        <v>25.133333341218531</v>
      </c>
      <c r="W27" s="177">
        <f t="shared" si="5"/>
        <v>153.25000001234002</v>
      </c>
      <c r="X27">
        <f t="shared" si="1"/>
        <v>6.3013380050904117E-3</v>
      </c>
      <c r="Y27" s="177">
        <f t="shared" si="2"/>
        <v>729.40490697100665</v>
      </c>
      <c r="Z27" s="177">
        <f t="shared" si="3"/>
        <v>641.62035238901831</v>
      </c>
    </row>
    <row r="28" spans="1:26">
      <c r="A28">
        <v>27</v>
      </c>
      <c r="B28" t="s">
        <v>8</v>
      </c>
      <c r="C28" s="2">
        <v>45446.453310185178</v>
      </c>
      <c r="D28" s="3">
        <v>45446.453310185178</v>
      </c>
      <c r="E28">
        <v>2024060301</v>
      </c>
      <c r="F28" s="20" t="s">
        <v>26</v>
      </c>
      <c r="G28">
        <v>1865.3579999999999</v>
      </c>
      <c r="H28">
        <v>4.97079</v>
      </c>
      <c r="I28">
        <v>337.81</v>
      </c>
      <c r="J28">
        <v>337.82389999999998</v>
      </c>
      <c r="K28" t="s">
        <v>9</v>
      </c>
      <c r="L28">
        <v>38.000109999999999</v>
      </c>
      <c r="M28">
        <v>0.89760600000000001</v>
      </c>
      <c r="N28">
        <v>83</v>
      </c>
      <c r="O28" t="s">
        <v>10</v>
      </c>
      <c r="P28">
        <v>1</v>
      </c>
      <c r="R28" s="8">
        <f t="shared" ref="R28:R33" si="6">D28-D27</f>
        <v>1.7824073947849683E-3</v>
      </c>
      <c r="V28" s="177">
        <f t="shared" si="0"/>
        <v>2.5666666484903544</v>
      </c>
      <c r="W28" s="177">
        <f t="shared" si="5"/>
        <v>155.81666666083038</v>
      </c>
      <c r="X28">
        <f t="shared" si="1"/>
        <v>6.3013380050904117E-3</v>
      </c>
      <c r="Y28" s="177">
        <f t="shared" si="2"/>
        <v>901.7868980815274</v>
      </c>
      <c r="Z28" s="177">
        <f t="shared" si="3"/>
        <v>793.25601157474591</v>
      </c>
    </row>
    <row r="29" spans="1:26">
      <c r="A29">
        <v>28</v>
      </c>
      <c r="B29" t="s">
        <v>8</v>
      </c>
      <c r="C29" s="2">
        <v>45446.455312500002</v>
      </c>
      <c r="D29" s="3">
        <v>45446.455312500002</v>
      </c>
      <c r="E29">
        <v>2024060301</v>
      </c>
      <c r="F29" s="20" t="s">
        <v>26</v>
      </c>
      <c r="G29">
        <v>1560.913</v>
      </c>
      <c r="H29">
        <v>4.235506</v>
      </c>
      <c r="I29">
        <v>272.69</v>
      </c>
      <c r="J29">
        <v>272.34399999999999</v>
      </c>
      <c r="K29" t="s">
        <v>9</v>
      </c>
      <c r="L29">
        <v>38.001359999999998</v>
      </c>
      <c r="M29">
        <v>0.73679280000000003</v>
      </c>
      <c r="N29">
        <v>67</v>
      </c>
      <c r="O29" t="s">
        <v>10</v>
      </c>
      <c r="P29">
        <v>1</v>
      </c>
      <c r="R29" s="8">
        <f t="shared" si="6"/>
        <v>2.0023148244945332E-3</v>
      </c>
      <c r="V29" s="177">
        <f t="shared" si="0"/>
        <v>2.8833333472721279</v>
      </c>
      <c r="W29" s="177">
        <f t="shared" si="5"/>
        <v>158.70000000810251</v>
      </c>
      <c r="X29">
        <f t="shared" si="1"/>
        <v>6.3013380050904117E-3</v>
      </c>
      <c r="Y29" s="177">
        <f t="shared" si="2"/>
        <v>740.32428602970117</v>
      </c>
      <c r="Z29" s="177">
        <f t="shared" si="3"/>
        <v>651.225574087626</v>
      </c>
    </row>
    <row r="30" spans="1:26">
      <c r="A30">
        <v>29</v>
      </c>
      <c r="B30" t="s">
        <v>8</v>
      </c>
      <c r="C30" s="2">
        <v>45446.45721064815</v>
      </c>
      <c r="D30" s="3">
        <v>45446.45721064815</v>
      </c>
      <c r="E30">
        <v>2024060301</v>
      </c>
      <c r="F30" s="20" t="s">
        <v>26</v>
      </c>
      <c r="G30">
        <v>1279.385</v>
      </c>
      <c r="H30">
        <v>3.532413</v>
      </c>
      <c r="I30">
        <v>256.41000000000003</v>
      </c>
      <c r="J30">
        <v>256.12470000000002</v>
      </c>
      <c r="K30" t="s">
        <v>9</v>
      </c>
      <c r="L30">
        <v>38.000059999999998</v>
      </c>
      <c r="M30">
        <v>0.70502589999999998</v>
      </c>
      <c r="N30">
        <v>63</v>
      </c>
      <c r="O30" t="s">
        <v>10</v>
      </c>
      <c r="P30">
        <v>1</v>
      </c>
      <c r="R30" s="8">
        <f t="shared" si="6"/>
        <v>1.898148148029577E-3</v>
      </c>
      <c r="V30" s="177">
        <f t="shared" si="0"/>
        <v>2.7333333331625909</v>
      </c>
      <c r="W30" s="177">
        <f t="shared" si="5"/>
        <v>161.4333333412651</v>
      </c>
      <c r="X30">
        <f t="shared" si="1"/>
        <v>6.3013380050904117E-3</v>
      </c>
      <c r="Y30" s="177">
        <f t="shared" si="2"/>
        <v>708.33024588268097</v>
      </c>
      <c r="Z30" s="177">
        <f t="shared" si="3"/>
        <v>623.08204623733218</v>
      </c>
    </row>
    <row r="31" spans="1:26">
      <c r="A31">
        <v>30</v>
      </c>
      <c r="B31" t="s">
        <v>8</v>
      </c>
      <c r="C31" s="2">
        <v>45446.459039351852</v>
      </c>
      <c r="D31" s="3">
        <v>45446.459039351852</v>
      </c>
      <c r="E31">
        <v>2024060301</v>
      </c>
      <c r="F31" s="20" t="s">
        <v>26</v>
      </c>
      <c r="G31">
        <v>966.92939999999999</v>
      </c>
      <c r="H31">
        <v>2.7144910000000002</v>
      </c>
      <c r="I31">
        <v>293.03989999999999</v>
      </c>
      <c r="J31">
        <v>292.13119999999998</v>
      </c>
      <c r="K31" t="s">
        <v>9</v>
      </c>
      <c r="L31">
        <v>38.000369999999997</v>
      </c>
      <c r="M31">
        <v>0.81768770000000002</v>
      </c>
      <c r="N31">
        <v>72</v>
      </c>
      <c r="O31" t="s">
        <v>10</v>
      </c>
      <c r="P31">
        <v>1</v>
      </c>
      <c r="R31" s="8">
        <f t="shared" si="6"/>
        <v>1.8287037019035779E-3</v>
      </c>
      <c r="V31" s="177">
        <f t="shared" si="0"/>
        <v>2.6333333307411522</v>
      </c>
      <c r="W31" s="177">
        <f t="shared" si="5"/>
        <v>164.06666667200625</v>
      </c>
      <c r="X31">
        <f t="shared" si="1"/>
        <v>6.3013380050904117E-3</v>
      </c>
      <c r="Y31" s="177">
        <f t="shared" si="2"/>
        <v>821.4265620177249</v>
      </c>
      <c r="Z31" s="177">
        <f t="shared" si="3"/>
        <v>722.56711621555075</v>
      </c>
    </row>
    <row r="32" spans="1:26">
      <c r="A32">
        <v>31</v>
      </c>
      <c r="B32" t="s">
        <v>8</v>
      </c>
      <c r="C32" s="2">
        <v>45446.460925925923</v>
      </c>
      <c r="D32" s="3">
        <v>45446.460925925923</v>
      </c>
      <c r="E32">
        <v>2024060301</v>
      </c>
      <c r="F32" s="20" t="s">
        <v>26</v>
      </c>
      <c r="G32">
        <v>648.40589999999997</v>
      </c>
      <c r="H32">
        <v>1.851599</v>
      </c>
      <c r="I32">
        <v>305.25</v>
      </c>
      <c r="J32">
        <v>304.59480000000002</v>
      </c>
      <c r="K32" t="s">
        <v>9</v>
      </c>
      <c r="L32">
        <v>38.00018</v>
      </c>
      <c r="M32">
        <v>0.86746590000000001</v>
      </c>
      <c r="N32">
        <v>75</v>
      </c>
      <c r="O32" t="s">
        <v>10</v>
      </c>
      <c r="P32">
        <v>1</v>
      </c>
      <c r="R32" s="8">
        <f t="shared" si="6"/>
        <v>1.8865740712499246E-3</v>
      </c>
      <c r="S32" s="1"/>
      <c r="V32" s="177">
        <f t="shared" si="0"/>
        <v>2.7166666625998914</v>
      </c>
      <c r="W32" s="177">
        <f t="shared" si="5"/>
        <v>166.78333333460614</v>
      </c>
      <c r="X32">
        <f t="shared" si="1"/>
        <v>6.3013380050904117E-3</v>
      </c>
      <c r="Y32" s="177">
        <f t="shared" si="2"/>
        <v>871.26007486945241</v>
      </c>
      <c r="Z32" s="177">
        <f t="shared" si="3"/>
        <v>766.40311974545193</v>
      </c>
    </row>
    <row r="33" spans="1:26">
      <c r="A33">
        <v>32</v>
      </c>
      <c r="B33" t="s">
        <v>8</v>
      </c>
      <c r="C33" s="2">
        <v>45446.462581018517</v>
      </c>
      <c r="D33" s="3">
        <v>45446.462581018517</v>
      </c>
      <c r="E33">
        <v>2024060301</v>
      </c>
      <c r="F33" s="20" t="s">
        <v>26</v>
      </c>
      <c r="G33">
        <v>428.75619999999998</v>
      </c>
      <c r="H33">
        <v>1.2430650000000001</v>
      </c>
      <c r="I33">
        <v>211.64</v>
      </c>
      <c r="J33">
        <v>211.5086</v>
      </c>
      <c r="K33" t="s">
        <v>9</v>
      </c>
      <c r="L33">
        <v>38.000169999999997</v>
      </c>
      <c r="M33">
        <v>0.61115540000000002</v>
      </c>
      <c r="N33">
        <v>52</v>
      </c>
      <c r="O33" t="s">
        <v>10</v>
      </c>
      <c r="P33">
        <v>1</v>
      </c>
      <c r="R33" s="8">
        <f t="shared" si="6"/>
        <v>1.6550925938645378E-3</v>
      </c>
      <c r="V33" s="177">
        <f t="shared" si="0"/>
        <v>2.3833333351649344</v>
      </c>
      <c r="W33" s="177">
        <f t="shared" si="5"/>
        <v>169.16666666977108</v>
      </c>
      <c r="X33">
        <f t="shared" si="1"/>
        <v>6.3013380050904117E-3</v>
      </c>
      <c r="Y33" s="177">
        <f t="shared" si="2"/>
        <v>614.15172422472494</v>
      </c>
      <c r="Z33" s="177">
        <f t="shared" si="3"/>
        <v>540.23799668934009</v>
      </c>
    </row>
    <row r="34" spans="1:26">
      <c r="C34"/>
      <c r="D34"/>
      <c r="F34"/>
      <c r="I34">
        <f>AVERAGE(I2:I33)</f>
        <v>271.54530625000001</v>
      </c>
      <c r="J34">
        <f>AVERAGE(J2:J33)</f>
        <v>269.45936250000005</v>
      </c>
      <c r="Y34" s="209">
        <f>SUM(Y2:Y33)</f>
        <v>16320.118172187238</v>
      </c>
      <c r="Z34" s="209">
        <f>SUM(Z2:Z33)</f>
        <v>14387.200431492281</v>
      </c>
    </row>
    <row r="35" spans="1:26">
      <c r="C35" t="s">
        <v>17</v>
      </c>
      <c r="D35" s="1">
        <f>D33-D2</f>
        <v>0.10334490740933688</v>
      </c>
      <c r="F35" s="11" t="s">
        <v>23</v>
      </c>
      <c r="G35" s="11">
        <f>G2-G33</f>
        <v>14754.3838</v>
      </c>
    </row>
    <row r="36" spans="1:26">
      <c r="C36" t="s">
        <v>19</v>
      </c>
      <c r="D36" s="1">
        <f>D33-D1</f>
        <v>0.11747685185400769</v>
      </c>
      <c r="F36" s="11" t="s">
        <v>24</v>
      </c>
      <c r="G36" s="11">
        <f>G1-G33</f>
        <v>17098.593799999999</v>
      </c>
    </row>
  </sheetData>
  <phoneticPr fontId="1" type="noConversion"/>
  <conditionalFormatting sqref="R2:R33">
    <cfRule type="containsText" dxfId="7" priority="1" operator="containsText" text="Prime">
      <formula>NOT(ISERROR(SEARCH("Prime",R2)))</formula>
    </cfRule>
  </conditionalFormatting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28"/>
  <dimension ref="A1:Z35"/>
  <sheetViews>
    <sheetView topLeftCell="L1" zoomScale="112" zoomScaleNormal="100" workbookViewId="0">
      <selection activeCell="Y33" sqref="Y33:Z33"/>
    </sheetView>
  </sheetViews>
  <sheetFormatPr baseColWidth="10" defaultColWidth="17.83203125" defaultRowHeight="14"/>
  <cols>
    <col min="2" max="2" width="9.33203125" customWidth="1"/>
    <col min="3" max="3" width="22" style="2" bestFit="1" customWidth="1"/>
    <col min="4" max="4" width="12.1640625" style="1" bestFit="1" customWidth="1"/>
    <col min="5" max="5" width="12.1640625" bestFit="1" customWidth="1"/>
    <col min="6" max="6" width="8.33203125" style="20" customWidth="1"/>
    <col min="7" max="7" width="10.1640625" bestFit="1" customWidth="1"/>
    <col min="8" max="8" width="11.1640625" bestFit="1" customWidth="1"/>
    <col min="9" max="10" width="10" bestFit="1" customWidth="1"/>
    <col min="11" max="11" width="14.1640625" bestFit="1" customWidth="1"/>
    <col min="12" max="12" width="10" bestFit="1" customWidth="1"/>
    <col min="13" max="13" width="11" bestFit="1" customWidth="1"/>
    <col min="14" max="14" width="4" bestFit="1" customWidth="1"/>
    <col min="15" max="16" width="3" bestFit="1" customWidth="1"/>
    <col min="18" max="20" width="12" bestFit="1" customWidth="1"/>
    <col min="21" max="22" width="9" bestFit="1" customWidth="1"/>
    <col min="23" max="23" width="10" bestFit="1" customWidth="1"/>
    <col min="24" max="26" width="13" bestFit="1" customWidth="1"/>
  </cols>
  <sheetData>
    <row r="1" spans="1:26" ht="15">
      <c r="B1" s="14" t="s">
        <v>7</v>
      </c>
      <c r="C1" s="15">
        <v>45447.341435185182</v>
      </c>
      <c r="D1" s="16">
        <v>45447.341435185182</v>
      </c>
      <c r="E1" s="14">
        <v>2024060401</v>
      </c>
      <c r="F1" s="19" t="s">
        <v>26</v>
      </c>
      <c r="G1" s="14">
        <v>17371.650000000001</v>
      </c>
      <c r="H1" s="14">
        <v>14.45125</v>
      </c>
    </row>
    <row r="2" spans="1:26">
      <c r="A2">
        <v>1</v>
      </c>
      <c r="B2" t="s">
        <v>8</v>
      </c>
      <c r="C2" s="2">
        <v>45447.351909722223</v>
      </c>
      <c r="D2" s="3">
        <v>45447.351909722223</v>
      </c>
      <c r="E2">
        <v>2024060401</v>
      </c>
      <c r="F2" s="20" t="s">
        <v>26</v>
      </c>
      <c r="G2">
        <v>15437.67</v>
      </c>
      <c r="H2">
        <v>14.13349</v>
      </c>
      <c r="I2">
        <v>345.95</v>
      </c>
      <c r="J2">
        <v>345.33249999999998</v>
      </c>
      <c r="K2" t="s">
        <v>9</v>
      </c>
      <c r="L2">
        <v>38.000059999999998</v>
      </c>
      <c r="M2">
        <v>0.31441380000000002</v>
      </c>
      <c r="N2">
        <v>85</v>
      </c>
      <c r="O2" t="s">
        <v>10</v>
      </c>
      <c r="P2">
        <v>1</v>
      </c>
      <c r="R2" s="8">
        <f>D2-D1</f>
        <v>1.0474537040863652E-2</v>
      </c>
      <c r="U2">
        <f>G1-G2</f>
        <v>1933.9800000000014</v>
      </c>
      <c r="W2" s="177">
        <f>R2*1440</f>
        <v>15.083333338843659</v>
      </c>
      <c r="X2">
        <f>LN(2)/110</f>
        <v>6.3013380050904117E-3</v>
      </c>
      <c r="Y2" s="177">
        <f>J2*EXP(W2*X2)</f>
        <v>379.76509959941109</v>
      </c>
      <c r="Z2" s="177">
        <f>J2*EXP(W2*X2)</f>
        <v>379.76509959941109</v>
      </c>
    </row>
    <row r="3" spans="1:26">
      <c r="A3">
        <v>2</v>
      </c>
      <c r="B3" t="s">
        <v>8</v>
      </c>
      <c r="C3" s="2">
        <v>45447.354490740741</v>
      </c>
      <c r="D3" s="3">
        <v>45447.354490740741</v>
      </c>
      <c r="E3">
        <v>2024060401</v>
      </c>
      <c r="F3" s="20" t="s">
        <v>26</v>
      </c>
      <c r="G3">
        <v>14842.68</v>
      </c>
      <c r="H3">
        <v>13.910080000000001</v>
      </c>
      <c r="I3">
        <v>240.13</v>
      </c>
      <c r="J3">
        <v>239.14240000000001</v>
      </c>
      <c r="K3" t="s">
        <v>9</v>
      </c>
      <c r="L3">
        <v>38.000349999999997</v>
      </c>
      <c r="M3">
        <v>0.222636</v>
      </c>
      <c r="N3">
        <v>59</v>
      </c>
      <c r="O3" t="s">
        <v>10</v>
      </c>
      <c r="P3">
        <v>1</v>
      </c>
      <c r="R3" s="8">
        <f>D3-D2</f>
        <v>2.5810185179580003E-3</v>
      </c>
      <c r="S3" s="1">
        <f>AVERAGE(R3:R9)</f>
        <v>2.1461640208144672E-3</v>
      </c>
      <c r="T3" s="1">
        <f>AVERAGE(R:R)</f>
        <v>4.5400238950312468E-3</v>
      </c>
      <c r="V3" s="177">
        <f t="shared" ref="V3:V32" si="0">R3*1440</f>
        <v>3.7166666658595204</v>
      </c>
      <c r="W3" s="177">
        <f>V3+W2</f>
        <v>18.800000004703179</v>
      </c>
      <c r="X3">
        <f t="shared" ref="X3:X32" si="1">LN(2)/110</f>
        <v>6.3013380050904117E-3</v>
      </c>
      <c r="Y3" s="177">
        <f t="shared" ref="Y3:Y32" si="2">J3*EXP(W3*X3)</f>
        <v>269.21877658974233</v>
      </c>
      <c r="Z3" s="177">
        <f t="shared" ref="Z3:Z32" si="3">J3*EXP(X3*(W3-$W$2))</f>
        <v>244.80920775696617</v>
      </c>
    </row>
    <row r="4" spans="1:26">
      <c r="A4">
        <v>3</v>
      </c>
      <c r="B4" t="s">
        <v>8</v>
      </c>
      <c r="C4" s="2">
        <v>45447.356342592589</v>
      </c>
      <c r="D4" s="3">
        <v>45447.356342592589</v>
      </c>
      <c r="E4">
        <v>2024060401</v>
      </c>
      <c r="F4" s="20" t="s">
        <v>26</v>
      </c>
      <c r="G4">
        <v>14370.21</v>
      </c>
      <c r="H4">
        <v>13.69605</v>
      </c>
      <c r="I4">
        <v>223.85</v>
      </c>
      <c r="J4">
        <v>225.1464</v>
      </c>
      <c r="K4" t="s">
        <v>9</v>
      </c>
      <c r="L4">
        <v>38.00123</v>
      </c>
      <c r="M4">
        <v>0.21315439999999999</v>
      </c>
      <c r="N4">
        <v>55</v>
      </c>
      <c r="O4" t="s">
        <v>10</v>
      </c>
      <c r="P4">
        <v>1</v>
      </c>
      <c r="R4" s="8">
        <f t="shared" ref="R4:R25" si="4">D4-D3</f>
        <v>1.8518518481869251E-3</v>
      </c>
      <c r="V4" s="177">
        <f t="shared" si="0"/>
        <v>2.6666666613891721</v>
      </c>
      <c r="W4" s="177">
        <f t="shared" ref="W4:W32" si="5">V4+W3</f>
        <v>21.466666666092351</v>
      </c>
      <c r="X4">
        <f t="shared" si="1"/>
        <v>6.3013380050904117E-3</v>
      </c>
      <c r="Y4" s="177">
        <f t="shared" si="2"/>
        <v>257.75759262468216</v>
      </c>
      <c r="Z4" s="177">
        <f t="shared" si="3"/>
        <v>234.38718815645768</v>
      </c>
    </row>
    <row r="5" spans="1:26">
      <c r="A5">
        <v>4</v>
      </c>
      <c r="B5" t="s">
        <v>8</v>
      </c>
      <c r="C5" s="2">
        <v>45447.358888888892</v>
      </c>
      <c r="D5" s="3">
        <v>45447.358888888892</v>
      </c>
      <c r="E5">
        <v>2024060401</v>
      </c>
      <c r="F5" s="20" t="s">
        <v>26</v>
      </c>
      <c r="G5">
        <v>13719.39</v>
      </c>
      <c r="H5">
        <v>13.38212</v>
      </c>
      <c r="I5">
        <v>325.60000000000002</v>
      </c>
      <c r="J5">
        <v>322.19209999999998</v>
      </c>
      <c r="K5" t="s">
        <v>9</v>
      </c>
      <c r="L5">
        <v>38.00018</v>
      </c>
      <c r="M5">
        <v>0.31266919999999998</v>
      </c>
      <c r="N5">
        <v>80</v>
      </c>
      <c r="O5" t="s">
        <v>10</v>
      </c>
      <c r="P5">
        <v>1</v>
      </c>
      <c r="R5" s="8">
        <f t="shared" si="4"/>
        <v>2.5462963021709584E-3</v>
      </c>
      <c r="V5" s="177">
        <f t="shared" si="0"/>
        <v>3.6666666751261801</v>
      </c>
      <c r="W5" s="177">
        <f t="shared" si="5"/>
        <v>25.133333341218531</v>
      </c>
      <c r="X5">
        <f t="shared" si="1"/>
        <v>6.3013380050904117E-3</v>
      </c>
      <c r="Y5" s="177">
        <f t="shared" si="2"/>
        <v>377.48150725589926</v>
      </c>
      <c r="Z5" s="177">
        <f t="shared" si="3"/>
        <v>343.25595675314122</v>
      </c>
    </row>
    <row r="6" spans="1:26">
      <c r="A6">
        <v>5</v>
      </c>
      <c r="B6" t="s">
        <v>8</v>
      </c>
      <c r="C6" s="2">
        <v>45447.360879629632</v>
      </c>
      <c r="D6" s="3">
        <v>45447.360879629632</v>
      </c>
      <c r="E6">
        <v>2024060401</v>
      </c>
      <c r="F6" s="20" t="s">
        <v>26</v>
      </c>
      <c r="G6">
        <v>13251.74</v>
      </c>
      <c r="H6">
        <v>13.162140000000001</v>
      </c>
      <c r="I6">
        <v>223.85</v>
      </c>
      <c r="J6">
        <v>221.2921</v>
      </c>
      <c r="K6" t="s">
        <v>9</v>
      </c>
      <c r="L6">
        <v>38.00018</v>
      </c>
      <c r="M6">
        <v>0.21843969999999999</v>
      </c>
      <c r="N6">
        <v>55</v>
      </c>
      <c r="O6" t="s">
        <v>10</v>
      </c>
      <c r="P6">
        <v>1</v>
      </c>
      <c r="R6" s="8">
        <f t="shared" si="4"/>
        <v>1.9907407404389232E-3</v>
      </c>
      <c r="V6" s="177">
        <f t="shared" si="0"/>
        <v>2.8666666662320495</v>
      </c>
      <c r="W6" s="177">
        <f t="shared" si="5"/>
        <v>28.000000007450581</v>
      </c>
      <c r="X6">
        <f t="shared" si="1"/>
        <v>6.3013380050904117E-3</v>
      </c>
      <c r="Y6" s="177">
        <f t="shared" si="2"/>
        <v>263.9925841634934</v>
      </c>
      <c r="Z6" s="177">
        <f t="shared" si="3"/>
        <v>240.05686453758832</v>
      </c>
    </row>
    <row r="7" spans="1:26">
      <c r="A7">
        <v>6</v>
      </c>
      <c r="B7" t="s">
        <v>8</v>
      </c>
      <c r="C7" s="2">
        <v>45447.363032407397</v>
      </c>
      <c r="D7" s="3">
        <v>45447.363032407397</v>
      </c>
      <c r="E7">
        <v>2024060401</v>
      </c>
      <c r="F7" s="20" t="s">
        <v>26</v>
      </c>
      <c r="G7">
        <v>12830.6</v>
      </c>
      <c r="H7">
        <v>12.997199999999999</v>
      </c>
      <c r="I7">
        <v>166.87</v>
      </c>
      <c r="J7">
        <v>167.70099999999999</v>
      </c>
      <c r="K7" t="s">
        <v>9</v>
      </c>
      <c r="L7">
        <v>38.001260000000002</v>
      </c>
      <c r="M7">
        <v>0.1684571</v>
      </c>
      <c r="N7">
        <v>41</v>
      </c>
      <c r="O7" t="s">
        <v>10</v>
      </c>
      <c r="P7">
        <v>1</v>
      </c>
      <c r="R7" s="8">
        <f t="shared" si="4"/>
        <v>2.1527777644223534E-3</v>
      </c>
      <c r="V7" s="177">
        <f t="shared" si="0"/>
        <v>3.0999999807681888</v>
      </c>
      <c r="W7" s="177">
        <f t="shared" si="5"/>
        <v>31.099999988218769</v>
      </c>
      <c r="X7">
        <f t="shared" si="1"/>
        <v>6.3013380050904117E-3</v>
      </c>
      <c r="Y7" s="177">
        <f t="shared" si="2"/>
        <v>204.00698709526696</v>
      </c>
      <c r="Z7" s="177">
        <f t="shared" si="3"/>
        <v>185.51005067445519</v>
      </c>
    </row>
    <row r="8" spans="1:26">
      <c r="A8">
        <v>7</v>
      </c>
      <c r="B8" t="s">
        <v>8</v>
      </c>
      <c r="C8" s="2">
        <v>45447.365011574067</v>
      </c>
      <c r="D8" s="3">
        <v>45447.365011574067</v>
      </c>
      <c r="E8">
        <v>2024060401</v>
      </c>
      <c r="F8" s="20" t="s">
        <v>26</v>
      </c>
      <c r="G8">
        <v>12275.57</v>
      </c>
      <c r="H8">
        <v>12.6595</v>
      </c>
      <c r="I8">
        <v>333.74</v>
      </c>
      <c r="J8">
        <v>335.31060000000002</v>
      </c>
      <c r="K8" t="s">
        <v>9</v>
      </c>
      <c r="L8">
        <v>38.000340000000001</v>
      </c>
      <c r="M8">
        <v>0.34386800000000001</v>
      </c>
      <c r="N8">
        <v>82</v>
      </c>
      <c r="O8" t="s">
        <v>10</v>
      </c>
      <c r="P8">
        <v>1</v>
      </c>
      <c r="R8" s="8">
        <f t="shared" si="4"/>
        <v>1.9791666709352285E-3</v>
      </c>
      <c r="V8" s="177">
        <f t="shared" si="0"/>
        <v>2.850000006146729</v>
      </c>
      <c r="W8" s="177">
        <f t="shared" si="5"/>
        <v>33.949999994365498</v>
      </c>
      <c r="X8">
        <f t="shared" si="1"/>
        <v>6.3013380050904117E-3</v>
      </c>
      <c r="Y8" s="177">
        <f t="shared" si="2"/>
        <v>415.29441053715738</v>
      </c>
      <c r="Z8" s="177">
        <f t="shared" si="3"/>
        <v>377.64043398959376</v>
      </c>
    </row>
    <row r="9" spans="1:26">
      <c r="A9">
        <v>8</v>
      </c>
      <c r="B9" t="s">
        <v>8</v>
      </c>
      <c r="C9" s="2">
        <v>45447.366932870369</v>
      </c>
      <c r="D9" s="3">
        <v>45447.366932870369</v>
      </c>
      <c r="E9">
        <v>2024060401</v>
      </c>
      <c r="F9" s="20" t="s">
        <v>26</v>
      </c>
      <c r="G9">
        <v>11713.82</v>
      </c>
      <c r="H9">
        <v>12.293139999999999</v>
      </c>
      <c r="I9">
        <v>350.02</v>
      </c>
      <c r="J9">
        <v>344.36270000000002</v>
      </c>
      <c r="K9" t="s">
        <v>9</v>
      </c>
      <c r="L9">
        <v>38.000160000000001</v>
      </c>
      <c r="M9">
        <v>0.35946349999999999</v>
      </c>
      <c r="N9">
        <v>86</v>
      </c>
      <c r="O9" t="s">
        <v>10</v>
      </c>
      <c r="P9">
        <v>1</v>
      </c>
      <c r="R9" s="8">
        <f t="shared" si="4"/>
        <v>1.9212963015888818E-3</v>
      </c>
      <c r="V9" s="177">
        <f t="shared" si="0"/>
        <v>2.7666666742879897</v>
      </c>
      <c r="W9" s="177">
        <f t="shared" si="5"/>
        <v>36.716666668653488</v>
      </c>
      <c r="X9">
        <f t="shared" si="1"/>
        <v>6.3013380050904117E-3</v>
      </c>
      <c r="Y9" s="177">
        <f t="shared" si="2"/>
        <v>434.00653408841652</v>
      </c>
      <c r="Z9" s="177">
        <f t="shared" si="3"/>
        <v>394.65596388710514</v>
      </c>
    </row>
    <row r="10" spans="1:26">
      <c r="A10">
        <v>9</v>
      </c>
      <c r="B10" t="s">
        <v>8</v>
      </c>
      <c r="C10" s="2">
        <v>45447.387546296297</v>
      </c>
      <c r="D10" s="17">
        <v>45447.387546296297</v>
      </c>
      <c r="E10">
        <v>2024060401</v>
      </c>
      <c r="F10" s="20" t="s">
        <v>26</v>
      </c>
      <c r="G10">
        <v>9439.6959999999999</v>
      </c>
      <c r="H10">
        <v>11.949400000000001</v>
      </c>
      <c r="I10">
        <v>276.75990000000002</v>
      </c>
      <c r="J10">
        <v>276.75220000000002</v>
      </c>
      <c r="K10" t="s">
        <v>9</v>
      </c>
      <c r="L10">
        <v>38.000329999999998</v>
      </c>
      <c r="M10">
        <v>0.34852240000000001</v>
      </c>
      <c r="N10">
        <v>68</v>
      </c>
      <c r="O10" t="s">
        <v>10</v>
      </c>
      <c r="P10">
        <v>1</v>
      </c>
      <c r="R10" s="9">
        <f t="shared" si="4"/>
        <v>2.061342592787696E-2</v>
      </c>
      <c r="S10" s="1">
        <f>AVERAGE(R11:R17)</f>
        <v>2.0436507932442638E-3</v>
      </c>
      <c r="V10" s="177">
        <f t="shared" si="0"/>
        <v>29.683333336142823</v>
      </c>
      <c r="W10" s="177">
        <f t="shared" si="5"/>
        <v>66.400000004796311</v>
      </c>
      <c r="X10">
        <f t="shared" si="1"/>
        <v>6.3013380050904117E-3</v>
      </c>
      <c r="Y10" s="177">
        <f t="shared" si="2"/>
        <v>420.53653678237555</v>
      </c>
      <c r="Z10" s="177">
        <f t="shared" si="3"/>
        <v>382.40726633802791</v>
      </c>
    </row>
    <row r="11" spans="1:26">
      <c r="A11">
        <v>10</v>
      </c>
      <c r="B11" t="s">
        <v>8</v>
      </c>
      <c r="C11" s="2">
        <v>45447.38962962963</v>
      </c>
      <c r="D11" s="17">
        <v>45447.38962962963</v>
      </c>
      <c r="E11">
        <v>2024060401</v>
      </c>
      <c r="F11" s="20" t="s">
        <v>26</v>
      </c>
      <c r="G11">
        <v>8957.5910000000003</v>
      </c>
      <c r="H11">
        <v>11.55725</v>
      </c>
      <c r="I11">
        <v>305.25</v>
      </c>
      <c r="J11">
        <v>302.13709999999998</v>
      </c>
      <c r="K11" t="s">
        <v>9</v>
      </c>
      <c r="L11">
        <v>38.001269999999998</v>
      </c>
      <c r="M11">
        <v>0.38809189999999999</v>
      </c>
      <c r="N11">
        <v>75</v>
      </c>
      <c r="O11" t="s">
        <v>10</v>
      </c>
      <c r="P11">
        <v>1</v>
      </c>
      <c r="R11" s="9">
        <f t="shared" si="4"/>
        <v>2.0833333328482695E-3</v>
      </c>
      <c r="S11" s="1"/>
      <c r="V11" s="177">
        <f t="shared" si="0"/>
        <v>2.9999999993015081</v>
      </c>
      <c r="W11" s="177">
        <f t="shared" si="5"/>
        <v>69.400000004097819</v>
      </c>
      <c r="X11">
        <f t="shared" si="1"/>
        <v>6.3013380050904117E-3</v>
      </c>
      <c r="Y11" s="177">
        <f t="shared" si="2"/>
        <v>467.87152801754951</v>
      </c>
      <c r="Z11" s="177">
        <f t="shared" si="3"/>
        <v>425.45048141483022</v>
      </c>
    </row>
    <row r="12" spans="1:26">
      <c r="A12">
        <v>11</v>
      </c>
      <c r="B12" t="s">
        <v>8</v>
      </c>
      <c r="C12" s="2">
        <v>45447.391423611109</v>
      </c>
      <c r="D12" s="17">
        <v>45447.391423611109</v>
      </c>
      <c r="E12">
        <v>2024060401</v>
      </c>
      <c r="F12" s="20" t="s">
        <v>26</v>
      </c>
      <c r="G12">
        <v>8586.6980000000003</v>
      </c>
      <c r="H12">
        <v>11.259779999999999</v>
      </c>
      <c r="I12">
        <v>223.85</v>
      </c>
      <c r="J12">
        <v>227.81639999999999</v>
      </c>
      <c r="K12" t="s">
        <v>9</v>
      </c>
      <c r="L12">
        <v>38.000250000000001</v>
      </c>
      <c r="M12">
        <v>0.29710629999999999</v>
      </c>
      <c r="N12">
        <v>55</v>
      </c>
      <c r="O12" t="s">
        <v>10</v>
      </c>
      <c r="P12">
        <v>1</v>
      </c>
      <c r="R12" s="9">
        <f t="shared" si="4"/>
        <v>1.7939814788405783E-3</v>
      </c>
      <c r="V12" s="177">
        <f t="shared" si="0"/>
        <v>2.5833333295304328</v>
      </c>
      <c r="W12" s="177">
        <f t="shared" si="5"/>
        <v>71.983333333628252</v>
      </c>
      <c r="X12">
        <f t="shared" si="1"/>
        <v>6.3013380050904117E-3</v>
      </c>
      <c r="Y12" s="177">
        <f t="shared" si="2"/>
        <v>358.57267367550344</v>
      </c>
      <c r="Z12" s="177">
        <f t="shared" si="3"/>
        <v>326.06155216122391</v>
      </c>
    </row>
    <row r="13" spans="1:26">
      <c r="A13">
        <v>12</v>
      </c>
      <c r="B13" t="s">
        <v>8</v>
      </c>
      <c r="C13" s="2">
        <v>45447.393449074072</v>
      </c>
      <c r="D13" s="17">
        <v>45447.393449074072</v>
      </c>
      <c r="E13">
        <v>2024060401</v>
      </c>
      <c r="F13" s="20" t="s">
        <v>26</v>
      </c>
      <c r="G13">
        <v>8149.6080000000002</v>
      </c>
      <c r="H13">
        <v>10.88532</v>
      </c>
      <c r="I13">
        <v>288.97000000000003</v>
      </c>
      <c r="J13">
        <v>286.19209999999998</v>
      </c>
      <c r="K13" t="s">
        <v>9</v>
      </c>
      <c r="L13">
        <v>38.00018</v>
      </c>
      <c r="M13">
        <v>0.38040410000000002</v>
      </c>
      <c r="N13">
        <v>71</v>
      </c>
      <c r="O13" t="s">
        <v>10</v>
      </c>
      <c r="P13">
        <v>1</v>
      </c>
      <c r="R13" s="9">
        <f t="shared" si="4"/>
        <v>2.0254629635019228E-3</v>
      </c>
      <c r="V13" s="177">
        <f t="shared" si="0"/>
        <v>2.9166666674427688</v>
      </c>
      <c r="W13" s="177">
        <f t="shared" si="5"/>
        <v>74.900000001071021</v>
      </c>
      <c r="X13">
        <f t="shared" si="1"/>
        <v>6.3013380050904117E-3</v>
      </c>
      <c r="Y13" s="177">
        <f t="shared" si="2"/>
        <v>458.80876086937383</v>
      </c>
      <c r="Z13" s="177">
        <f t="shared" si="3"/>
        <v>417.20941861180097</v>
      </c>
    </row>
    <row r="14" spans="1:26">
      <c r="A14">
        <v>13</v>
      </c>
      <c r="B14" t="s">
        <v>8</v>
      </c>
      <c r="C14" s="2">
        <v>45447.395428240743</v>
      </c>
      <c r="D14" s="17">
        <v>45447.395428240743</v>
      </c>
      <c r="E14">
        <v>2024060401</v>
      </c>
      <c r="F14" s="20" t="s">
        <v>26</v>
      </c>
      <c r="G14">
        <v>7703.357</v>
      </c>
      <c r="H14">
        <v>10.47617</v>
      </c>
      <c r="I14">
        <v>305.25</v>
      </c>
      <c r="J14">
        <v>300.33789999999999</v>
      </c>
      <c r="K14" t="s">
        <v>9</v>
      </c>
      <c r="L14">
        <v>38.001339999999999</v>
      </c>
      <c r="M14">
        <v>0.40643410000000002</v>
      </c>
      <c r="N14">
        <v>75</v>
      </c>
      <c r="O14" t="s">
        <v>10</v>
      </c>
      <c r="P14">
        <v>1</v>
      </c>
      <c r="R14" s="9">
        <f t="shared" si="4"/>
        <v>1.9791666709352285E-3</v>
      </c>
      <c r="V14" s="177">
        <f t="shared" si="0"/>
        <v>2.850000006146729</v>
      </c>
      <c r="W14" s="177">
        <f t="shared" si="5"/>
        <v>77.75000000721775</v>
      </c>
      <c r="X14">
        <f t="shared" si="1"/>
        <v>6.3013380050904117E-3</v>
      </c>
      <c r="Y14" s="177">
        <f t="shared" si="2"/>
        <v>490.21163405430747</v>
      </c>
      <c r="Z14" s="177">
        <f t="shared" si="3"/>
        <v>445.76505133206729</v>
      </c>
    </row>
    <row r="15" spans="1:26">
      <c r="A15">
        <v>14</v>
      </c>
      <c r="B15" t="s">
        <v>8</v>
      </c>
      <c r="C15" s="2">
        <v>45447.397453703707</v>
      </c>
      <c r="D15" s="17">
        <v>45447.397453703707</v>
      </c>
      <c r="E15">
        <v>2024060401</v>
      </c>
      <c r="F15" s="20" t="s">
        <v>26</v>
      </c>
      <c r="G15">
        <v>7279.5110000000004</v>
      </c>
      <c r="H15">
        <v>10.083819999999999</v>
      </c>
      <c r="I15">
        <v>284.89999999999998</v>
      </c>
      <c r="J15">
        <v>286.25279999999998</v>
      </c>
      <c r="K15" t="s">
        <v>9</v>
      </c>
      <c r="L15">
        <v>38.00009</v>
      </c>
      <c r="M15">
        <v>0.39463290000000001</v>
      </c>
      <c r="N15">
        <v>70</v>
      </c>
      <c r="O15" t="s">
        <v>10</v>
      </c>
      <c r="P15">
        <v>1</v>
      </c>
      <c r="R15" s="9">
        <f t="shared" si="4"/>
        <v>2.0254629635019228E-3</v>
      </c>
      <c r="V15" s="177">
        <f t="shared" si="0"/>
        <v>2.9166666674427688</v>
      </c>
      <c r="W15" s="177">
        <f t="shared" si="5"/>
        <v>80.666666674660519</v>
      </c>
      <c r="X15">
        <f t="shared" si="1"/>
        <v>6.3013380050904117E-3</v>
      </c>
      <c r="Y15" s="177">
        <f t="shared" si="2"/>
        <v>475.88835049793579</v>
      </c>
      <c r="Z15" s="177">
        <f t="shared" si="3"/>
        <v>432.74043341970975</v>
      </c>
    </row>
    <row r="16" spans="1:26">
      <c r="A16">
        <v>15</v>
      </c>
      <c r="B16" t="s">
        <v>8</v>
      </c>
      <c r="C16" s="2">
        <v>45447.399722222217</v>
      </c>
      <c r="D16" s="17">
        <v>45447.399722222217</v>
      </c>
      <c r="E16">
        <v>2024060401</v>
      </c>
      <c r="F16" s="20" t="s">
        <v>26</v>
      </c>
      <c r="G16">
        <v>6949.1809999999996</v>
      </c>
      <c r="H16">
        <v>9.8279549999999993</v>
      </c>
      <c r="I16">
        <v>179.08</v>
      </c>
      <c r="J16">
        <v>179.22479999999999</v>
      </c>
      <c r="K16" t="s">
        <v>9</v>
      </c>
      <c r="L16">
        <v>38.000160000000001</v>
      </c>
      <c r="M16">
        <v>0.25191989999999997</v>
      </c>
      <c r="N16">
        <v>44</v>
      </c>
      <c r="O16" t="s">
        <v>10</v>
      </c>
      <c r="P16">
        <v>1</v>
      </c>
      <c r="R16" s="9">
        <f t="shared" si="4"/>
        <v>2.2685185103910044E-3</v>
      </c>
      <c r="V16" s="177">
        <f t="shared" si="0"/>
        <v>3.2666666549630463</v>
      </c>
      <c r="W16" s="177">
        <f t="shared" si="5"/>
        <v>83.933333329623565</v>
      </c>
      <c r="X16">
        <f t="shared" si="1"/>
        <v>6.3013380050904117E-3</v>
      </c>
      <c r="Y16" s="177">
        <f t="shared" si="2"/>
        <v>304.15370647348061</v>
      </c>
      <c r="Z16" s="177">
        <f t="shared" si="3"/>
        <v>276.57665212402816</v>
      </c>
    </row>
    <row r="17" spans="1:26">
      <c r="A17">
        <v>16</v>
      </c>
      <c r="B17" t="s">
        <v>8</v>
      </c>
      <c r="C17" s="2">
        <v>45447.40185185185</v>
      </c>
      <c r="D17" s="17">
        <v>45447.40185185185</v>
      </c>
      <c r="E17">
        <v>2024060401</v>
      </c>
      <c r="F17" s="20" t="s">
        <v>26</v>
      </c>
      <c r="G17">
        <v>6548.277</v>
      </c>
      <c r="H17">
        <v>9.4411079999999998</v>
      </c>
      <c r="I17">
        <v>272.69</v>
      </c>
      <c r="J17">
        <v>276.95800000000003</v>
      </c>
      <c r="K17" t="s">
        <v>9</v>
      </c>
      <c r="L17">
        <v>38.000430000000001</v>
      </c>
      <c r="M17">
        <v>0.3973004</v>
      </c>
      <c r="N17">
        <v>67</v>
      </c>
      <c r="O17" t="s">
        <v>10</v>
      </c>
      <c r="P17">
        <v>1</v>
      </c>
      <c r="R17" s="9">
        <f t="shared" si="4"/>
        <v>2.1296296326909214E-3</v>
      </c>
      <c r="V17" s="177">
        <f t="shared" si="0"/>
        <v>3.0666666710749269</v>
      </c>
      <c r="W17" s="177">
        <f t="shared" si="5"/>
        <v>87.000000000698492</v>
      </c>
      <c r="X17">
        <f t="shared" si="1"/>
        <v>6.3013380050904117E-3</v>
      </c>
      <c r="Y17" s="177">
        <f t="shared" si="2"/>
        <v>479.18285922119929</v>
      </c>
      <c r="Z17" s="177">
        <f t="shared" si="3"/>
        <v>435.73623512680831</v>
      </c>
    </row>
    <row r="18" spans="1:26">
      <c r="A18">
        <v>17</v>
      </c>
      <c r="B18" t="s">
        <v>8</v>
      </c>
      <c r="C18" s="2">
        <v>45447.417384259257</v>
      </c>
      <c r="D18" s="18">
        <v>45447.417384259257</v>
      </c>
      <c r="E18">
        <v>2024060401</v>
      </c>
      <c r="F18" s="20" t="s">
        <v>26</v>
      </c>
      <c r="G18">
        <v>5340.357</v>
      </c>
      <c r="H18">
        <v>8.8678840000000001</v>
      </c>
      <c r="I18">
        <v>350.02</v>
      </c>
      <c r="J18">
        <v>353.28449999999998</v>
      </c>
      <c r="K18" t="s">
        <v>9</v>
      </c>
      <c r="L18">
        <v>38.00009</v>
      </c>
      <c r="M18">
        <v>0.58478010000000002</v>
      </c>
      <c r="N18">
        <v>86</v>
      </c>
      <c r="O18" t="s">
        <v>10</v>
      </c>
      <c r="P18">
        <v>1</v>
      </c>
      <c r="R18" s="6">
        <f t="shared" si="4"/>
        <v>1.5532407407590654E-2</v>
      </c>
      <c r="S18" s="1">
        <f>AVERAGE(R19:R22)</f>
        <v>2.2482638887595385E-3</v>
      </c>
      <c r="V18" s="177">
        <f t="shared" si="0"/>
        <v>22.366666666930541</v>
      </c>
      <c r="W18" s="177">
        <f t="shared" si="5"/>
        <v>109.36666666762903</v>
      </c>
      <c r="X18">
        <f t="shared" si="1"/>
        <v>6.3013380050904117E-3</v>
      </c>
      <c r="Y18" s="177">
        <f t="shared" si="2"/>
        <v>703.75481018159246</v>
      </c>
      <c r="Z18" s="177">
        <f t="shared" si="3"/>
        <v>639.94666240628817</v>
      </c>
    </row>
    <row r="19" spans="1:26">
      <c r="A19">
        <v>18</v>
      </c>
      <c r="B19" t="s">
        <v>8</v>
      </c>
      <c r="C19" s="2">
        <v>45447.420231481483</v>
      </c>
      <c r="D19" s="18">
        <v>45447.420231481483</v>
      </c>
      <c r="E19">
        <v>2024060401</v>
      </c>
      <c r="F19" s="20" t="s">
        <v>26</v>
      </c>
      <c r="G19">
        <v>4978.6809999999996</v>
      </c>
      <c r="H19">
        <v>8.4850879999999993</v>
      </c>
      <c r="I19">
        <v>223.85</v>
      </c>
      <c r="J19">
        <v>221.86539999999999</v>
      </c>
      <c r="K19" t="s">
        <v>9</v>
      </c>
      <c r="L19">
        <v>38.000430000000001</v>
      </c>
      <c r="M19">
        <v>0.37618600000000002</v>
      </c>
      <c r="N19">
        <v>55</v>
      </c>
      <c r="O19" t="s">
        <v>10</v>
      </c>
      <c r="P19">
        <v>1</v>
      </c>
      <c r="R19" s="6">
        <f t="shared" si="4"/>
        <v>2.8472222256823443E-3</v>
      </c>
      <c r="V19" s="177">
        <f t="shared" si="0"/>
        <v>4.1000000049825758</v>
      </c>
      <c r="W19" s="177">
        <f t="shared" si="5"/>
        <v>113.46666667261161</v>
      </c>
      <c r="X19">
        <f t="shared" si="1"/>
        <v>6.3013380050904117E-3</v>
      </c>
      <c r="Y19" s="177">
        <f t="shared" si="2"/>
        <v>453.53058559189679</v>
      </c>
      <c r="Z19" s="177">
        <f t="shared" si="3"/>
        <v>412.40980573022773</v>
      </c>
    </row>
    <row r="20" spans="1:26">
      <c r="A20">
        <v>19</v>
      </c>
      <c r="B20" t="s">
        <v>8</v>
      </c>
      <c r="C20" s="2">
        <v>45447.422256944446</v>
      </c>
      <c r="D20" s="18">
        <v>45447.422256944446</v>
      </c>
      <c r="E20">
        <v>2024060401</v>
      </c>
      <c r="F20" s="20" t="s">
        <v>26</v>
      </c>
      <c r="G20">
        <v>4694.3850000000002</v>
      </c>
      <c r="H20">
        <v>8.1493230000000008</v>
      </c>
      <c r="I20">
        <v>195.36</v>
      </c>
      <c r="J20">
        <v>195.79050000000001</v>
      </c>
      <c r="K20" t="s">
        <v>9</v>
      </c>
      <c r="L20">
        <v>38.000149999999998</v>
      </c>
      <c r="M20">
        <v>0.33803420000000001</v>
      </c>
      <c r="N20">
        <v>48</v>
      </c>
      <c r="O20" t="s">
        <v>10</v>
      </c>
      <c r="P20">
        <v>1</v>
      </c>
      <c r="R20" s="6">
        <f t="shared" si="4"/>
        <v>2.0254629635019228E-3</v>
      </c>
      <c r="V20" s="177">
        <f t="shared" si="0"/>
        <v>2.9166666674427688</v>
      </c>
      <c r="W20" s="177">
        <f t="shared" si="5"/>
        <v>116.38333334005438</v>
      </c>
      <c r="X20">
        <f t="shared" si="1"/>
        <v>6.3013380050904117E-3</v>
      </c>
      <c r="Y20" s="177">
        <f t="shared" si="2"/>
        <v>407.65284069787469</v>
      </c>
      <c r="Z20" s="177">
        <f t="shared" si="3"/>
        <v>370.69171116248907</v>
      </c>
    </row>
    <row r="21" spans="1:26">
      <c r="A21">
        <v>20</v>
      </c>
      <c r="B21" t="s">
        <v>8</v>
      </c>
      <c r="C21" s="2">
        <v>45447.424351851849</v>
      </c>
      <c r="D21" s="18">
        <v>45447.424351851849</v>
      </c>
      <c r="E21">
        <v>2024060401</v>
      </c>
      <c r="F21" s="20" t="s">
        <v>26</v>
      </c>
      <c r="G21">
        <v>4328.0820000000003</v>
      </c>
      <c r="H21">
        <v>7.6571569999999998</v>
      </c>
      <c r="I21">
        <v>280.83</v>
      </c>
      <c r="J21">
        <v>278.23379999999997</v>
      </c>
      <c r="K21" t="s">
        <v>9</v>
      </c>
      <c r="L21">
        <v>38.000239999999998</v>
      </c>
      <c r="M21">
        <v>0.49004599999999998</v>
      </c>
      <c r="N21">
        <v>69</v>
      </c>
      <c r="O21" t="s">
        <v>10</v>
      </c>
      <c r="P21">
        <v>1</v>
      </c>
      <c r="R21" s="6">
        <f t="shared" si="4"/>
        <v>2.0949074023519643E-3</v>
      </c>
      <c r="V21" s="177">
        <f t="shared" si="0"/>
        <v>3.0166666593868285</v>
      </c>
      <c r="W21" s="177">
        <f t="shared" si="5"/>
        <v>119.39999999944121</v>
      </c>
      <c r="X21">
        <f t="shared" si="1"/>
        <v>6.3013380050904117E-3</v>
      </c>
      <c r="Y21" s="177">
        <f t="shared" si="2"/>
        <v>590.4243556562908</v>
      </c>
      <c r="Z21" s="177">
        <f t="shared" si="3"/>
        <v>536.89167070578333</v>
      </c>
    </row>
    <row r="22" spans="1:26">
      <c r="A22">
        <v>21</v>
      </c>
      <c r="B22" t="s">
        <v>8</v>
      </c>
      <c r="C22" s="2">
        <v>45447.426377314812</v>
      </c>
      <c r="D22" s="18">
        <v>45447.426377314812</v>
      </c>
      <c r="E22">
        <v>2024060401</v>
      </c>
      <c r="F22" s="20" t="s">
        <v>26</v>
      </c>
      <c r="G22">
        <v>3932.0010000000002</v>
      </c>
      <c r="H22">
        <v>7.0857580000000002</v>
      </c>
      <c r="I22">
        <v>325.60000000000002</v>
      </c>
      <c r="J22">
        <v>326.29969999999997</v>
      </c>
      <c r="K22" t="s">
        <v>9</v>
      </c>
      <c r="L22">
        <v>38.000500000000002</v>
      </c>
      <c r="M22">
        <v>0.58616789999999996</v>
      </c>
      <c r="N22">
        <v>80</v>
      </c>
      <c r="O22" t="s">
        <v>10</v>
      </c>
      <c r="P22">
        <v>1</v>
      </c>
      <c r="R22" s="6">
        <f t="shared" si="4"/>
        <v>2.0254629635019228E-3</v>
      </c>
      <c r="V22" s="177">
        <f t="shared" si="0"/>
        <v>2.9166666674427688</v>
      </c>
      <c r="W22" s="177">
        <f t="shared" si="5"/>
        <v>122.31666666688398</v>
      </c>
      <c r="X22">
        <f t="shared" si="1"/>
        <v>6.3013380050904117E-3</v>
      </c>
      <c r="Y22" s="177">
        <f t="shared" si="2"/>
        <v>705.26593505089284</v>
      </c>
      <c r="Z22" s="177">
        <f t="shared" si="3"/>
        <v>641.32077637694567</v>
      </c>
    </row>
    <row r="23" spans="1:26">
      <c r="A23">
        <v>22</v>
      </c>
      <c r="B23" t="s">
        <v>8</v>
      </c>
      <c r="C23" s="2">
        <v>45447.449467592603</v>
      </c>
      <c r="D23" s="3">
        <v>45447.449467592603</v>
      </c>
      <c r="E23">
        <v>2024060401</v>
      </c>
      <c r="F23" s="20" t="s">
        <v>26</v>
      </c>
      <c r="G23">
        <v>2907.212</v>
      </c>
      <c r="H23">
        <v>6.4640250000000004</v>
      </c>
      <c r="I23">
        <v>280.83</v>
      </c>
      <c r="J23">
        <v>281.5847</v>
      </c>
      <c r="K23" t="s">
        <v>9</v>
      </c>
      <c r="L23">
        <v>38.000349999999997</v>
      </c>
      <c r="M23">
        <v>0.62405549999999999</v>
      </c>
      <c r="N23">
        <v>69</v>
      </c>
      <c r="O23" t="s">
        <v>10</v>
      </c>
      <c r="P23">
        <v>1</v>
      </c>
      <c r="R23" s="8">
        <f t="shared" si="4"/>
        <v>2.3090277791197877E-2</v>
      </c>
      <c r="S23" s="1">
        <f>AVERAGE(R24:R28)</f>
        <v>1.856481478898786E-3</v>
      </c>
      <c r="V23" s="177">
        <f t="shared" si="0"/>
        <v>33.250000019324943</v>
      </c>
      <c r="W23" s="177">
        <f t="shared" si="5"/>
        <v>155.56666668620892</v>
      </c>
      <c r="X23">
        <f t="shared" si="1"/>
        <v>6.3013380050904117E-3</v>
      </c>
      <c r="Y23" s="177">
        <f t="shared" si="2"/>
        <v>750.47882754012937</v>
      </c>
      <c r="Z23" s="177">
        <f t="shared" si="3"/>
        <v>682.4342994784862</v>
      </c>
    </row>
    <row r="24" spans="1:26">
      <c r="A24">
        <v>23</v>
      </c>
      <c r="B24" t="s">
        <v>8</v>
      </c>
      <c r="C24" s="2">
        <v>45447.451238425929</v>
      </c>
      <c r="D24" s="3">
        <v>45447.451238425929</v>
      </c>
      <c r="E24">
        <v>2024060401</v>
      </c>
      <c r="F24" s="20" t="s">
        <v>26</v>
      </c>
      <c r="G24">
        <v>2591.779</v>
      </c>
      <c r="H24">
        <v>5.8562430000000001</v>
      </c>
      <c r="I24">
        <v>272.69</v>
      </c>
      <c r="J24">
        <v>271.77350000000001</v>
      </c>
      <c r="K24" t="s">
        <v>9</v>
      </c>
      <c r="L24">
        <v>38.001359999999998</v>
      </c>
      <c r="M24">
        <v>0.61222019999999999</v>
      </c>
      <c r="N24">
        <v>67</v>
      </c>
      <c r="O24" t="s">
        <v>10</v>
      </c>
      <c r="P24">
        <v>1</v>
      </c>
      <c r="R24" s="8">
        <f t="shared" si="4"/>
        <v>1.7708333252812736E-3</v>
      </c>
      <c r="V24" s="177">
        <f t="shared" si="0"/>
        <v>2.5499999884050339</v>
      </c>
      <c r="W24" s="177">
        <f t="shared" si="5"/>
        <v>158.11666667461395</v>
      </c>
      <c r="X24">
        <f t="shared" si="1"/>
        <v>6.3013380050904117E-3</v>
      </c>
      <c r="Y24" s="177">
        <f t="shared" si="2"/>
        <v>736.06288728421987</v>
      </c>
      <c r="Z24" s="177">
        <f t="shared" si="3"/>
        <v>669.32542587826583</v>
      </c>
    </row>
    <row r="25" spans="1:26">
      <c r="A25">
        <v>24</v>
      </c>
      <c r="B25" t="s">
        <v>8</v>
      </c>
      <c r="C25" s="2">
        <v>45447.453067129631</v>
      </c>
      <c r="D25" s="3">
        <v>45447.453067129631</v>
      </c>
      <c r="E25">
        <v>2024060401</v>
      </c>
      <c r="F25" s="20" t="s">
        <v>26</v>
      </c>
      <c r="G25">
        <v>2306.9430000000002</v>
      </c>
      <c r="H25">
        <v>5.2995099999999997</v>
      </c>
      <c r="I25">
        <v>244.2</v>
      </c>
      <c r="J25">
        <v>242.3629</v>
      </c>
      <c r="K25" t="s">
        <v>9</v>
      </c>
      <c r="L25">
        <v>38.000329999999998</v>
      </c>
      <c r="M25">
        <v>0.55506429999999995</v>
      </c>
      <c r="N25">
        <v>60</v>
      </c>
      <c r="O25" t="s">
        <v>10</v>
      </c>
      <c r="P25">
        <v>1</v>
      </c>
      <c r="R25" s="8">
        <f t="shared" si="4"/>
        <v>1.8287037019035779E-3</v>
      </c>
      <c r="V25" s="177">
        <f t="shared" si="0"/>
        <v>2.6333333307411522</v>
      </c>
      <c r="W25" s="177">
        <f t="shared" si="5"/>
        <v>160.7500000053551</v>
      </c>
      <c r="X25">
        <f t="shared" si="1"/>
        <v>6.3013380050904117E-3</v>
      </c>
      <c r="Y25" s="177">
        <f t="shared" si="2"/>
        <v>667.39112878518563</v>
      </c>
      <c r="Z25" s="177">
        <f t="shared" si="3"/>
        <v>606.88000878521882</v>
      </c>
    </row>
    <row r="26" spans="1:26">
      <c r="A26">
        <v>25</v>
      </c>
      <c r="B26" t="s">
        <v>8</v>
      </c>
      <c r="C26" s="2">
        <v>45447.454837962963</v>
      </c>
      <c r="D26" s="3">
        <v>45447.454837962963</v>
      </c>
      <c r="E26">
        <v>2024060401</v>
      </c>
      <c r="F26" s="20" t="s">
        <v>26</v>
      </c>
      <c r="G26">
        <v>2032.473</v>
      </c>
      <c r="H26">
        <v>4.7448059999999996</v>
      </c>
      <c r="I26">
        <v>240.13</v>
      </c>
      <c r="J26">
        <v>240.34530000000001</v>
      </c>
      <c r="K26" t="s">
        <v>9</v>
      </c>
      <c r="L26">
        <v>38.000149999999998</v>
      </c>
      <c r="M26">
        <v>0.55917070000000002</v>
      </c>
      <c r="N26">
        <v>59</v>
      </c>
      <c r="O26" t="s">
        <v>10</v>
      </c>
      <c r="P26">
        <v>1</v>
      </c>
      <c r="R26" s="8">
        <f>D26-D25</f>
        <v>1.7708333325572312E-3</v>
      </c>
      <c r="V26" s="177">
        <f t="shared" si="0"/>
        <v>2.5499999988824129</v>
      </c>
      <c r="W26" s="177">
        <f t="shared" si="5"/>
        <v>163.30000000423752</v>
      </c>
      <c r="X26">
        <f t="shared" si="1"/>
        <v>6.3013380050904117E-3</v>
      </c>
      <c r="Y26" s="177">
        <f t="shared" si="2"/>
        <v>672.55583603507353</v>
      </c>
      <c r="Z26" s="177">
        <f t="shared" si="3"/>
        <v>611.57644157552329</v>
      </c>
    </row>
    <row r="27" spans="1:26">
      <c r="A27">
        <v>26</v>
      </c>
      <c r="B27" t="s">
        <v>8</v>
      </c>
      <c r="C27" s="2">
        <v>45447.456678240742</v>
      </c>
      <c r="D27" s="3">
        <v>45447.456678240742</v>
      </c>
      <c r="E27">
        <v>2024060401</v>
      </c>
      <c r="F27" s="20" t="s">
        <v>26</v>
      </c>
      <c r="G27">
        <v>1770.1369999999999</v>
      </c>
      <c r="H27">
        <v>4.2021329999999999</v>
      </c>
      <c r="I27">
        <v>227.92</v>
      </c>
      <c r="J27">
        <v>228.58619999999999</v>
      </c>
      <c r="K27" t="s">
        <v>9</v>
      </c>
      <c r="L27">
        <v>38.001010000000001</v>
      </c>
      <c r="M27">
        <v>0.54082070000000004</v>
      </c>
      <c r="N27">
        <v>56</v>
      </c>
      <c r="O27" t="s">
        <v>10</v>
      </c>
      <c r="P27">
        <v>1</v>
      </c>
      <c r="R27" s="8">
        <f>D27-D26</f>
        <v>1.8402777786832303E-3</v>
      </c>
      <c r="V27" s="177">
        <f t="shared" si="0"/>
        <v>2.6500000013038516</v>
      </c>
      <c r="W27" s="177">
        <f t="shared" si="5"/>
        <v>165.95000000554137</v>
      </c>
      <c r="X27">
        <f t="shared" si="1"/>
        <v>6.3013380050904117E-3</v>
      </c>
      <c r="Y27" s="177">
        <f t="shared" si="2"/>
        <v>650.42137628744615</v>
      </c>
      <c r="Z27" s="177">
        <f t="shared" si="3"/>
        <v>591.4488723785106</v>
      </c>
    </row>
    <row r="28" spans="1:26">
      <c r="A28">
        <v>27</v>
      </c>
      <c r="B28" t="s">
        <v>8</v>
      </c>
      <c r="C28" s="2">
        <v>45447.458749999998</v>
      </c>
      <c r="D28" s="3">
        <v>45447.458749999998</v>
      </c>
      <c r="E28">
        <v>2024060401</v>
      </c>
      <c r="F28" s="20" t="s">
        <v>26</v>
      </c>
      <c r="G28">
        <v>1462.155</v>
      </c>
      <c r="H28">
        <v>3.5370400000000002</v>
      </c>
      <c r="I28">
        <v>276.75990000000002</v>
      </c>
      <c r="J28">
        <v>277.6053</v>
      </c>
      <c r="K28" t="s">
        <v>9</v>
      </c>
      <c r="L28">
        <v>38.000190000000003</v>
      </c>
      <c r="M28">
        <v>0.66955799999999999</v>
      </c>
      <c r="N28">
        <v>68</v>
      </c>
      <c r="O28" t="s">
        <v>10</v>
      </c>
      <c r="P28">
        <v>1</v>
      </c>
      <c r="R28" s="8">
        <f t="shared" ref="R28:R32" si="6">D28-D27</f>
        <v>2.0717592560686171E-3</v>
      </c>
      <c r="V28" s="177">
        <f t="shared" si="0"/>
        <v>2.9833333287388086</v>
      </c>
      <c r="W28" s="177">
        <f t="shared" si="5"/>
        <v>168.93333333428018</v>
      </c>
      <c r="X28">
        <f t="shared" si="1"/>
        <v>6.3013380050904117E-3</v>
      </c>
      <c r="Y28" s="177">
        <f t="shared" si="2"/>
        <v>804.8905893538755</v>
      </c>
      <c r="Z28" s="177">
        <f t="shared" si="3"/>
        <v>731.91264742664146</v>
      </c>
    </row>
    <row r="29" spans="1:26">
      <c r="A29">
        <v>28</v>
      </c>
      <c r="B29" t="s">
        <v>8</v>
      </c>
      <c r="C29" s="2">
        <v>45447.476666666669</v>
      </c>
      <c r="D29" s="17">
        <v>45447.476666666669</v>
      </c>
      <c r="E29">
        <v>2024060401</v>
      </c>
      <c r="F29" s="20" t="s">
        <v>26</v>
      </c>
      <c r="G29">
        <v>1023.728</v>
      </c>
      <c r="H29">
        <v>2.9150680000000002</v>
      </c>
      <c r="I29">
        <v>219.78</v>
      </c>
      <c r="J29">
        <v>219.63390000000001</v>
      </c>
      <c r="K29" t="s">
        <v>9</v>
      </c>
      <c r="L29">
        <v>38.001220000000004</v>
      </c>
      <c r="M29">
        <v>0.62352819999999998</v>
      </c>
      <c r="N29">
        <v>54</v>
      </c>
      <c r="O29" t="s">
        <v>10</v>
      </c>
      <c r="P29">
        <v>1</v>
      </c>
      <c r="R29" s="9">
        <f t="shared" si="6"/>
        <v>1.7916666671226267E-2</v>
      </c>
      <c r="S29" s="1">
        <f>AVERAGE(R30:R32)</f>
        <v>1.8364197530900128E-3</v>
      </c>
      <c r="V29" s="177">
        <f t="shared" si="0"/>
        <v>25.800000006565824</v>
      </c>
      <c r="W29" s="177">
        <f t="shared" si="5"/>
        <v>194.733333340846</v>
      </c>
      <c r="X29">
        <f t="shared" si="1"/>
        <v>6.3013380050904117E-3</v>
      </c>
      <c r="Y29" s="177">
        <f t="shared" si="2"/>
        <v>749.22746091189481</v>
      </c>
      <c r="Z29" s="177">
        <f t="shared" si="3"/>
        <v>681.29639194933043</v>
      </c>
    </row>
    <row r="30" spans="1:26">
      <c r="A30">
        <v>29</v>
      </c>
      <c r="B30" t="s">
        <v>8</v>
      </c>
      <c r="C30" s="2">
        <v>45447.478518518517</v>
      </c>
      <c r="D30" s="17">
        <v>45447.478518518517</v>
      </c>
      <c r="E30">
        <v>2024060401</v>
      </c>
      <c r="F30" s="20" t="s">
        <v>26</v>
      </c>
      <c r="G30">
        <v>743.87070000000006</v>
      </c>
      <c r="H30">
        <v>2.1541519999999998</v>
      </c>
      <c r="I30">
        <v>264.55</v>
      </c>
      <c r="J30">
        <v>266.08670000000001</v>
      </c>
      <c r="K30" t="s">
        <v>9</v>
      </c>
      <c r="L30">
        <v>38.000390000000003</v>
      </c>
      <c r="M30">
        <v>0.7681829</v>
      </c>
      <c r="N30">
        <v>65</v>
      </c>
      <c r="O30" t="s">
        <v>10</v>
      </c>
      <c r="P30">
        <v>1</v>
      </c>
      <c r="R30" s="9">
        <f t="shared" si="6"/>
        <v>1.8518518481869251E-3</v>
      </c>
      <c r="V30" s="177">
        <f t="shared" si="0"/>
        <v>2.6666666613891721</v>
      </c>
      <c r="W30" s="177">
        <f t="shared" si="5"/>
        <v>197.40000000223517</v>
      </c>
      <c r="X30">
        <f t="shared" si="1"/>
        <v>6.3013380050904117E-3</v>
      </c>
      <c r="Y30" s="177">
        <f t="shared" si="2"/>
        <v>923.07115057325029</v>
      </c>
      <c r="Z30" s="177">
        <f t="shared" si="3"/>
        <v>839.37799561250483</v>
      </c>
    </row>
    <row r="31" spans="1:26">
      <c r="A31">
        <v>30</v>
      </c>
      <c r="B31" t="s">
        <v>8</v>
      </c>
      <c r="C31" s="2">
        <v>45447.48028935185</v>
      </c>
      <c r="D31" s="17">
        <v>45447.48028935185</v>
      </c>
      <c r="E31">
        <v>2024060401</v>
      </c>
      <c r="F31" s="20" t="s">
        <v>26</v>
      </c>
      <c r="G31">
        <v>530.26149999999996</v>
      </c>
      <c r="H31">
        <v>1.5603359999999999</v>
      </c>
      <c r="I31">
        <v>203.5</v>
      </c>
      <c r="J31">
        <v>203.52019999999999</v>
      </c>
      <c r="K31" t="s">
        <v>9</v>
      </c>
      <c r="L31">
        <v>38</v>
      </c>
      <c r="M31">
        <v>0.59696380000000004</v>
      </c>
      <c r="N31">
        <v>50</v>
      </c>
      <c r="O31" t="s">
        <v>10</v>
      </c>
      <c r="P31">
        <v>1</v>
      </c>
      <c r="R31" s="9">
        <f t="shared" si="6"/>
        <v>1.7708333325572312E-3</v>
      </c>
      <c r="V31" s="177">
        <f t="shared" si="0"/>
        <v>2.5499999988824129</v>
      </c>
      <c r="W31" s="177">
        <f t="shared" si="5"/>
        <v>199.95000000111759</v>
      </c>
      <c r="X31">
        <f t="shared" si="1"/>
        <v>6.3013380050904117E-3</v>
      </c>
      <c r="Y31" s="177">
        <f t="shared" si="2"/>
        <v>717.46043049746004</v>
      </c>
      <c r="Z31" s="177">
        <f t="shared" si="3"/>
        <v>652.40961946243124</v>
      </c>
    </row>
    <row r="32" spans="1:26">
      <c r="A32">
        <v>31</v>
      </c>
      <c r="B32" t="s">
        <v>8</v>
      </c>
      <c r="C32" s="2">
        <v>45447.482175925928</v>
      </c>
      <c r="D32" s="17">
        <v>45447.482175925928</v>
      </c>
      <c r="E32">
        <v>2024060401</v>
      </c>
      <c r="F32" s="20" t="s">
        <v>26</v>
      </c>
      <c r="G32">
        <v>277.27260000000001</v>
      </c>
      <c r="H32">
        <v>0.83001709999999995</v>
      </c>
      <c r="I32">
        <v>244.2</v>
      </c>
      <c r="J32">
        <v>245.0872</v>
      </c>
      <c r="K32" t="s">
        <v>9</v>
      </c>
      <c r="L32">
        <v>38.001300000000001</v>
      </c>
      <c r="M32">
        <v>0.73158480000000004</v>
      </c>
      <c r="N32">
        <v>60</v>
      </c>
      <c r="O32" t="s">
        <v>10</v>
      </c>
      <c r="P32">
        <v>1</v>
      </c>
      <c r="R32" s="9">
        <f t="shared" si="6"/>
        <v>1.8865740785258822E-3</v>
      </c>
      <c r="S32" s="1"/>
      <c r="V32" s="177">
        <f t="shared" si="0"/>
        <v>2.7166666730772704</v>
      </c>
      <c r="W32" s="177">
        <f t="shared" si="5"/>
        <v>202.66666667419486</v>
      </c>
      <c r="X32">
        <f t="shared" si="1"/>
        <v>6.3013380050904117E-3</v>
      </c>
      <c r="Y32" s="177">
        <f t="shared" si="2"/>
        <v>878.9124005725273</v>
      </c>
      <c r="Z32" s="177">
        <f t="shared" si="3"/>
        <v>799.22303784858627</v>
      </c>
    </row>
    <row r="33" spans="3:26">
      <c r="C33"/>
      <c r="D33"/>
      <c r="F33"/>
      <c r="I33">
        <f>AVERAGE(I2:I32)</f>
        <v>264.41870322580644</v>
      </c>
      <c r="J33">
        <f>AVERAGE(J2:J32)</f>
        <v>264.13583548387089</v>
      </c>
      <c r="V33" s="177"/>
      <c r="W33" s="177"/>
      <c r="Y33" s="177">
        <f t="shared" ref="Y33:Z33" si="7">SUM(Y2:Y32)</f>
        <v>16467.850156565404</v>
      </c>
      <c r="Z33" s="177">
        <f t="shared" si="7"/>
        <v>15009.173222660449</v>
      </c>
    </row>
    <row r="34" spans="3:26">
      <c r="C34" t="s">
        <v>17</v>
      </c>
      <c r="D34" s="1">
        <f>D32-D2</f>
        <v>0.130266203705105</v>
      </c>
      <c r="F34" s="11" t="s">
        <v>23</v>
      </c>
      <c r="G34" s="11">
        <f>G2-G32</f>
        <v>15160.3974</v>
      </c>
      <c r="Y34" s="209"/>
      <c r="Z34" s="209"/>
    </row>
    <row r="35" spans="3:26">
      <c r="C35" t="s">
        <v>19</v>
      </c>
      <c r="D35" s="1">
        <f>D32-D1</f>
        <v>0.14074074074596865</v>
      </c>
      <c r="F35" s="11" t="s">
        <v>24</v>
      </c>
      <c r="G35" s="11">
        <f>G1-G32</f>
        <v>17094.377400000001</v>
      </c>
    </row>
  </sheetData>
  <phoneticPr fontId="1" type="noConversion"/>
  <conditionalFormatting sqref="R2:R32">
    <cfRule type="containsText" dxfId="6" priority="1" operator="containsText" text="Prime">
      <formula>NOT(ISERROR(SEARCH("Prime",R2)))</formula>
    </cfRule>
  </conditionalFormatting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29"/>
  <dimension ref="A1:Z35"/>
  <sheetViews>
    <sheetView topLeftCell="I1" zoomScale="87" zoomScaleNormal="101" workbookViewId="0">
      <selection activeCell="Y33" sqref="Y33:Z33"/>
    </sheetView>
  </sheetViews>
  <sheetFormatPr baseColWidth="10" defaultColWidth="17.83203125" defaultRowHeight="14"/>
  <cols>
    <col min="2" max="2" width="9.33203125" customWidth="1"/>
    <col min="3" max="3" width="22" style="2" bestFit="1" customWidth="1"/>
    <col min="4" max="4" width="12.1640625" style="1" bestFit="1" customWidth="1"/>
    <col min="5" max="5" width="12.1640625" bestFit="1" customWidth="1"/>
    <col min="6" max="6" width="8.33203125" style="20" customWidth="1"/>
    <col min="7" max="8" width="10.1640625" bestFit="1" customWidth="1"/>
    <col min="9" max="10" width="10" bestFit="1" customWidth="1"/>
    <col min="11" max="11" width="14.1640625" bestFit="1" customWidth="1"/>
    <col min="12" max="12" width="10" bestFit="1" customWidth="1"/>
    <col min="13" max="13" width="11" bestFit="1" customWidth="1"/>
    <col min="14" max="14" width="4" bestFit="1" customWidth="1"/>
    <col min="15" max="16" width="3" bestFit="1" customWidth="1"/>
    <col min="18" max="20" width="12" bestFit="1" customWidth="1"/>
    <col min="21" max="21" width="8" bestFit="1" customWidth="1"/>
    <col min="22" max="22" width="9" bestFit="1" customWidth="1"/>
    <col min="23" max="23" width="10" bestFit="1" customWidth="1"/>
    <col min="24" max="26" width="13" bestFit="1" customWidth="1"/>
  </cols>
  <sheetData>
    <row r="1" spans="1:26" ht="15">
      <c r="B1" s="14" t="s">
        <v>7</v>
      </c>
      <c r="C1" s="15">
        <v>45448.357349537036</v>
      </c>
      <c r="D1" s="16">
        <v>45448.357349537036</v>
      </c>
      <c r="E1" s="14">
        <v>2024060501</v>
      </c>
      <c r="F1" s="19" t="s">
        <v>26</v>
      </c>
      <c r="G1" s="14">
        <v>15646.93</v>
      </c>
      <c r="H1" s="14">
        <v>17.451229999999999</v>
      </c>
    </row>
    <row r="2" spans="1:26">
      <c r="A2">
        <v>1</v>
      </c>
      <c r="B2" t="s">
        <v>8</v>
      </c>
      <c r="C2" s="2">
        <v>45448.359652777777</v>
      </c>
      <c r="D2" s="3">
        <v>45448.359652777777</v>
      </c>
      <c r="E2">
        <v>2024060501</v>
      </c>
      <c r="F2" s="20" t="s">
        <v>26</v>
      </c>
      <c r="G2">
        <v>15061.42</v>
      </c>
      <c r="H2">
        <v>17.15924</v>
      </c>
      <c r="I2">
        <v>260.48</v>
      </c>
      <c r="J2">
        <v>259.83699999999999</v>
      </c>
      <c r="K2" t="s">
        <v>9</v>
      </c>
      <c r="L2">
        <v>38.000349999999997</v>
      </c>
      <c r="M2">
        <v>0.29441020000000001</v>
      </c>
      <c r="N2">
        <v>64</v>
      </c>
      <c r="O2" t="s">
        <v>10</v>
      </c>
      <c r="P2">
        <v>1</v>
      </c>
      <c r="R2" s="8">
        <f>D2-D1</f>
        <v>2.3032407407299615E-3</v>
      </c>
      <c r="U2">
        <f>G1-G2</f>
        <v>585.51000000000022</v>
      </c>
      <c r="W2" s="177">
        <f>R2*1440</f>
        <v>3.3166666666511446</v>
      </c>
      <c r="X2">
        <f>LN(2)/110</f>
        <v>6.3013380050904117E-3</v>
      </c>
      <c r="Y2" s="177">
        <f t="shared" ref="Y2:Y32" si="0">J2*EXP(W2*X2)</f>
        <v>265.32459124302352</v>
      </c>
      <c r="Z2" s="177">
        <f>J2*EXP(W2*X2)</f>
        <v>265.32459124302352</v>
      </c>
    </row>
    <row r="3" spans="1:26">
      <c r="A3">
        <v>2</v>
      </c>
      <c r="B3" t="s">
        <v>8</v>
      </c>
      <c r="C3" s="2">
        <v>45448.361875000002</v>
      </c>
      <c r="D3" s="3">
        <v>45448.361875000002</v>
      </c>
      <c r="E3">
        <v>2024060501</v>
      </c>
      <c r="F3" s="20" t="s">
        <v>26</v>
      </c>
      <c r="G3">
        <v>14458.6</v>
      </c>
      <c r="H3">
        <v>16.810549999999999</v>
      </c>
      <c r="I3">
        <v>305.25</v>
      </c>
      <c r="J3">
        <v>298.7867</v>
      </c>
      <c r="K3" t="s">
        <v>9</v>
      </c>
      <c r="L3">
        <v>38.000360000000001</v>
      </c>
      <c r="M3">
        <v>0.34563490000000002</v>
      </c>
      <c r="N3">
        <v>75</v>
      </c>
      <c r="O3" t="s">
        <v>10</v>
      </c>
      <c r="P3">
        <v>1</v>
      </c>
      <c r="R3" s="8">
        <f>D3-D2</f>
        <v>2.2222222251002677E-3</v>
      </c>
      <c r="S3" s="1">
        <f>AVERAGE(R3:R9)</f>
        <v>1.9742063491971101E-3</v>
      </c>
      <c r="T3" s="1">
        <f>AVERAGE(R:R)</f>
        <v>4.000522700211619E-3</v>
      </c>
      <c r="V3" s="177">
        <f t="shared" ref="V3:V32" si="1">R3*1440</f>
        <v>3.2000000041443855</v>
      </c>
      <c r="W3" s="177">
        <f>V3+W2</f>
        <v>6.5166666707955301</v>
      </c>
      <c r="X3">
        <f t="shared" ref="X3:X32" si="2">LN(2)/110</f>
        <v>6.3013380050904117E-3</v>
      </c>
      <c r="Y3" s="177">
        <f t="shared" si="0"/>
        <v>311.311388434192</v>
      </c>
      <c r="Z3" s="177">
        <f t="shared" ref="Z3:Z32" si="3">J3*EXP(X3*(W3-$W$2))</f>
        <v>304.87267259175354</v>
      </c>
    </row>
    <row r="4" spans="1:26">
      <c r="A4">
        <v>3</v>
      </c>
      <c r="B4" t="s">
        <v>8</v>
      </c>
      <c r="C4" s="2">
        <v>45448.363576388889</v>
      </c>
      <c r="D4" s="3">
        <v>45448.363576388889</v>
      </c>
      <c r="E4">
        <v>2024060501</v>
      </c>
      <c r="F4" s="20" t="s">
        <v>26</v>
      </c>
      <c r="G4">
        <v>14081.44</v>
      </c>
      <c r="H4">
        <v>16.625610000000002</v>
      </c>
      <c r="I4">
        <v>162.80000000000001</v>
      </c>
      <c r="J4">
        <v>161.55709999999999</v>
      </c>
      <c r="K4" t="s">
        <v>9</v>
      </c>
      <c r="L4">
        <v>38.000140000000002</v>
      </c>
      <c r="M4">
        <v>0.18946969999999999</v>
      </c>
      <c r="N4">
        <v>40</v>
      </c>
      <c r="O4" t="s">
        <v>10</v>
      </c>
      <c r="P4">
        <v>1</v>
      </c>
      <c r="R4" s="8">
        <f t="shared" ref="R4:R25" si="4">D4-D3</f>
        <v>1.7013888864312321E-3</v>
      </c>
      <c r="V4" s="177">
        <f t="shared" si="1"/>
        <v>2.4499999964609742</v>
      </c>
      <c r="W4" s="177">
        <f t="shared" ref="W4:W32" si="5">V4+W3</f>
        <v>8.9666666672565043</v>
      </c>
      <c r="X4">
        <f t="shared" si="2"/>
        <v>6.3013380050904117E-3</v>
      </c>
      <c r="Y4" s="177">
        <f t="shared" si="0"/>
        <v>170.94820877999095</v>
      </c>
      <c r="Z4" s="177">
        <f t="shared" si="3"/>
        <v>167.41256253960009</v>
      </c>
    </row>
    <row r="5" spans="1:26">
      <c r="A5">
        <v>4</v>
      </c>
      <c r="B5" t="s">
        <v>8</v>
      </c>
      <c r="C5" s="2">
        <v>45448.365891203714</v>
      </c>
      <c r="D5" s="3">
        <v>45448.365891203714</v>
      </c>
      <c r="E5">
        <v>2024060501</v>
      </c>
      <c r="F5" s="20" t="s">
        <v>26</v>
      </c>
      <c r="G5">
        <v>13449.44</v>
      </c>
      <c r="H5">
        <v>16.217289999999998</v>
      </c>
      <c r="I5">
        <v>337.81</v>
      </c>
      <c r="J5">
        <v>339.16680000000002</v>
      </c>
      <c r="K5" t="s">
        <v>9</v>
      </c>
      <c r="L5">
        <v>38.000030000000002</v>
      </c>
      <c r="M5">
        <v>0.40708539999999999</v>
      </c>
      <c r="N5">
        <v>83</v>
      </c>
      <c r="O5" t="s">
        <v>10</v>
      </c>
      <c r="P5">
        <v>1</v>
      </c>
      <c r="R5" s="8">
        <f t="shared" si="4"/>
        <v>2.3148148247855715E-3</v>
      </c>
      <c r="V5" s="177">
        <f t="shared" si="1"/>
        <v>3.333333347691223</v>
      </c>
      <c r="W5" s="177">
        <f t="shared" si="5"/>
        <v>12.300000014947727</v>
      </c>
      <c r="X5">
        <f t="shared" si="2"/>
        <v>6.3013380050904117E-3</v>
      </c>
      <c r="Y5" s="177">
        <f t="shared" si="0"/>
        <v>366.49998460665313</v>
      </c>
      <c r="Z5" s="177">
        <f t="shared" si="3"/>
        <v>358.91982742381003</v>
      </c>
    </row>
    <row r="6" spans="1:26">
      <c r="A6">
        <v>5</v>
      </c>
      <c r="B6" t="s">
        <v>8</v>
      </c>
      <c r="C6" s="2">
        <v>45448.367766203701</v>
      </c>
      <c r="D6" s="3">
        <v>45448.367766203701</v>
      </c>
      <c r="E6">
        <v>2024060501</v>
      </c>
      <c r="F6" s="20" t="s">
        <v>26</v>
      </c>
      <c r="G6">
        <v>12913.32</v>
      </c>
      <c r="H6">
        <v>15.84032</v>
      </c>
      <c r="I6">
        <v>309.32</v>
      </c>
      <c r="J6">
        <v>305.69290000000001</v>
      </c>
      <c r="K6" t="s">
        <v>9</v>
      </c>
      <c r="L6">
        <v>38.000019999999999</v>
      </c>
      <c r="M6">
        <v>0.37309809999999999</v>
      </c>
      <c r="N6">
        <v>76</v>
      </c>
      <c r="O6" t="s">
        <v>10</v>
      </c>
      <c r="P6">
        <v>1</v>
      </c>
      <c r="R6" s="8">
        <f t="shared" si="4"/>
        <v>1.8749999871943146E-3</v>
      </c>
      <c r="V6" s="177">
        <f t="shared" si="1"/>
        <v>2.699999981559813</v>
      </c>
      <c r="W6" s="177">
        <f t="shared" si="5"/>
        <v>14.99999999650754</v>
      </c>
      <c r="X6">
        <f t="shared" si="2"/>
        <v>6.3013380050904117E-3</v>
      </c>
      <c r="Y6" s="177">
        <f t="shared" si="0"/>
        <v>335.99661089726817</v>
      </c>
      <c r="Z6" s="177">
        <f t="shared" si="3"/>
        <v>329.04734150988372</v>
      </c>
    </row>
    <row r="7" spans="1:26">
      <c r="A7">
        <v>6</v>
      </c>
      <c r="B7" t="s">
        <v>8</v>
      </c>
      <c r="C7" s="2">
        <v>45448.369432870371</v>
      </c>
      <c r="D7" s="3">
        <v>45448.369432870371</v>
      </c>
      <c r="E7">
        <v>2024060501</v>
      </c>
      <c r="F7" s="20" t="s">
        <v>26</v>
      </c>
      <c r="G7">
        <v>12506.76</v>
      </c>
      <c r="H7">
        <v>15.575950000000001</v>
      </c>
      <c r="I7">
        <v>215.71</v>
      </c>
      <c r="J7">
        <v>217.66800000000001</v>
      </c>
      <c r="K7" t="s">
        <v>9</v>
      </c>
      <c r="L7">
        <v>38.001379999999997</v>
      </c>
      <c r="M7">
        <v>0.26962039999999998</v>
      </c>
      <c r="N7">
        <v>53</v>
      </c>
      <c r="O7" t="s">
        <v>10</v>
      </c>
      <c r="P7">
        <v>1</v>
      </c>
      <c r="R7" s="8">
        <f t="shared" si="4"/>
        <v>1.6666666706441902E-3</v>
      </c>
      <c r="V7" s="177">
        <f t="shared" si="1"/>
        <v>2.4000000057276338</v>
      </c>
      <c r="W7" s="177">
        <f t="shared" si="5"/>
        <v>17.400000002235174</v>
      </c>
      <c r="X7">
        <f t="shared" si="2"/>
        <v>6.3013380050904117E-3</v>
      </c>
      <c r="Y7" s="177">
        <f t="shared" si="0"/>
        <v>242.89135569705653</v>
      </c>
      <c r="Z7" s="177">
        <f t="shared" si="3"/>
        <v>237.86774114898614</v>
      </c>
    </row>
    <row r="8" spans="1:26">
      <c r="A8">
        <v>7</v>
      </c>
      <c r="B8" t="s">
        <v>8</v>
      </c>
      <c r="C8" s="2">
        <v>45448.37158564815</v>
      </c>
      <c r="D8" s="3">
        <v>45448.37158564815</v>
      </c>
      <c r="E8">
        <v>2024060501</v>
      </c>
      <c r="F8" s="20" t="s">
        <v>26</v>
      </c>
      <c r="G8">
        <v>11901.26</v>
      </c>
      <c r="H8">
        <v>15.113340000000001</v>
      </c>
      <c r="I8">
        <v>374.43990000000002</v>
      </c>
      <c r="J8">
        <v>373.95609999999999</v>
      </c>
      <c r="K8" t="s">
        <v>9</v>
      </c>
      <c r="L8">
        <v>38.000349999999997</v>
      </c>
      <c r="M8">
        <v>0.472634</v>
      </c>
      <c r="N8">
        <v>92</v>
      </c>
      <c r="O8" t="s">
        <v>10</v>
      </c>
      <c r="P8">
        <v>1</v>
      </c>
      <c r="R8" s="8">
        <f t="shared" si="4"/>
        <v>2.1527777789742686E-3</v>
      </c>
      <c r="V8" s="177">
        <f t="shared" si="1"/>
        <v>3.1000000017229468</v>
      </c>
      <c r="W8" s="177">
        <f t="shared" si="5"/>
        <v>20.500000003958121</v>
      </c>
      <c r="X8">
        <f t="shared" si="2"/>
        <v>6.3013380050904117E-3</v>
      </c>
      <c r="Y8" s="177">
        <f t="shared" si="0"/>
        <v>425.52165508074194</v>
      </c>
      <c r="Z8" s="177">
        <f t="shared" si="3"/>
        <v>416.72077877599287</v>
      </c>
    </row>
    <row r="9" spans="1:26">
      <c r="A9">
        <v>8</v>
      </c>
      <c r="B9" t="s">
        <v>8</v>
      </c>
      <c r="C9" s="2">
        <v>45448.373472222222</v>
      </c>
      <c r="D9" s="3">
        <v>45448.373472222222</v>
      </c>
      <c r="E9">
        <v>2024060501</v>
      </c>
      <c r="F9" s="20" t="s">
        <v>26</v>
      </c>
      <c r="G9">
        <v>11541.08</v>
      </c>
      <c r="H9">
        <v>14.909599999999999</v>
      </c>
      <c r="I9">
        <v>162.80000000000001</v>
      </c>
      <c r="J9">
        <v>160.54470000000001</v>
      </c>
      <c r="K9" t="s">
        <v>9</v>
      </c>
      <c r="L9">
        <v>38.001089999999998</v>
      </c>
      <c r="M9">
        <v>0.20601430000000001</v>
      </c>
      <c r="N9">
        <v>40</v>
      </c>
      <c r="O9" t="s">
        <v>10</v>
      </c>
      <c r="P9">
        <v>1</v>
      </c>
      <c r="R9" s="8">
        <f t="shared" si="4"/>
        <v>1.8865740712499246E-3</v>
      </c>
      <c r="V9" s="177">
        <f t="shared" si="1"/>
        <v>2.7166666625998914</v>
      </c>
      <c r="W9" s="177">
        <f t="shared" si="5"/>
        <v>23.216666666558012</v>
      </c>
      <c r="X9">
        <f t="shared" si="2"/>
        <v>6.3013380050904117E-3</v>
      </c>
      <c r="Y9" s="177">
        <f t="shared" si="0"/>
        <v>185.83672627568507</v>
      </c>
      <c r="Z9" s="177">
        <f t="shared" si="3"/>
        <v>181.99314740889045</v>
      </c>
    </row>
    <row r="10" spans="1:26">
      <c r="A10">
        <v>9</v>
      </c>
      <c r="B10" t="s">
        <v>8</v>
      </c>
      <c r="C10" s="2">
        <v>45448.383356481478</v>
      </c>
      <c r="D10" s="17">
        <v>45448.383356481478</v>
      </c>
      <c r="E10">
        <v>2024060501</v>
      </c>
      <c r="F10" s="20" t="s">
        <v>26</v>
      </c>
      <c r="G10">
        <v>10312.09</v>
      </c>
      <c r="H10">
        <v>14.57503</v>
      </c>
      <c r="I10">
        <v>240.13</v>
      </c>
      <c r="J10">
        <v>235.93199999999999</v>
      </c>
      <c r="K10" t="s">
        <v>9</v>
      </c>
      <c r="L10">
        <v>38.000160000000001</v>
      </c>
      <c r="M10">
        <v>0.33182010000000001</v>
      </c>
      <c r="N10">
        <v>59</v>
      </c>
      <c r="O10" t="s">
        <v>10</v>
      </c>
      <c r="P10">
        <v>1</v>
      </c>
      <c r="R10" s="9">
        <f t="shared" si="4"/>
        <v>9.8842592560686171E-3</v>
      </c>
      <c r="S10" s="1">
        <f>AVERAGE(R11:R13)</f>
        <v>2.2839506176145128E-3</v>
      </c>
      <c r="V10" s="177">
        <f t="shared" si="1"/>
        <v>14.233333328738809</v>
      </c>
      <c r="W10" s="177">
        <f t="shared" si="5"/>
        <v>37.449999995296821</v>
      </c>
      <c r="X10">
        <f t="shared" si="2"/>
        <v>6.3013380050904117E-3</v>
      </c>
      <c r="Y10" s="177">
        <f t="shared" si="0"/>
        <v>298.72658875477651</v>
      </c>
      <c r="Z10" s="177">
        <f t="shared" si="3"/>
        <v>292.54815876142737</v>
      </c>
    </row>
    <row r="11" spans="1:26">
      <c r="A11">
        <v>10</v>
      </c>
      <c r="B11" t="s">
        <v>8</v>
      </c>
      <c r="C11" s="2">
        <v>45448.385092592587</v>
      </c>
      <c r="D11" s="17">
        <v>45448.385092592587</v>
      </c>
      <c r="E11">
        <v>2024060501</v>
      </c>
      <c r="F11" s="20" t="s">
        <v>26</v>
      </c>
      <c r="G11">
        <v>9883.9130000000005</v>
      </c>
      <c r="H11">
        <v>14.19219</v>
      </c>
      <c r="I11">
        <v>268.62</v>
      </c>
      <c r="J11">
        <v>267.51409999999998</v>
      </c>
      <c r="K11" t="s">
        <v>9</v>
      </c>
      <c r="L11">
        <v>38.000149999999998</v>
      </c>
      <c r="M11">
        <v>0.38220189999999998</v>
      </c>
      <c r="N11">
        <v>66</v>
      </c>
      <c r="O11" t="s">
        <v>10</v>
      </c>
      <c r="P11">
        <v>1</v>
      </c>
      <c r="R11" s="9">
        <f t="shared" si="4"/>
        <v>1.7361111094942316E-3</v>
      </c>
      <c r="S11" s="1"/>
      <c r="V11" s="177">
        <f t="shared" si="1"/>
        <v>2.4999999976716936</v>
      </c>
      <c r="W11" s="177">
        <f t="shared" si="5"/>
        <v>39.949999992968515</v>
      </c>
      <c r="X11">
        <f t="shared" si="2"/>
        <v>6.3013380050904117E-3</v>
      </c>
      <c r="Y11" s="177">
        <f t="shared" si="0"/>
        <v>344.09257291664613</v>
      </c>
      <c r="Z11" s="177">
        <f t="shared" si="3"/>
        <v>336.97585832535782</v>
      </c>
    </row>
    <row r="12" spans="1:26">
      <c r="A12">
        <v>11</v>
      </c>
      <c r="B12" t="s">
        <v>8</v>
      </c>
      <c r="C12" s="2">
        <v>45448.388391203713</v>
      </c>
      <c r="D12" s="17">
        <v>45448.388391203713</v>
      </c>
      <c r="E12">
        <v>2024060501</v>
      </c>
      <c r="F12" s="20" t="s">
        <v>26</v>
      </c>
      <c r="G12">
        <v>9300.6509999999998</v>
      </c>
      <c r="H12">
        <v>13.762879999999999</v>
      </c>
      <c r="I12">
        <v>293.03989999999999</v>
      </c>
      <c r="J12">
        <v>287.62119999999999</v>
      </c>
      <c r="K12" t="s">
        <v>9</v>
      </c>
      <c r="L12">
        <v>38.000050000000002</v>
      </c>
      <c r="M12">
        <v>0.42365930000000002</v>
      </c>
      <c r="N12">
        <v>72</v>
      </c>
      <c r="O12" t="s">
        <v>10</v>
      </c>
      <c r="P12">
        <v>1</v>
      </c>
      <c r="R12" s="9">
        <f t="shared" si="4"/>
        <v>3.2986111255013384E-3</v>
      </c>
      <c r="V12" s="177">
        <f t="shared" si="1"/>
        <v>4.7500000207219273</v>
      </c>
      <c r="W12" s="177">
        <f t="shared" si="5"/>
        <v>44.700000013690442</v>
      </c>
      <c r="X12">
        <f t="shared" si="2"/>
        <v>6.3013380050904117E-3</v>
      </c>
      <c r="Y12" s="177">
        <f t="shared" si="0"/>
        <v>381.19617801453103</v>
      </c>
      <c r="Z12" s="177">
        <f t="shared" si="3"/>
        <v>373.3120659593821</v>
      </c>
    </row>
    <row r="13" spans="1:26">
      <c r="A13">
        <v>12</v>
      </c>
      <c r="B13" t="s">
        <v>8</v>
      </c>
      <c r="C13" s="2">
        <v>45448.390208333331</v>
      </c>
      <c r="D13" s="17">
        <v>45448.390208333331</v>
      </c>
      <c r="E13">
        <v>2024060501</v>
      </c>
      <c r="F13" s="20" t="s">
        <v>26</v>
      </c>
      <c r="G13">
        <v>8930.6669999999995</v>
      </c>
      <c r="H13">
        <v>13.43421</v>
      </c>
      <c r="I13">
        <v>219.78</v>
      </c>
      <c r="J13">
        <v>222.50550000000001</v>
      </c>
      <c r="K13" t="s">
        <v>9</v>
      </c>
      <c r="L13">
        <v>38.000549999999997</v>
      </c>
      <c r="M13">
        <v>0.33296880000000001</v>
      </c>
      <c r="N13">
        <v>54</v>
      </c>
      <c r="O13" t="s">
        <v>10</v>
      </c>
      <c r="P13">
        <v>1</v>
      </c>
      <c r="R13" s="9">
        <f t="shared" si="4"/>
        <v>1.8171296178479679E-3</v>
      </c>
      <c r="V13" s="177">
        <f t="shared" si="1"/>
        <v>2.6166666497010738</v>
      </c>
      <c r="W13" s="177">
        <f t="shared" si="5"/>
        <v>47.316666663391516</v>
      </c>
      <c r="X13">
        <f t="shared" si="2"/>
        <v>6.3013380050904117E-3</v>
      </c>
      <c r="Y13" s="177">
        <f t="shared" si="0"/>
        <v>299.79836449162025</v>
      </c>
      <c r="Z13" s="177">
        <f t="shared" si="3"/>
        <v>293.59776743444769</v>
      </c>
    </row>
    <row r="14" spans="1:26">
      <c r="A14">
        <v>13</v>
      </c>
      <c r="B14" t="s">
        <v>8</v>
      </c>
      <c r="C14" s="2">
        <v>45448.421180555553</v>
      </c>
      <c r="D14" s="18">
        <v>45448.421180555553</v>
      </c>
      <c r="E14">
        <v>2024060501</v>
      </c>
      <c r="F14" s="20" t="s">
        <v>26</v>
      </c>
      <c r="G14">
        <v>6539.3019999999997</v>
      </c>
      <c r="H14">
        <v>13.037710000000001</v>
      </c>
      <c r="I14">
        <v>203.5</v>
      </c>
      <c r="J14">
        <v>203.3767</v>
      </c>
      <c r="K14" t="s">
        <v>9</v>
      </c>
      <c r="L14">
        <v>38.000050000000002</v>
      </c>
      <c r="M14">
        <v>0.40343869999999998</v>
      </c>
      <c r="N14">
        <v>50</v>
      </c>
      <c r="O14" t="s">
        <v>10</v>
      </c>
      <c r="P14">
        <v>1</v>
      </c>
      <c r="R14" s="6">
        <f t="shared" si="4"/>
        <v>3.0972222222771961E-2</v>
      </c>
      <c r="S14" s="1">
        <f>AVERAGE(R15:R20)</f>
        <v>1.8653549389758457E-3</v>
      </c>
      <c r="V14" s="177">
        <f t="shared" si="1"/>
        <v>44.600000000791624</v>
      </c>
      <c r="W14" s="177">
        <f t="shared" si="5"/>
        <v>91.91666666418314</v>
      </c>
      <c r="X14">
        <f t="shared" si="2"/>
        <v>6.3013380050904117E-3</v>
      </c>
      <c r="Y14" s="177">
        <f t="shared" si="0"/>
        <v>362.9473960857228</v>
      </c>
      <c r="Z14" s="177">
        <f t="shared" si="3"/>
        <v>355.44071552095795</v>
      </c>
    </row>
    <row r="15" spans="1:26">
      <c r="A15">
        <v>14</v>
      </c>
      <c r="B15" t="s">
        <v>8</v>
      </c>
      <c r="C15" s="2">
        <v>45448.422997685193</v>
      </c>
      <c r="D15" s="18">
        <v>45448.422997685193</v>
      </c>
      <c r="E15">
        <v>2024060501</v>
      </c>
      <c r="F15" s="20" t="s">
        <v>26</v>
      </c>
      <c r="G15">
        <v>6200.1390000000001</v>
      </c>
      <c r="H15">
        <v>12.56883</v>
      </c>
      <c r="I15">
        <v>231.99</v>
      </c>
      <c r="J15">
        <v>232.8622</v>
      </c>
      <c r="K15" t="s">
        <v>9</v>
      </c>
      <c r="L15">
        <v>38.000349999999997</v>
      </c>
      <c r="M15">
        <v>0.46969919999999998</v>
      </c>
      <c r="N15">
        <v>57</v>
      </c>
      <c r="O15" t="s">
        <v>10</v>
      </c>
      <c r="P15">
        <v>1</v>
      </c>
      <c r="R15" s="6">
        <f t="shared" si="4"/>
        <v>1.8171296396758407E-3</v>
      </c>
      <c r="V15" s="177">
        <f t="shared" si="1"/>
        <v>2.6166666811332107</v>
      </c>
      <c r="W15" s="177">
        <f t="shared" si="5"/>
        <v>94.53333334531635</v>
      </c>
      <c r="X15">
        <f t="shared" si="2"/>
        <v>6.3013380050904117E-3</v>
      </c>
      <c r="Y15" s="177">
        <f t="shared" si="0"/>
        <v>422.47629911638802</v>
      </c>
      <c r="Z15" s="177">
        <f t="shared" si="3"/>
        <v>413.73840856295425</v>
      </c>
    </row>
    <row r="16" spans="1:26">
      <c r="A16">
        <v>15</v>
      </c>
      <c r="B16" t="s">
        <v>8</v>
      </c>
      <c r="C16" s="2">
        <v>45448.424953703703</v>
      </c>
      <c r="D16" s="18">
        <v>45448.424953703703</v>
      </c>
      <c r="E16">
        <v>2024060501</v>
      </c>
      <c r="F16" s="20" t="s">
        <v>26</v>
      </c>
      <c r="G16">
        <v>5856.0410000000002</v>
      </c>
      <c r="H16">
        <v>12.08309</v>
      </c>
      <c r="I16">
        <v>236.06</v>
      </c>
      <c r="J16">
        <v>237.6481</v>
      </c>
      <c r="K16" t="s">
        <v>9</v>
      </c>
      <c r="L16">
        <v>38.000399999999999</v>
      </c>
      <c r="M16">
        <v>0.4880525</v>
      </c>
      <c r="N16">
        <v>58</v>
      </c>
      <c r="O16" t="s">
        <v>10</v>
      </c>
      <c r="P16">
        <v>1</v>
      </c>
      <c r="R16" s="6">
        <f t="shared" si="4"/>
        <v>1.9560185100999661E-3</v>
      </c>
      <c r="V16" s="177">
        <f t="shared" si="1"/>
        <v>2.8166666545439512</v>
      </c>
      <c r="W16" s="177">
        <f t="shared" si="5"/>
        <v>97.349999999860302</v>
      </c>
      <c r="X16">
        <f t="shared" si="2"/>
        <v>6.3013380050904117E-3</v>
      </c>
      <c r="Y16" s="177">
        <f t="shared" si="0"/>
        <v>438.88010343651428</v>
      </c>
      <c r="Z16" s="177">
        <f t="shared" si="3"/>
        <v>429.80294024906777</v>
      </c>
    </row>
    <row r="17" spans="1:26">
      <c r="A17">
        <v>16</v>
      </c>
      <c r="B17" t="s">
        <v>8</v>
      </c>
      <c r="C17" s="2">
        <v>45448.426736111112</v>
      </c>
      <c r="D17" s="18">
        <v>45448.426736111112</v>
      </c>
      <c r="E17">
        <v>2024060501</v>
      </c>
      <c r="F17" s="20" t="s">
        <v>26</v>
      </c>
      <c r="G17">
        <v>5532.6980000000003</v>
      </c>
      <c r="H17">
        <v>11.603719999999999</v>
      </c>
      <c r="I17">
        <v>231.99</v>
      </c>
      <c r="J17">
        <v>232.0206</v>
      </c>
      <c r="K17" t="s">
        <v>9</v>
      </c>
      <c r="L17">
        <v>38.000109999999999</v>
      </c>
      <c r="M17">
        <v>0.48430499999999999</v>
      </c>
      <c r="N17">
        <v>57</v>
      </c>
      <c r="O17" t="s">
        <v>10</v>
      </c>
      <c r="P17">
        <v>1</v>
      </c>
      <c r="R17" s="6">
        <f t="shared" si="4"/>
        <v>1.7824074093368836E-3</v>
      </c>
      <c r="V17" s="177">
        <f t="shared" si="1"/>
        <v>2.5666666694451123</v>
      </c>
      <c r="W17" s="177">
        <f t="shared" si="5"/>
        <v>99.916666669305414</v>
      </c>
      <c r="X17">
        <f t="shared" si="2"/>
        <v>6.3013380050904117E-3</v>
      </c>
      <c r="Y17" s="177">
        <f t="shared" si="0"/>
        <v>435.47389410811417</v>
      </c>
      <c r="Z17" s="177">
        <f t="shared" si="3"/>
        <v>426.46718004260867</v>
      </c>
    </row>
    <row r="18" spans="1:26">
      <c r="A18">
        <v>17</v>
      </c>
      <c r="B18" t="s">
        <v>8</v>
      </c>
      <c r="C18" s="2">
        <v>45448.429097222222</v>
      </c>
      <c r="D18" s="18">
        <v>45448.429097222222</v>
      </c>
      <c r="E18">
        <v>2024060501</v>
      </c>
      <c r="F18" s="20" t="s">
        <v>26</v>
      </c>
      <c r="G18">
        <v>5213.1819999999998</v>
      </c>
      <c r="H18">
        <v>11.17094</v>
      </c>
      <c r="I18">
        <v>203.5</v>
      </c>
      <c r="J18">
        <v>199.45310000000001</v>
      </c>
      <c r="K18" t="s">
        <v>9</v>
      </c>
      <c r="L18">
        <v>38.001339999999999</v>
      </c>
      <c r="M18">
        <v>0.42532500000000001</v>
      </c>
      <c r="N18">
        <v>50</v>
      </c>
      <c r="O18" t="s">
        <v>10</v>
      </c>
      <c r="P18">
        <v>1</v>
      </c>
      <c r="R18" s="6">
        <f t="shared" si="4"/>
        <v>2.3611111100763083E-3</v>
      </c>
      <c r="V18" s="177">
        <f t="shared" si="1"/>
        <v>3.3999999985098839</v>
      </c>
      <c r="W18" s="177">
        <f t="shared" si="5"/>
        <v>103.3166666678153</v>
      </c>
      <c r="X18">
        <f t="shared" si="2"/>
        <v>6.3013380050904117E-3</v>
      </c>
      <c r="Y18" s="177">
        <f t="shared" si="0"/>
        <v>382.45552010837514</v>
      </c>
      <c r="Z18" s="177">
        <f t="shared" si="3"/>
        <v>374.54536163734838</v>
      </c>
    </row>
    <row r="19" spans="1:26">
      <c r="A19">
        <v>18</v>
      </c>
      <c r="B19" t="s">
        <v>8</v>
      </c>
      <c r="C19" s="2">
        <v>45448.430833333332</v>
      </c>
      <c r="D19" s="18">
        <v>45448.430833333332</v>
      </c>
      <c r="E19">
        <v>2024060501</v>
      </c>
      <c r="F19" s="20" t="s">
        <v>26</v>
      </c>
      <c r="G19">
        <v>4925.2640000000001</v>
      </c>
      <c r="H19">
        <v>10.720829999999999</v>
      </c>
      <c r="I19">
        <v>211.64</v>
      </c>
      <c r="J19">
        <v>212.8288</v>
      </c>
      <c r="K19" t="s">
        <v>9</v>
      </c>
      <c r="L19">
        <v>38.000059999999998</v>
      </c>
      <c r="M19">
        <v>0.46099050000000003</v>
      </c>
      <c r="N19">
        <v>52</v>
      </c>
      <c r="O19" t="s">
        <v>10</v>
      </c>
      <c r="P19">
        <v>1</v>
      </c>
      <c r="R19" s="6">
        <f t="shared" si="4"/>
        <v>1.7361111094942316E-3</v>
      </c>
      <c r="V19" s="177">
        <f t="shared" si="1"/>
        <v>2.4999999976716936</v>
      </c>
      <c r="W19" s="177">
        <f t="shared" si="5"/>
        <v>105.81666666548699</v>
      </c>
      <c r="X19">
        <f t="shared" si="2"/>
        <v>6.3013380050904117E-3</v>
      </c>
      <c r="Y19" s="177">
        <f t="shared" si="0"/>
        <v>414.58361113845058</v>
      </c>
      <c r="Z19" s="177">
        <f t="shared" si="3"/>
        <v>406.00896156177191</v>
      </c>
    </row>
    <row r="20" spans="1:26">
      <c r="A20">
        <v>19</v>
      </c>
      <c r="B20" t="s">
        <v>8</v>
      </c>
      <c r="C20" s="2">
        <v>45448.432372685187</v>
      </c>
      <c r="D20" s="18">
        <v>45448.432372685187</v>
      </c>
      <c r="E20">
        <v>2024060501</v>
      </c>
      <c r="F20" s="20" t="s">
        <v>26</v>
      </c>
      <c r="G20">
        <v>4531.9830000000002</v>
      </c>
      <c r="H20">
        <v>10.00386</v>
      </c>
      <c r="I20">
        <v>325.60000000000002</v>
      </c>
      <c r="J20">
        <v>326.94560000000001</v>
      </c>
      <c r="K20" t="s">
        <v>9</v>
      </c>
      <c r="L20">
        <v>38.001359999999998</v>
      </c>
      <c r="M20">
        <v>0.71955990000000003</v>
      </c>
      <c r="N20">
        <v>80</v>
      </c>
      <c r="O20" t="s">
        <v>10</v>
      </c>
      <c r="P20">
        <v>1</v>
      </c>
      <c r="R20" s="6">
        <f t="shared" si="4"/>
        <v>1.5393518551718444E-3</v>
      </c>
      <c r="V20" s="177">
        <f t="shared" si="1"/>
        <v>2.2166666714474559</v>
      </c>
      <c r="W20" s="177">
        <f t="shared" si="5"/>
        <v>108.03333333693445</v>
      </c>
      <c r="X20">
        <f t="shared" si="2"/>
        <v>6.3013380050904117E-3</v>
      </c>
      <c r="Y20" s="177">
        <f t="shared" si="0"/>
        <v>645.83777204142382</v>
      </c>
      <c r="Z20" s="177">
        <f t="shared" si="3"/>
        <v>632.48019487277702</v>
      </c>
    </row>
    <row r="21" spans="1:26">
      <c r="A21">
        <v>20</v>
      </c>
      <c r="B21" t="s">
        <v>8</v>
      </c>
      <c r="C21" s="2">
        <v>45448.445474537039</v>
      </c>
      <c r="D21" s="3">
        <v>45448.445474537039</v>
      </c>
      <c r="E21">
        <v>2024060501</v>
      </c>
      <c r="F21" s="20" t="s">
        <v>26</v>
      </c>
      <c r="G21">
        <v>3740.3710000000001</v>
      </c>
      <c r="H21">
        <v>9.3013720000000006</v>
      </c>
      <c r="I21">
        <v>284.89999999999998</v>
      </c>
      <c r="J21">
        <v>286.65649999999999</v>
      </c>
      <c r="K21" t="s">
        <v>9</v>
      </c>
      <c r="L21">
        <v>38.000459999999997</v>
      </c>
      <c r="M21">
        <v>0.71077780000000002</v>
      </c>
      <c r="N21">
        <v>70</v>
      </c>
      <c r="O21" t="s">
        <v>10</v>
      </c>
      <c r="P21">
        <v>1</v>
      </c>
      <c r="R21" s="8">
        <f t="shared" si="4"/>
        <v>1.3101851851388346E-2</v>
      </c>
      <c r="S21" s="1">
        <f>AVERAGE(R22:R25)</f>
        <v>1.6695601862011245E-3</v>
      </c>
      <c r="V21" s="177">
        <f t="shared" si="1"/>
        <v>18.866666665999219</v>
      </c>
      <c r="W21" s="177">
        <f t="shared" si="5"/>
        <v>126.90000000293367</v>
      </c>
      <c r="X21">
        <f t="shared" si="2"/>
        <v>6.3013380050904117E-3</v>
      </c>
      <c r="Y21" s="177">
        <f t="shared" si="0"/>
        <v>637.73601472747418</v>
      </c>
      <c r="Z21" s="177">
        <f t="shared" si="3"/>
        <v>624.54600262424731</v>
      </c>
    </row>
    <row r="22" spans="1:26">
      <c r="A22">
        <v>21</v>
      </c>
      <c r="B22" t="s">
        <v>8</v>
      </c>
      <c r="C22" s="2">
        <v>45448.447233796287</v>
      </c>
      <c r="D22" s="3">
        <v>45448.447233796287</v>
      </c>
      <c r="E22">
        <v>2024060501</v>
      </c>
      <c r="F22" s="20" t="s">
        <v>26</v>
      </c>
      <c r="G22">
        <v>3448.8409999999999</v>
      </c>
      <c r="H22">
        <v>8.7147439999999996</v>
      </c>
      <c r="I22">
        <v>236.06</v>
      </c>
      <c r="J22">
        <v>235.39840000000001</v>
      </c>
      <c r="K22" t="s">
        <v>9</v>
      </c>
      <c r="L22">
        <v>38.001240000000003</v>
      </c>
      <c r="M22">
        <v>0.5929027</v>
      </c>
      <c r="N22">
        <v>58</v>
      </c>
      <c r="O22" t="s">
        <v>10</v>
      </c>
      <c r="P22">
        <v>1</v>
      </c>
      <c r="R22" s="8">
        <f t="shared" si="4"/>
        <v>1.7592592485016212E-3</v>
      </c>
      <c r="V22" s="177">
        <f t="shared" si="1"/>
        <v>2.5333333178423345</v>
      </c>
      <c r="W22" s="177">
        <f t="shared" si="5"/>
        <v>129.433333320776</v>
      </c>
      <c r="X22">
        <f t="shared" si="2"/>
        <v>6.3013380050904117E-3</v>
      </c>
      <c r="Y22" s="177">
        <f t="shared" si="0"/>
        <v>532.12721156564999</v>
      </c>
      <c r="Z22" s="177">
        <f t="shared" si="3"/>
        <v>521.12145965746174</v>
      </c>
    </row>
    <row r="23" spans="1:26">
      <c r="A23">
        <v>22</v>
      </c>
      <c r="B23" t="s">
        <v>8</v>
      </c>
      <c r="C23" s="2">
        <v>45448.448993055557</v>
      </c>
      <c r="D23" s="3">
        <v>45448.448993055557</v>
      </c>
      <c r="E23">
        <v>2024060501</v>
      </c>
      <c r="F23" s="20" t="s">
        <v>26</v>
      </c>
      <c r="G23">
        <v>3202.5140000000001</v>
      </c>
      <c r="H23">
        <v>8.2228379999999994</v>
      </c>
      <c r="I23">
        <v>191.29</v>
      </c>
      <c r="J23">
        <v>192.2073</v>
      </c>
      <c r="K23" t="s">
        <v>9</v>
      </c>
      <c r="L23">
        <v>38.000039999999998</v>
      </c>
      <c r="M23">
        <v>0.49173919999999999</v>
      </c>
      <c r="N23">
        <v>47</v>
      </c>
      <c r="O23" t="s">
        <v>10</v>
      </c>
      <c r="P23">
        <v>1</v>
      </c>
      <c r="R23" s="8">
        <f t="shared" si="4"/>
        <v>1.759259270329494E-3</v>
      </c>
      <c r="V23" s="177">
        <f t="shared" si="1"/>
        <v>2.5333333492744714</v>
      </c>
      <c r="W23" s="177">
        <f t="shared" si="5"/>
        <v>131.96666667005047</v>
      </c>
      <c r="X23">
        <f t="shared" si="2"/>
        <v>6.3013380050904117E-3</v>
      </c>
      <c r="Y23" s="177">
        <f t="shared" si="0"/>
        <v>441.48367766416993</v>
      </c>
      <c r="Z23" s="177">
        <f t="shared" si="3"/>
        <v>432.35266590179373</v>
      </c>
    </row>
    <row r="24" spans="1:26">
      <c r="A24">
        <v>23</v>
      </c>
      <c r="B24" t="s">
        <v>8</v>
      </c>
      <c r="C24" s="2">
        <v>45448.450613425928</v>
      </c>
      <c r="D24" s="3">
        <v>45448.450613425928</v>
      </c>
      <c r="E24">
        <v>2024060501</v>
      </c>
      <c r="F24" s="20" t="s">
        <v>26</v>
      </c>
      <c r="G24">
        <v>2853.904</v>
      </c>
      <c r="H24">
        <v>7.436534</v>
      </c>
      <c r="I24">
        <v>305.25</v>
      </c>
      <c r="J24">
        <v>304.65449999999998</v>
      </c>
      <c r="K24" t="s">
        <v>9</v>
      </c>
      <c r="L24">
        <v>38.000050000000002</v>
      </c>
      <c r="M24">
        <v>0.79152630000000002</v>
      </c>
      <c r="N24">
        <v>75</v>
      </c>
      <c r="O24" t="s">
        <v>10</v>
      </c>
      <c r="P24">
        <v>1</v>
      </c>
      <c r="R24" s="8">
        <f t="shared" si="4"/>
        <v>1.6203703708015382E-3</v>
      </c>
      <c r="V24" s="177">
        <f t="shared" si="1"/>
        <v>2.333333333954215</v>
      </c>
      <c r="W24" s="177">
        <f t="shared" si="5"/>
        <v>134.30000000400469</v>
      </c>
      <c r="X24">
        <f t="shared" si="2"/>
        <v>6.3013380050904117E-3</v>
      </c>
      <c r="Y24" s="177">
        <f t="shared" si="0"/>
        <v>710.12999281108773</v>
      </c>
      <c r="Z24" s="177">
        <f t="shared" si="3"/>
        <v>695.44268805843819</v>
      </c>
    </row>
    <row r="25" spans="1:26">
      <c r="A25">
        <v>24</v>
      </c>
      <c r="B25" t="s">
        <v>8</v>
      </c>
      <c r="C25" s="2">
        <v>45448.452152777783</v>
      </c>
      <c r="D25" s="3">
        <v>45448.452152777783</v>
      </c>
      <c r="E25">
        <v>2024060501</v>
      </c>
      <c r="F25" s="20" t="s">
        <v>26</v>
      </c>
      <c r="G25">
        <v>2590.0940000000001</v>
      </c>
      <c r="H25">
        <v>6.844271</v>
      </c>
      <c r="I25">
        <v>223.85</v>
      </c>
      <c r="J25">
        <v>224.76929999999999</v>
      </c>
      <c r="K25" t="s">
        <v>9</v>
      </c>
      <c r="L25">
        <v>38.00029</v>
      </c>
      <c r="M25">
        <v>0.59206740000000002</v>
      </c>
      <c r="N25">
        <v>55</v>
      </c>
      <c r="O25" t="s">
        <v>10</v>
      </c>
      <c r="P25">
        <v>1</v>
      </c>
      <c r="R25" s="8">
        <f t="shared" si="4"/>
        <v>1.5393518551718444E-3</v>
      </c>
      <c r="V25" s="177">
        <f t="shared" si="1"/>
        <v>2.2166666714474559</v>
      </c>
      <c r="W25" s="177">
        <f t="shared" si="5"/>
        <v>136.51666667545214</v>
      </c>
      <c r="X25">
        <f t="shared" si="2"/>
        <v>6.3013380050904117E-3</v>
      </c>
      <c r="Y25" s="177">
        <f t="shared" si="0"/>
        <v>531.29222684600006</v>
      </c>
      <c r="Z25" s="177">
        <f t="shared" si="3"/>
        <v>520.30374455769186</v>
      </c>
    </row>
    <row r="26" spans="1:26">
      <c r="A26">
        <v>25</v>
      </c>
      <c r="B26" t="s">
        <v>8</v>
      </c>
      <c r="C26" s="2">
        <v>45448.471192129633</v>
      </c>
      <c r="D26" s="17">
        <v>45448.471192129633</v>
      </c>
      <c r="E26">
        <v>2024060501</v>
      </c>
      <c r="F26" s="20" t="s">
        <v>26</v>
      </c>
      <c r="G26">
        <v>1970.8330000000001</v>
      </c>
      <c r="H26">
        <v>6.1925290000000004</v>
      </c>
      <c r="I26">
        <v>207.57</v>
      </c>
      <c r="J26">
        <v>207.91929999999999</v>
      </c>
      <c r="K26" t="s">
        <v>9</v>
      </c>
      <c r="L26">
        <v>38.000160000000001</v>
      </c>
      <c r="M26">
        <v>0.65135810000000005</v>
      </c>
      <c r="N26">
        <v>51</v>
      </c>
      <c r="O26" t="s">
        <v>10</v>
      </c>
      <c r="P26">
        <v>1</v>
      </c>
      <c r="R26" s="9">
        <f>D26-D25</f>
        <v>1.9039351849642117E-2</v>
      </c>
      <c r="S26" s="1">
        <f>AVERAGE(R27:R32)</f>
        <v>1.6956018516793847E-3</v>
      </c>
      <c r="V26" s="177">
        <f t="shared" si="1"/>
        <v>27.416666663484648</v>
      </c>
      <c r="W26" s="177">
        <f t="shared" si="5"/>
        <v>163.93333333893679</v>
      </c>
      <c r="X26">
        <f t="shared" si="2"/>
        <v>6.3013380050904117E-3</v>
      </c>
      <c r="Y26" s="177">
        <f t="shared" si="0"/>
        <v>584.14507455834234</v>
      </c>
      <c r="Z26" s="177">
        <f t="shared" si="3"/>
        <v>572.06346018259239</v>
      </c>
    </row>
    <row r="27" spans="1:26">
      <c r="A27">
        <v>26</v>
      </c>
      <c r="B27" t="s">
        <v>8</v>
      </c>
      <c r="C27" s="2">
        <v>45448.47283564815</v>
      </c>
      <c r="D27" s="17">
        <v>45448.47283564815</v>
      </c>
      <c r="E27">
        <v>2024060501</v>
      </c>
      <c r="F27" s="20" t="s">
        <v>26</v>
      </c>
      <c r="G27">
        <v>1681.269</v>
      </c>
      <c r="H27">
        <v>5.362819</v>
      </c>
      <c r="I27">
        <v>264.55</v>
      </c>
      <c r="J27">
        <v>263.78449999999998</v>
      </c>
      <c r="K27" t="s">
        <v>9</v>
      </c>
      <c r="L27">
        <v>38.000010000000003</v>
      </c>
      <c r="M27">
        <v>0.83898790000000001</v>
      </c>
      <c r="N27">
        <v>65</v>
      </c>
      <c r="O27" t="s">
        <v>10</v>
      </c>
      <c r="P27">
        <v>1</v>
      </c>
      <c r="R27" s="9">
        <f>D27-D26</f>
        <v>1.6435185170848854E-3</v>
      </c>
      <c r="V27" s="177">
        <f t="shared" si="1"/>
        <v>2.366666664602235</v>
      </c>
      <c r="W27" s="177">
        <f t="shared" si="5"/>
        <v>166.30000000353903</v>
      </c>
      <c r="X27">
        <f t="shared" si="2"/>
        <v>6.3013380050904117E-3</v>
      </c>
      <c r="Y27" s="177">
        <f t="shared" si="0"/>
        <v>752.23215434559665</v>
      </c>
      <c r="Z27" s="177">
        <f t="shared" si="3"/>
        <v>736.67406919574864</v>
      </c>
    </row>
    <row r="28" spans="1:26">
      <c r="A28">
        <v>27</v>
      </c>
      <c r="B28" t="s">
        <v>8</v>
      </c>
      <c r="C28" s="2">
        <v>45448.474386574067</v>
      </c>
      <c r="D28" s="17">
        <v>45448.474386574067</v>
      </c>
      <c r="E28">
        <v>2024060501</v>
      </c>
      <c r="F28" s="20" t="s">
        <v>26</v>
      </c>
      <c r="G28">
        <v>1459.375</v>
      </c>
      <c r="H28">
        <v>4.7206669999999997</v>
      </c>
      <c r="I28">
        <v>199.43</v>
      </c>
      <c r="J28">
        <v>199.0925</v>
      </c>
      <c r="K28" t="s">
        <v>9</v>
      </c>
      <c r="L28">
        <v>38.000050000000002</v>
      </c>
      <c r="M28">
        <v>0.64203980000000005</v>
      </c>
      <c r="N28">
        <v>49</v>
      </c>
      <c r="O28" t="s">
        <v>10</v>
      </c>
      <c r="P28">
        <v>1</v>
      </c>
      <c r="R28" s="9">
        <f t="shared" ref="R28:R32" si="6">D28-D27</f>
        <v>1.5509259173995815E-3</v>
      </c>
      <c r="V28" s="177">
        <f t="shared" si="1"/>
        <v>2.2333333210553974</v>
      </c>
      <c r="W28" s="177">
        <f t="shared" si="5"/>
        <v>168.53333332459442</v>
      </c>
      <c r="X28">
        <f t="shared" si="2"/>
        <v>6.3013380050904117E-3</v>
      </c>
      <c r="Y28" s="177">
        <f t="shared" si="0"/>
        <v>575.79692585380405</v>
      </c>
      <c r="Z28" s="177">
        <f t="shared" si="3"/>
        <v>563.88797254769668</v>
      </c>
    </row>
    <row r="29" spans="1:26">
      <c r="A29">
        <v>28</v>
      </c>
      <c r="B29" t="s">
        <v>8</v>
      </c>
      <c r="C29" s="2">
        <v>45448.476168981477</v>
      </c>
      <c r="D29" s="17">
        <v>45448.476168981477</v>
      </c>
      <c r="E29">
        <v>2024060501</v>
      </c>
      <c r="F29" s="20" t="s">
        <v>26</v>
      </c>
      <c r="G29">
        <v>1146.0920000000001</v>
      </c>
      <c r="H29">
        <v>3.7682709999999999</v>
      </c>
      <c r="I29">
        <v>293.03989999999999</v>
      </c>
      <c r="J29">
        <v>291.97309999999999</v>
      </c>
      <c r="K29" t="s">
        <v>9</v>
      </c>
      <c r="L29">
        <v>38.00132</v>
      </c>
      <c r="M29">
        <v>0.95715430000000001</v>
      </c>
      <c r="N29">
        <v>72</v>
      </c>
      <c r="O29" t="s">
        <v>10</v>
      </c>
      <c r="P29">
        <v>1</v>
      </c>
      <c r="R29" s="9">
        <f t="shared" si="6"/>
        <v>1.7824074093368836E-3</v>
      </c>
      <c r="V29" s="177">
        <f t="shared" si="1"/>
        <v>2.5666666694451123</v>
      </c>
      <c r="W29" s="177">
        <f t="shared" si="5"/>
        <v>171.09999999403954</v>
      </c>
      <c r="X29">
        <f t="shared" si="2"/>
        <v>6.3013380050904117E-3</v>
      </c>
      <c r="Y29" s="177">
        <f t="shared" si="0"/>
        <v>858.18578387425111</v>
      </c>
      <c r="Z29" s="177">
        <f t="shared" si="3"/>
        <v>840.43630663803822</v>
      </c>
    </row>
    <row r="30" spans="1:26">
      <c r="A30">
        <v>29</v>
      </c>
      <c r="B30" t="s">
        <v>8</v>
      </c>
      <c r="C30" s="2">
        <v>45448.477858796286</v>
      </c>
      <c r="D30" s="17">
        <v>45448.477858796286</v>
      </c>
      <c r="E30">
        <v>2024060501</v>
      </c>
      <c r="F30" s="20" t="s">
        <v>26</v>
      </c>
      <c r="G30">
        <v>898.98019999999997</v>
      </c>
      <c r="H30">
        <v>3.0012479999999999</v>
      </c>
      <c r="I30">
        <v>231.99</v>
      </c>
      <c r="J30">
        <v>231.00890000000001</v>
      </c>
      <c r="K30" t="s">
        <v>9</v>
      </c>
      <c r="L30">
        <v>38.000120000000003</v>
      </c>
      <c r="M30">
        <v>0.76896640000000005</v>
      </c>
      <c r="N30">
        <v>57</v>
      </c>
      <c r="O30" t="s">
        <v>10</v>
      </c>
      <c r="P30">
        <v>1</v>
      </c>
      <c r="R30" s="9">
        <f t="shared" si="6"/>
        <v>1.6898148096515797E-3</v>
      </c>
      <c r="V30" s="177">
        <f t="shared" si="1"/>
        <v>2.4333333258982748</v>
      </c>
      <c r="W30" s="177">
        <f t="shared" si="5"/>
        <v>173.53333331993781</v>
      </c>
      <c r="X30">
        <f t="shared" si="2"/>
        <v>6.3013380050904117E-3</v>
      </c>
      <c r="Y30" s="177">
        <f t="shared" si="0"/>
        <v>689.48740231831221</v>
      </c>
      <c r="Z30" s="177">
        <f t="shared" si="3"/>
        <v>675.22703914047406</v>
      </c>
    </row>
    <row r="31" spans="1:26">
      <c r="A31">
        <v>30</v>
      </c>
      <c r="B31" t="s">
        <v>8</v>
      </c>
      <c r="C31" s="2">
        <v>45448.479641203703</v>
      </c>
      <c r="D31" s="17">
        <v>45448.479641203703</v>
      </c>
      <c r="E31">
        <v>2024060501</v>
      </c>
      <c r="F31" s="20" t="s">
        <v>26</v>
      </c>
      <c r="G31">
        <v>580.13850000000002</v>
      </c>
      <c r="H31">
        <v>1.9684489999999999</v>
      </c>
      <c r="I31">
        <v>305.25</v>
      </c>
      <c r="J31">
        <v>304.82839999999999</v>
      </c>
      <c r="K31" t="s">
        <v>9</v>
      </c>
      <c r="L31">
        <v>38.001159999999999</v>
      </c>
      <c r="M31">
        <v>1.03156</v>
      </c>
      <c r="N31">
        <v>75</v>
      </c>
      <c r="O31" t="s">
        <v>10</v>
      </c>
      <c r="P31">
        <v>1</v>
      </c>
      <c r="R31" s="9">
        <f t="shared" si="6"/>
        <v>1.7824074166128412E-3</v>
      </c>
      <c r="V31" s="177">
        <f t="shared" si="1"/>
        <v>2.5666666799224913</v>
      </c>
      <c r="W31" s="177">
        <f t="shared" si="5"/>
        <v>176.0999999998603</v>
      </c>
      <c r="X31">
        <f t="shared" si="2"/>
        <v>6.3013380050904117E-3</v>
      </c>
      <c r="Y31" s="177">
        <f t="shared" si="0"/>
        <v>924.64938093738351</v>
      </c>
      <c r="Z31" s="177">
        <f t="shared" si="3"/>
        <v>905.52526650107211</v>
      </c>
    </row>
    <row r="32" spans="1:26">
      <c r="A32">
        <v>31</v>
      </c>
      <c r="B32" t="s">
        <v>8</v>
      </c>
      <c r="C32" s="2">
        <v>45448.481365740743</v>
      </c>
      <c r="D32" s="17">
        <v>45448.481365740743</v>
      </c>
      <c r="E32">
        <v>2024060501</v>
      </c>
      <c r="F32" s="20" t="s">
        <v>26</v>
      </c>
      <c r="G32">
        <v>310.1782</v>
      </c>
      <c r="H32">
        <v>1.069094</v>
      </c>
      <c r="I32">
        <v>264.55</v>
      </c>
      <c r="J32">
        <v>263.56720000000001</v>
      </c>
      <c r="K32" t="s">
        <v>9</v>
      </c>
      <c r="L32">
        <v>38.000329999999998</v>
      </c>
      <c r="M32">
        <v>0.90588670000000004</v>
      </c>
      <c r="N32">
        <v>65</v>
      </c>
      <c r="O32" t="s">
        <v>10</v>
      </c>
      <c r="P32">
        <v>1</v>
      </c>
      <c r="R32" s="9">
        <f t="shared" si="6"/>
        <v>1.7245370399905369E-3</v>
      </c>
      <c r="S32" s="1"/>
      <c r="V32" s="177">
        <f t="shared" si="1"/>
        <v>2.4833333375863731</v>
      </c>
      <c r="W32" s="177">
        <f t="shared" si="5"/>
        <v>178.58333333744667</v>
      </c>
      <c r="X32">
        <f t="shared" si="2"/>
        <v>6.3013380050904117E-3</v>
      </c>
      <c r="Y32" s="177">
        <f t="shared" si="0"/>
        <v>812.09904503333212</v>
      </c>
      <c r="Z32" s="177">
        <f t="shared" si="3"/>
        <v>795.30275944549987</v>
      </c>
    </row>
    <row r="33" spans="3:26">
      <c r="C33"/>
      <c r="D33"/>
      <c r="F33"/>
      <c r="I33">
        <f>AVERAGE(I2:I32)</f>
        <v>251.68353870967746</v>
      </c>
      <c r="J33">
        <f>AVERAGE(J2:J32)</f>
        <v>251.02506774193546</v>
      </c>
      <c r="V33" s="177"/>
      <c r="W33" s="177"/>
      <c r="Y33" s="177">
        <f t="shared" ref="Y33:Z33" si="7">SUM(Y2:Y32)</f>
        <v>14780.163711762578</v>
      </c>
      <c r="Z33" s="177">
        <f t="shared" si="7"/>
        <v>14479.959710020796</v>
      </c>
    </row>
    <row r="34" spans="3:26">
      <c r="C34" t="s">
        <v>17</v>
      </c>
      <c r="D34" s="1">
        <f>D32-D2</f>
        <v>0.12171296296583023</v>
      </c>
      <c r="F34" s="11" t="s">
        <v>23</v>
      </c>
      <c r="G34" s="11">
        <f>G2-G32</f>
        <v>14751.2418</v>
      </c>
    </row>
    <row r="35" spans="3:26">
      <c r="C35" t="s">
        <v>19</v>
      </c>
      <c r="D35" s="1">
        <f>D32-D1</f>
        <v>0.12401620370656019</v>
      </c>
      <c r="F35" s="11" t="s">
        <v>24</v>
      </c>
      <c r="G35" s="11">
        <f>G1-G32</f>
        <v>15336.7518</v>
      </c>
    </row>
  </sheetData>
  <phoneticPr fontId="1" type="noConversion"/>
  <conditionalFormatting sqref="R2:R32">
    <cfRule type="containsText" dxfId="5" priority="1" operator="containsText" text="Prime">
      <formula>NOT(ISERROR(SEARCH("Prime",R2)))</formula>
    </cfRule>
  </conditionalFormatting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30"/>
  <dimension ref="A1:Z34"/>
  <sheetViews>
    <sheetView topLeftCell="J1" zoomScale="85" zoomScaleNormal="77" workbookViewId="0">
      <selection activeCell="Y32" sqref="Y32:Z32"/>
    </sheetView>
  </sheetViews>
  <sheetFormatPr baseColWidth="10" defaultColWidth="17.83203125" defaultRowHeight="14"/>
  <cols>
    <col min="2" max="2" width="9.33203125" customWidth="1"/>
    <col min="3" max="3" width="22.1640625" style="2" bestFit="1" customWidth="1"/>
    <col min="4" max="4" width="12.6640625" style="1" bestFit="1" customWidth="1"/>
    <col min="5" max="5" width="12.6640625" bestFit="1" customWidth="1"/>
    <col min="6" max="6" width="8.33203125" style="20" customWidth="1"/>
    <col min="7" max="8" width="10.33203125" bestFit="1" customWidth="1"/>
    <col min="9" max="10" width="10.1640625" bestFit="1" customWidth="1"/>
    <col min="11" max="11" width="14.1640625" bestFit="1" customWidth="1"/>
    <col min="12" max="12" width="10.1640625" bestFit="1" customWidth="1"/>
    <col min="13" max="13" width="11.1640625" bestFit="1" customWidth="1"/>
    <col min="14" max="14" width="4.5" bestFit="1" customWidth="1"/>
    <col min="15" max="15" width="3" bestFit="1" customWidth="1"/>
    <col min="16" max="16" width="3.5" bestFit="1" customWidth="1"/>
    <col min="18" max="20" width="12.6640625" bestFit="1" customWidth="1"/>
    <col min="21" max="21" width="9.1640625" bestFit="1" customWidth="1"/>
    <col min="22" max="22" width="9.6640625" bestFit="1" customWidth="1"/>
    <col min="23" max="23" width="10.6640625" bestFit="1" customWidth="1"/>
    <col min="24" max="24" width="13.1640625" bestFit="1" customWidth="1"/>
    <col min="25" max="26" width="13.6640625" bestFit="1" customWidth="1"/>
  </cols>
  <sheetData>
    <row r="1" spans="1:26" ht="15">
      <c r="B1" s="14" t="s">
        <v>7</v>
      </c>
      <c r="C1" s="15">
        <v>45449.344641203701</v>
      </c>
      <c r="D1" s="16">
        <v>45449.344641203701</v>
      </c>
      <c r="E1" s="14">
        <v>2024060601</v>
      </c>
      <c r="F1" s="19" t="s">
        <v>26</v>
      </c>
      <c r="G1" s="14">
        <v>17269.810000000001</v>
      </c>
      <c r="H1" s="14">
        <v>17.45121</v>
      </c>
    </row>
    <row r="2" spans="1:26">
      <c r="A2">
        <v>1</v>
      </c>
      <c r="B2" t="s">
        <v>8</v>
      </c>
      <c r="C2" s="2">
        <v>45449.356168981481</v>
      </c>
      <c r="D2" s="3">
        <v>45449.356168981481</v>
      </c>
      <c r="E2">
        <v>2024060601</v>
      </c>
      <c r="F2" s="20" t="s">
        <v>26</v>
      </c>
      <c r="G2">
        <v>15281.75</v>
      </c>
      <c r="H2">
        <v>17.15652</v>
      </c>
      <c r="I2">
        <v>260.48</v>
      </c>
      <c r="J2">
        <v>258.85860000000002</v>
      </c>
      <c r="K2" t="s">
        <v>9</v>
      </c>
      <c r="L2">
        <v>38.001309999999997</v>
      </c>
      <c r="M2">
        <v>0.28904000000000002</v>
      </c>
      <c r="N2">
        <v>64</v>
      </c>
      <c r="O2" t="s">
        <v>10</v>
      </c>
      <c r="P2">
        <v>1</v>
      </c>
      <c r="R2" s="8">
        <f>D2-D1</f>
        <v>1.152777778042946E-2</v>
      </c>
      <c r="U2">
        <f>G1-G2</f>
        <v>1988.0600000000013</v>
      </c>
      <c r="W2" s="177">
        <f>R2*1440</f>
        <v>16.600000003818423</v>
      </c>
      <c r="X2">
        <f>LN(2)/110</f>
        <v>6.3013380050904117E-3</v>
      </c>
      <c r="Y2" s="177">
        <f>J2*EXP(W2*X2)</f>
        <v>287.40264522294228</v>
      </c>
      <c r="Z2" s="177">
        <f>J2*EXP(W2*X2)</f>
        <v>287.40264522294228</v>
      </c>
    </row>
    <row r="3" spans="1:26">
      <c r="A3">
        <v>2</v>
      </c>
      <c r="B3" t="s">
        <v>8</v>
      </c>
      <c r="C3" s="2">
        <v>45449.35796296296</v>
      </c>
      <c r="D3" s="3">
        <v>45449.35796296296</v>
      </c>
      <c r="E3">
        <v>2024060601</v>
      </c>
      <c r="F3" s="20" t="s">
        <v>26</v>
      </c>
      <c r="G3">
        <v>14694.22</v>
      </c>
      <c r="H3">
        <v>16.7683</v>
      </c>
      <c r="I3">
        <v>345.95</v>
      </c>
      <c r="J3">
        <v>340.85419999999999</v>
      </c>
      <c r="K3" t="s">
        <v>9</v>
      </c>
      <c r="L3">
        <v>38.000239999999998</v>
      </c>
      <c r="M3">
        <v>0.38695099999999999</v>
      </c>
      <c r="N3">
        <v>85</v>
      </c>
      <c r="O3" t="s">
        <v>10</v>
      </c>
      <c r="P3">
        <v>1</v>
      </c>
      <c r="R3" s="8">
        <f>D3-D2</f>
        <v>1.7939814788405783E-3</v>
      </c>
      <c r="S3" s="1">
        <f>AVERAGE(R3:R9)</f>
        <v>1.7394179896135548E-3</v>
      </c>
      <c r="T3" s="1">
        <f>AVERAGE(R:R)</f>
        <v>5.8792438273182297E-3</v>
      </c>
      <c r="V3" s="177">
        <f t="shared" ref="V3:V31" si="0">R3*1440</f>
        <v>2.5833333295304328</v>
      </c>
      <c r="W3" s="177">
        <f>V3+W2</f>
        <v>19.183333333348855</v>
      </c>
      <c r="X3">
        <f t="shared" ref="X3:X31" si="1">LN(2)/110</f>
        <v>6.3013380050904117E-3</v>
      </c>
      <c r="Y3" s="177">
        <f t="shared" ref="Y3:Y31" si="2">J3*EXP(W3*X3)</f>
        <v>384.65063750463673</v>
      </c>
      <c r="Z3" s="177">
        <f t="shared" ref="Z3:Z31" si="3">J3*EXP(X3*(W3-$W$2))</f>
        <v>346.44818747691005</v>
      </c>
    </row>
    <row r="4" spans="1:26">
      <c r="A4">
        <v>3</v>
      </c>
      <c r="B4" t="s">
        <v>8</v>
      </c>
      <c r="C4" s="2">
        <v>45449.359606481477</v>
      </c>
      <c r="D4" s="3">
        <v>45449.359606481477</v>
      </c>
      <c r="E4">
        <v>2024060601</v>
      </c>
      <c r="F4" s="20" t="s">
        <v>26</v>
      </c>
      <c r="G4">
        <v>14221.92</v>
      </c>
      <c r="H4">
        <v>16.475490000000001</v>
      </c>
      <c r="I4">
        <v>260.48</v>
      </c>
      <c r="J4">
        <v>259.12479999999999</v>
      </c>
      <c r="K4" t="s">
        <v>9</v>
      </c>
      <c r="L4">
        <v>38.001300000000001</v>
      </c>
      <c r="M4">
        <v>0.29858459999999998</v>
      </c>
      <c r="N4">
        <v>64</v>
      </c>
      <c r="O4" t="s">
        <v>10</v>
      </c>
      <c r="P4">
        <v>1</v>
      </c>
      <c r="R4" s="8">
        <f t="shared" ref="R4:R25" si="4">D4-D3</f>
        <v>1.6435185170848854E-3</v>
      </c>
      <c r="V4" s="177">
        <f t="shared" si="0"/>
        <v>2.366666664602235</v>
      </c>
      <c r="W4" s="177">
        <f t="shared" ref="W4:W31" si="5">V4+W3</f>
        <v>21.54999999795109</v>
      </c>
      <c r="X4">
        <f t="shared" si="1"/>
        <v>6.3013380050904117E-3</v>
      </c>
      <c r="Y4" s="177">
        <f t="shared" si="2"/>
        <v>296.8133924022041</v>
      </c>
      <c r="Z4" s="177">
        <f t="shared" si="3"/>
        <v>267.33469748994486</v>
      </c>
    </row>
    <row r="5" spans="1:26">
      <c r="A5">
        <v>4</v>
      </c>
      <c r="B5" t="s">
        <v>8</v>
      </c>
      <c r="C5" s="2">
        <v>45449.361145833333</v>
      </c>
      <c r="D5" s="3">
        <v>45449.361145833333</v>
      </c>
      <c r="E5">
        <v>2024060601</v>
      </c>
      <c r="F5" s="20" t="s">
        <v>26</v>
      </c>
      <c r="G5">
        <v>13830.65</v>
      </c>
      <c r="H5">
        <v>16.24812</v>
      </c>
      <c r="I5">
        <v>195.36</v>
      </c>
      <c r="J5">
        <v>190.96440000000001</v>
      </c>
      <c r="K5" t="s">
        <v>9</v>
      </c>
      <c r="L5">
        <v>38.00029</v>
      </c>
      <c r="M5">
        <v>0.2230019</v>
      </c>
      <c r="N5">
        <v>48</v>
      </c>
      <c r="O5" t="s">
        <v>10</v>
      </c>
      <c r="P5">
        <v>1</v>
      </c>
      <c r="R5" s="8">
        <f t="shared" si="4"/>
        <v>1.5393518551718444E-3</v>
      </c>
      <c r="V5" s="177">
        <f t="shared" si="0"/>
        <v>2.2166666714474559</v>
      </c>
      <c r="W5" s="177">
        <f t="shared" si="5"/>
        <v>23.766666669398546</v>
      </c>
      <c r="X5">
        <f t="shared" si="1"/>
        <v>6.3013380050904117E-3</v>
      </c>
      <c r="Y5" s="177">
        <f t="shared" si="2"/>
        <v>221.81613615137826</v>
      </c>
      <c r="Z5" s="177">
        <f t="shared" si="3"/>
        <v>199.78596375483758</v>
      </c>
    </row>
    <row r="6" spans="1:26">
      <c r="A6">
        <v>5</v>
      </c>
      <c r="B6" t="s">
        <v>8</v>
      </c>
      <c r="C6" s="2">
        <v>45449.362893518519</v>
      </c>
      <c r="D6" s="3">
        <v>45449.362893518519</v>
      </c>
      <c r="E6">
        <v>2024060601</v>
      </c>
      <c r="F6" s="20" t="s">
        <v>26</v>
      </c>
      <c r="G6">
        <v>13368.53</v>
      </c>
      <c r="H6">
        <v>15.95518</v>
      </c>
      <c r="I6">
        <v>252.34</v>
      </c>
      <c r="J6">
        <v>250.59440000000001</v>
      </c>
      <c r="K6" t="s">
        <v>9</v>
      </c>
      <c r="L6">
        <v>38.000070000000001</v>
      </c>
      <c r="M6">
        <v>0.29751119999999998</v>
      </c>
      <c r="N6">
        <v>62</v>
      </c>
      <c r="O6" t="s">
        <v>10</v>
      </c>
      <c r="P6">
        <v>1</v>
      </c>
      <c r="R6" s="8">
        <f t="shared" si="4"/>
        <v>1.747685186273884E-3</v>
      </c>
      <c r="V6" s="177">
        <f t="shared" si="0"/>
        <v>2.516666668234393</v>
      </c>
      <c r="W6" s="177">
        <f t="shared" si="5"/>
        <v>26.283333337632939</v>
      </c>
      <c r="X6">
        <f t="shared" si="1"/>
        <v>6.3013380050904117E-3</v>
      </c>
      <c r="Y6" s="177">
        <f t="shared" si="2"/>
        <v>295.73265780121852</v>
      </c>
      <c r="Z6" s="177">
        <f t="shared" si="3"/>
        <v>266.36129849577173</v>
      </c>
    </row>
    <row r="7" spans="1:26">
      <c r="A7">
        <v>6</v>
      </c>
      <c r="B7" t="s">
        <v>8</v>
      </c>
      <c r="C7" s="2">
        <v>45449.364733796298</v>
      </c>
      <c r="D7" s="3">
        <v>45449.364733796298</v>
      </c>
      <c r="E7">
        <v>2024060601</v>
      </c>
      <c r="F7" s="20" t="s">
        <v>26</v>
      </c>
      <c r="G7">
        <v>12881.1</v>
      </c>
      <c r="H7">
        <v>15.63294</v>
      </c>
      <c r="I7">
        <v>268.62</v>
      </c>
      <c r="J7">
        <v>264.53809999999999</v>
      </c>
      <c r="K7" t="s">
        <v>9</v>
      </c>
      <c r="L7">
        <v>38.000120000000003</v>
      </c>
      <c r="M7">
        <v>0.31948349999999998</v>
      </c>
      <c r="N7">
        <v>66</v>
      </c>
      <c r="O7" t="s">
        <v>10</v>
      </c>
      <c r="P7">
        <v>1</v>
      </c>
      <c r="R7" s="8">
        <f t="shared" si="4"/>
        <v>1.8402777786832303E-3</v>
      </c>
      <c r="V7" s="177">
        <f t="shared" si="0"/>
        <v>2.6500000013038516</v>
      </c>
      <c r="W7" s="177">
        <f t="shared" si="5"/>
        <v>28.933333338936791</v>
      </c>
      <c r="X7">
        <f t="shared" si="1"/>
        <v>6.3013380050904117E-3</v>
      </c>
      <c r="Y7" s="177">
        <f t="shared" si="2"/>
        <v>317.44481724553805</v>
      </c>
      <c r="Z7" s="177">
        <f t="shared" si="3"/>
        <v>285.91706560561698</v>
      </c>
    </row>
    <row r="8" spans="1:26">
      <c r="A8">
        <v>7</v>
      </c>
      <c r="B8" t="s">
        <v>8</v>
      </c>
      <c r="C8" s="2">
        <v>45449.366435185177</v>
      </c>
      <c r="D8" s="3">
        <v>45449.366435185177</v>
      </c>
      <c r="E8">
        <v>2024060601</v>
      </c>
      <c r="F8" s="20" t="s">
        <v>26</v>
      </c>
      <c r="G8">
        <v>12488.89</v>
      </c>
      <c r="H8">
        <v>15.39331</v>
      </c>
      <c r="I8">
        <v>199.43</v>
      </c>
      <c r="J8">
        <v>198.18360000000001</v>
      </c>
      <c r="K8" t="s">
        <v>9</v>
      </c>
      <c r="L8">
        <v>38.000160000000001</v>
      </c>
      <c r="M8">
        <v>0.2428371</v>
      </c>
      <c r="N8">
        <v>49</v>
      </c>
      <c r="O8" t="s">
        <v>10</v>
      </c>
      <c r="P8">
        <v>1</v>
      </c>
      <c r="R8" s="8">
        <f t="shared" si="4"/>
        <v>1.7013888791552745E-3</v>
      </c>
      <c r="V8" s="177">
        <f t="shared" si="0"/>
        <v>2.4499999859835953</v>
      </c>
      <c r="W8" s="177">
        <f t="shared" si="5"/>
        <v>31.383333324920386</v>
      </c>
      <c r="X8">
        <f t="shared" si="1"/>
        <v>6.3013380050904117E-3</v>
      </c>
      <c r="Y8" s="177">
        <f t="shared" si="2"/>
        <v>241.51965689166485</v>
      </c>
      <c r="Z8" s="177">
        <f t="shared" si="3"/>
        <v>217.53258466692094</v>
      </c>
    </row>
    <row r="9" spans="1:26">
      <c r="A9">
        <v>8</v>
      </c>
      <c r="B9" t="s">
        <v>8</v>
      </c>
      <c r="C9" s="2">
        <v>45449.368344907409</v>
      </c>
      <c r="D9" s="3">
        <v>45449.368344907409</v>
      </c>
      <c r="E9">
        <v>2024060601</v>
      </c>
      <c r="F9" s="20" t="s">
        <v>26</v>
      </c>
      <c r="G9">
        <v>11979.66</v>
      </c>
      <c r="H9">
        <v>15.024369999999999</v>
      </c>
      <c r="I9">
        <v>297.11</v>
      </c>
      <c r="J9">
        <v>294.07170000000002</v>
      </c>
      <c r="K9" t="s">
        <v>9</v>
      </c>
      <c r="L9">
        <v>38.000340000000001</v>
      </c>
      <c r="M9">
        <v>0.36699860000000001</v>
      </c>
      <c r="N9">
        <v>73</v>
      </c>
      <c r="O9" t="s">
        <v>10</v>
      </c>
      <c r="P9">
        <v>1</v>
      </c>
      <c r="R9" s="8">
        <f t="shared" si="4"/>
        <v>1.909722232085187E-3</v>
      </c>
      <c r="V9" s="177">
        <f t="shared" si="0"/>
        <v>2.7500000142026693</v>
      </c>
      <c r="W9" s="177">
        <f t="shared" si="5"/>
        <v>34.133333339123055</v>
      </c>
      <c r="X9">
        <f t="shared" si="1"/>
        <v>6.3013380050904117E-3</v>
      </c>
      <c r="Y9" s="177">
        <f t="shared" si="2"/>
        <v>364.63953335928443</v>
      </c>
      <c r="Z9" s="177">
        <f t="shared" si="3"/>
        <v>328.42453150289543</v>
      </c>
    </row>
    <row r="10" spans="1:26">
      <c r="A10">
        <v>9</v>
      </c>
      <c r="B10" t="s">
        <v>8</v>
      </c>
      <c r="C10" s="2">
        <v>45449.391250000001</v>
      </c>
      <c r="D10" s="17">
        <v>45449.391250000001</v>
      </c>
      <c r="E10">
        <v>2024060601</v>
      </c>
      <c r="F10" s="20" t="s">
        <v>26</v>
      </c>
      <c r="G10">
        <v>9444.36</v>
      </c>
      <c r="H10">
        <v>14.58816</v>
      </c>
      <c r="I10">
        <v>284.89999999999998</v>
      </c>
      <c r="J10">
        <v>284.10770000000002</v>
      </c>
      <c r="K10" t="s">
        <v>9</v>
      </c>
      <c r="L10">
        <v>38.000340000000001</v>
      </c>
      <c r="M10">
        <v>0.43691750000000001</v>
      </c>
      <c r="N10">
        <v>70</v>
      </c>
      <c r="O10" t="s">
        <v>10</v>
      </c>
      <c r="P10">
        <v>1</v>
      </c>
      <c r="R10" s="9">
        <f t="shared" si="4"/>
        <v>2.290509259182727E-2</v>
      </c>
      <c r="S10" s="1">
        <f>AVERAGE(R11:R17)</f>
        <v>1.8005952380398022E-3</v>
      </c>
      <c r="V10" s="177">
        <f t="shared" si="0"/>
        <v>32.983333332231268</v>
      </c>
      <c r="W10" s="177">
        <f t="shared" si="5"/>
        <v>67.116666671354324</v>
      </c>
      <c r="X10">
        <f t="shared" si="1"/>
        <v>6.3013380050904117E-3</v>
      </c>
      <c r="Y10" s="177">
        <f t="shared" si="2"/>
        <v>433.66753584497485</v>
      </c>
      <c r="Z10" s="177">
        <f t="shared" si="3"/>
        <v>390.59686144224412</v>
      </c>
    </row>
    <row r="11" spans="1:26">
      <c r="A11">
        <v>10</v>
      </c>
      <c r="B11" t="s">
        <v>8</v>
      </c>
      <c r="C11" s="2">
        <v>45449.393136574072</v>
      </c>
      <c r="D11" s="17">
        <v>45449.393136574072</v>
      </c>
      <c r="E11">
        <v>2024060601</v>
      </c>
      <c r="F11" s="20" t="s">
        <v>26</v>
      </c>
      <c r="G11">
        <v>8984.7219999999998</v>
      </c>
      <c r="H11">
        <v>14.118370000000001</v>
      </c>
      <c r="I11">
        <v>305.25</v>
      </c>
      <c r="J11">
        <v>302.0018</v>
      </c>
      <c r="K11" t="s">
        <v>9</v>
      </c>
      <c r="L11">
        <v>38.000230000000002</v>
      </c>
      <c r="M11">
        <v>0.4723579</v>
      </c>
      <c r="N11">
        <v>75</v>
      </c>
      <c r="O11" t="s">
        <v>10</v>
      </c>
      <c r="P11">
        <v>1</v>
      </c>
      <c r="R11" s="9">
        <f t="shared" si="4"/>
        <v>1.8865740712499246E-3</v>
      </c>
      <c r="S11" s="1"/>
      <c r="V11" s="177">
        <f t="shared" si="0"/>
        <v>2.7166666625998914</v>
      </c>
      <c r="W11" s="177">
        <f t="shared" si="5"/>
        <v>69.833333333954215</v>
      </c>
      <c r="X11">
        <f t="shared" si="1"/>
        <v>6.3013380050904117E-3</v>
      </c>
      <c r="Y11" s="177">
        <f t="shared" si="2"/>
        <v>468.94074396865318</v>
      </c>
      <c r="Z11" s="177">
        <f t="shared" si="3"/>
        <v>422.36683094033674</v>
      </c>
    </row>
    <row r="12" spans="1:26">
      <c r="A12">
        <v>11</v>
      </c>
      <c r="B12" t="s">
        <v>8</v>
      </c>
      <c r="C12" s="2">
        <v>45449.394907407397</v>
      </c>
      <c r="D12" s="17">
        <v>45449.394907407397</v>
      </c>
      <c r="E12">
        <v>2024060601</v>
      </c>
      <c r="F12" s="20" t="s">
        <v>26</v>
      </c>
      <c r="G12">
        <v>8542.4590000000007</v>
      </c>
      <c r="H12">
        <v>13.641360000000001</v>
      </c>
      <c r="I12">
        <v>305.25</v>
      </c>
      <c r="J12">
        <v>301.72140000000002</v>
      </c>
      <c r="K12" t="s">
        <v>9</v>
      </c>
      <c r="L12">
        <v>38.000190000000003</v>
      </c>
      <c r="M12">
        <v>0.47951880000000002</v>
      </c>
      <c r="N12">
        <v>75</v>
      </c>
      <c r="O12" t="s">
        <v>10</v>
      </c>
      <c r="P12">
        <v>1</v>
      </c>
      <c r="R12" s="9">
        <f t="shared" si="4"/>
        <v>1.7708333252812736E-3</v>
      </c>
      <c r="V12" s="177">
        <f t="shared" si="0"/>
        <v>2.5499999884050339</v>
      </c>
      <c r="W12" s="177">
        <f t="shared" si="5"/>
        <v>72.383333322359249</v>
      </c>
      <c r="X12">
        <f t="shared" si="1"/>
        <v>6.3013380050904117E-3</v>
      </c>
      <c r="Y12" s="177">
        <f t="shared" si="2"/>
        <v>476.09429066071391</v>
      </c>
      <c r="Z12" s="177">
        <f t="shared" si="3"/>
        <v>428.80990692631121</v>
      </c>
    </row>
    <row r="13" spans="1:26">
      <c r="A13">
        <v>12</v>
      </c>
      <c r="B13" t="s">
        <v>8</v>
      </c>
      <c r="C13" s="2">
        <v>45449.396574074082</v>
      </c>
      <c r="D13" s="17">
        <v>45449.396574074082</v>
      </c>
      <c r="E13">
        <v>2024060601</v>
      </c>
      <c r="F13" s="20" t="s">
        <v>26</v>
      </c>
      <c r="G13">
        <v>8164.3109999999997</v>
      </c>
      <c r="H13">
        <v>13.23664</v>
      </c>
      <c r="I13">
        <v>252.34</v>
      </c>
      <c r="J13">
        <v>248.01410000000001</v>
      </c>
      <c r="K13" t="s">
        <v>9</v>
      </c>
      <c r="L13">
        <v>38.000239999999998</v>
      </c>
      <c r="M13">
        <v>0.40022639999999998</v>
      </c>
      <c r="N13">
        <v>62</v>
      </c>
      <c r="O13" t="s">
        <v>10</v>
      </c>
      <c r="P13">
        <v>1</v>
      </c>
      <c r="R13" s="9">
        <f t="shared" si="4"/>
        <v>1.6666666851961054E-3</v>
      </c>
      <c r="V13" s="177">
        <f t="shared" si="0"/>
        <v>2.4000000266823918</v>
      </c>
      <c r="W13" s="177">
        <f t="shared" si="5"/>
        <v>74.783333349041641</v>
      </c>
      <c r="X13">
        <f t="shared" si="1"/>
        <v>6.3013380050904117E-3</v>
      </c>
      <c r="Y13" s="177">
        <f t="shared" si="2"/>
        <v>397.31152073338745</v>
      </c>
      <c r="Z13" s="177">
        <f t="shared" si="3"/>
        <v>357.85162638686023</v>
      </c>
    </row>
    <row r="14" spans="1:26">
      <c r="A14">
        <v>13</v>
      </c>
      <c r="B14" t="s">
        <v>8</v>
      </c>
      <c r="C14" s="2">
        <v>45449.398263888892</v>
      </c>
      <c r="D14" s="17">
        <v>45449.398263888892</v>
      </c>
      <c r="E14">
        <v>2024060601</v>
      </c>
      <c r="F14" s="20" t="s">
        <v>26</v>
      </c>
      <c r="G14">
        <v>7761.6809999999996</v>
      </c>
      <c r="H14">
        <v>12.77876</v>
      </c>
      <c r="I14">
        <v>284.89999999999998</v>
      </c>
      <c r="J14">
        <v>283.13029999999998</v>
      </c>
      <c r="K14" t="s">
        <v>9</v>
      </c>
      <c r="L14">
        <v>38.000050000000002</v>
      </c>
      <c r="M14">
        <v>0.46384720000000002</v>
      </c>
      <c r="N14">
        <v>70</v>
      </c>
      <c r="O14" t="s">
        <v>10</v>
      </c>
      <c r="P14">
        <v>1</v>
      </c>
      <c r="R14" s="9">
        <f t="shared" si="4"/>
        <v>1.6898148096515797E-3</v>
      </c>
      <c r="V14" s="177">
        <f t="shared" si="0"/>
        <v>2.4333333258982748</v>
      </c>
      <c r="W14" s="177">
        <f t="shared" si="5"/>
        <v>77.216666674939916</v>
      </c>
      <c r="X14">
        <f t="shared" si="1"/>
        <v>6.3013380050904117E-3</v>
      </c>
      <c r="Y14" s="177">
        <f t="shared" si="2"/>
        <v>460.57491855676562</v>
      </c>
      <c r="Z14" s="177">
        <f t="shared" si="3"/>
        <v>414.83187644370787</v>
      </c>
    </row>
    <row r="15" spans="1:26">
      <c r="A15">
        <v>14</v>
      </c>
      <c r="B15" t="s">
        <v>8</v>
      </c>
      <c r="C15" s="2">
        <v>45449.400277777779</v>
      </c>
      <c r="D15" s="17">
        <v>45449.400277777779</v>
      </c>
      <c r="E15">
        <v>2024060601</v>
      </c>
      <c r="F15" s="20" t="s">
        <v>26</v>
      </c>
      <c r="G15">
        <v>7355.8649999999998</v>
      </c>
      <c r="H15">
        <v>12.335800000000001</v>
      </c>
      <c r="I15">
        <v>260.48</v>
      </c>
      <c r="J15">
        <v>261.5104</v>
      </c>
      <c r="K15" t="s">
        <v>9</v>
      </c>
      <c r="L15">
        <v>38.000149999999998</v>
      </c>
      <c r="M15">
        <v>0.43629970000000001</v>
      </c>
      <c r="N15">
        <v>64</v>
      </c>
      <c r="O15" t="s">
        <v>10</v>
      </c>
      <c r="P15">
        <v>1</v>
      </c>
      <c r="R15" s="9">
        <f t="shared" si="4"/>
        <v>2.0138888867222704E-3</v>
      </c>
      <c r="V15" s="177">
        <f t="shared" si="0"/>
        <v>2.8999999968800694</v>
      </c>
      <c r="W15" s="177">
        <f t="shared" si="5"/>
        <v>80.116666671819985</v>
      </c>
      <c r="X15">
        <f t="shared" si="1"/>
        <v>6.3013380050904117E-3</v>
      </c>
      <c r="Y15" s="177">
        <f t="shared" si="2"/>
        <v>433.25057241600899</v>
      </c>
      <c r="Z15" s="177">
        <f t="shared" si="3"/>
        <v>390.22130968143978</v>
      </c>
    </row>
    <row r="16" spans="1:26">
      <c r="A16">
        <v>15</v>
      </c>
      <c r="B16" t="s">
        <v>8</v>
      </c>
      <c r="C16" s="2">
        <v>45449.401990740742</v>
      </c>
      <c r="D16" s="17">
        <v>45449.401990740742</v>
      </c>
      <c r="E16">
        <v>2024060601</v>
      </c>
      <c r="F16" s="20" t="s">
        <v>26</v>
      </c>
      <c r="G16">
        <v>6955.1779999999999</v>
      </c>
      <c r="H16">
        <v>11.847</v>
      </c>
      <c r="I16">
        <v>297.11</v>
      </c>
      <c r="J16">
        <v>292.6182</v>
      </c>
      <c r="K16" t="s">
        <v>9</v>
      </c>
      <c r="L16">
        <v>38.000399999999999</v>
      </c>
      <c r="M16">
        <v>0.49608570000000002</v>
      </c>
      <c r="N16">
        <v>73</v>
      </c>
      <c r="O16" t="s">
        <v>10</v>
      </c>
      <c r="P16">
        <v>1</v>
      </c>
      <c r="R16" s="9">
        <f t="shared" si="4"/>
        <v>1.7129629632108845E-3</v>
      </c>
      <c r="V16" s="177">
        <f t="shared" si="0"/>
        <v>2.4666666670236737</v>
      </c>
      <c r="W16" s="177">
        <f t="shared" si="5"/>
        <v>82.583333338843659</v>
      </c>
      <c r="X16">
        <f t="shared" si="1"/>
        <v>6.3013380050904117E-3</v>
      </c>
      <c r="Y16" s="177">
        <f t="shared" si="2"/>
        <v>492.38167826163493</v>
      </c>
      <c r="Z16" s="177">
        <f t="shared" si="3"/>
        <v>443.47967570579215</v>
      </c>
    </row>
    <row r="17" spans="1:26">
      <c r="A17">
        <v>16</v>
      </c>
      <c r="B17" t="s">
        <v>8</v>
      </c>
      <c r="C17" s="2">
        <v>45449.403854166667</v>
      </c>
      <c r="D17" s="17">
        <v>45449.403854166667</v>
      </c>
      <c r="E17">
        <v>2024060601</v>
      </c>
      <c r="F17" s="20" t="s">
        <v>26</v>
      </c>
      <c r="G17">
        <v>6617.3149999999996</v>
      </c>
      <c r="H17">
        <v>11.464169999999999</v>
      </c>
      <c r="I17">
        <v>219.78</v>
      </c>
      <c r="J17">
        <v>222.73589999999999</v>
      </c>
      <c r="K17" t="s">
        <v>9</v>
      </c>
      <c r="L17">
        <v>38.000520000000002</v>
      </c>
      <c r="M17">
        <v>0.38396400000000003</v>
      </c>
      <c r="N17">
        <v>54</v>
      </c>
      <c r="O17" t="s">
        <v>10</v>
      </c>
      <c r="P17">
        <v>1</v>
      </c>
      <c r="R17" s="9">
        <f t="shared" si="4"/>
        <v>1.8634259249665774E-3</v>
      </c>
      <c r="V17" s="177">
        <f t="shared" si="0"/>
        <v>2.6833333319518715</v>
      </c>
      <c r="W17" s="177">
        <f t="shared" si="5"/>
        <v>85.26666667079553</v>
      </c>
      <c r="X17">
        <f t="shared" si="1"/>
        <v>6.3013380050904117E-3</v>
      </c>
      <c r="Y17" s="177">
        <f t="shared" si="2"/>
        <v>381.18348683624021</v>
      </c>
      <c r="Z17" s="177">
        <f t="shared" si="3"/>
        <v>343.32538473682399</v>
      </c>
    </row>
    <row r="18" spans="1:26">
      <c r="A18">
        <v>17</v>
      </c>
      <c r="B18" t="s">
        <v>8</v>
      </c>
      <c r="C18" s="2">
        <v>45449.424178240741</v>
      </c>
      <c r="D18" s="18">
        <v>45449.424178240741</v>
      </c>
      <c r="E18">
        <v>2024060601</v>
      </c>
      <c r="F18" s="20" t="s">
        <v>26</v>
      </c>
      <c r="G18">
        <v>5223.2269999999999</v>
      </c>
      <c r="H18">
        <v>10.88631</v>
      </c>
      <c r="I18">
        <v>284.89999999999998</v>
      </c>
      <c r="J18">
        <v>285.81700000000001</v>
      </c>
      <c r="K18" t="s">
        <v>9</v>
      </c>
      <c r="L18">
        <v>51.811239999999998</v>
      </c>
      <c r="M18">
        <v>0.59375789999999995</v>
      </c>
      <c r="N18">
        <v>70</v>
      </c>
      <c r="O18" t="s">
        <v>10</v>
      </c>
      <c r="P18">
        <v>1</v>
      </c>
      <c r="R18" s="6">
        <f t="shared" si="4"/>
        <v>2.0324074073869269E-2</v>
      </c>
      <c r="S18" s="1">
        <f>AVERAGE(R19:R23)</f>
        <v>1.7592592572327702E-3</v>
      </c>
      <c r="V18" s="177">
        <f t="shared" si="0"/>
        <v>29.266666666371748</v>
      </c>
      <c r="W18" s="177">
        <f t="shared" si="5"/>
        <v>114.53333333716728</v>
      </c>
      <c r="X18">
        <f t="shared" si="1"/>
        <v>6.3013380050904117E-3</v>
      </c>
      <c r="Y18" s="177">
        <f t="shared" si="2"/>
        <v>588.19880358442572</v>
      </c>
      <c r="Z18" s="177">
        <f t="shared" si="3"/>
        <v>529.78050601945222</v>
      </c>
    </row>
    <row r="19" spans="1:26">
      <c r="A19">
        <v>18</v>
      </c>
      <c r="B19" t="s">
        <v>8</v>
      </c>
      <c r="C19" s="2">
        <v>45449.426041666673</v>
      </c>
      <c r="D19" s="18">
        <v>45449.426041666673</v>
      </c>
      <c r="E19">
        <v>2024060601</v>
      </c>
      <c r="F19" s="20" t="s">
        <v>26</v>
      </c>
      <c r="G19">
        <v>4917.3220000000001</v>
      </c>
      <c r="H19">
        <v>10.42282</v>
      </c>
      <c r="I19">
        <v>215.71</v>
      </c>
      <c r="J19">
        <v>214.51410000000001</v>
      </c>
      <c r="K19" t="s">
        <v>9</v>
      </c>
      <c r="L19">
        <v>38.001269999999998</v>
      </c>
      <c r="M19">
        <v>0.4524746</v>
      </c>
      <c r="N19">
        <v>53</v>
      </c>
      <c r="O19" t="s">
        <v>10</v>
      </c>
      <c r="P19">
        <v>1</v>
      </c>
      <c r="R19" s="6">
        <f t="shared" si="4"/>
        <v>1.8634259322425351E-3</v>
      </c>
      <c r="V19" s="177">
        <f t="shared" si="0"/>
        <v>2.6833333424292505</v>
      </c>
      <c r="W19" s="177">
        <f t="shared" si="5"/>
        <v>117.21666667959653</v>
      </c>
      <c r="X19">
        <f t="shared" si="1"/>
        <v>6.3013380050904117E-3</v>
      </c>
      <c r="Y19" s="177">
        <f t="shared" si="2"/>
        <v>448.98851441678357</v>
      </c>
      <c r="Z19" s="177">
        <f t="shared" si="3"/>
        <v>404.39620229609028</v>
      </c>
    </row>
    <row r="20" spans="1:26">
      <c r="A20">
        <v>19</v>
      </c>
      <c r="B20" t="s">
        <v>8</v>
      </c>
      <c r="C20" s="2">
        <v>45449.427986111114</v>
      </c>
      <c r="D20" s="18">
        <v>45449.427986111114</v>
      </c>
      <c r="E20">
        <v>2024060601</v>
      </c>
      <c r="F20" s="20" t="s">
        <v>26</v>
      </c>
      <c r="G20">
        <v>4650.665</v>
      </c>
      <c r="H20">
        <v>10.034560000000001</v>
      </c>
      <c r="I20">
        <v>183.15</v>
      </c>
      <c r="J20">
        <v>180.86019999999999</v>
      </c>
      <c r="K20" t="s">
        <v>9</v>
      </c>
      <c r="L20">
        <v>38.000349999999997</v>
      </c>
      <c r="M20">
        <v>0.38826850000000002</v>
      </c>
      <c r="N20">
        <v>45</v>
      </c>
      <c r="O20" t="s">
        <v>10</v>
      </c>
      <c r="P20">
        <v>1</v>
      </c>
      <c r="R20" s="6">
        <f t="shared" si="4"/>
        <v>1.9444444405962713E-3</v>
      </c>
      <c r="V20" s="177">
        <f t="shared" si="0"/>
        <v>2.7999999944586307</v>
      </c>
      <c r="W20" s="177">
        <f t="shared" si="5"/>
        <v>120.01666667405516</v>
      </c>
      <c r="X20">
        <f t="shared" si="1"/>
        <v>6.3013380050904117E-3</v>
      </c>
      <c r="Y20" s="177">
        <f t="shared" si="2"/>
        <v>385.28755056662419</v>
      </c>
      <c r="Z20" s="177">
        <f t="shared" si="3"/>
        <v>347.02184407432901</v>
      </c>
    </row>
    <row r="21" spans="1:26">
      <c r="A21">
        <v>20</v>
      </c>
      <c r="B21" t="s">
        <v>8</v>
      </c>
      <c r="C21" s="2">
        <v>45449.429699074077</v>
      </c>
      <c r="D21" s="18">
        <v>45449.429699074077</v>
      </c>
      <c r="E21">
        <v>2024060601</v>
      </c>
      <c r="F21" s="20" t="s">
        <v>26</v>
      </c>
      <c r="G21">
        <v>4217.1509999999998</v>
      </c>
      <c r="H21">
        <v>9.2410820000000005</v>
      </c>
      <c r="I21">
        <v>374.43990000000002</v>
      </c>
      <c r="J21">
        <v>373.57830000000001</v>
      </c>
      <c r="K21" t="s">
        <v>9</v>
      </c>
      <c r="L21">
        <v>38.000340000000001</v>
      </c>
      <c r="M21">
        <v>0.81633279999999997</v>
      </c>
      <c r="N21">
        <v>92</v>
      </c>
      <c r="O21" t="s">
        <v>10</v>
      </c>
      <c r="P21">
        <v>1</v>
      </c>
      <c r="R21" s="6">
        <f t="shared" si="4"/>
        <v>1.7129629632108845E-3</v>
      </c>
      <c r="V21" s="177">
        <f t="shared" si="0"/>
        <v>2.4666666670236737</v>
      </c>
      <c r="W21" s="177">
        <f t="shared" si="5"/>
        <v>122.48333334107883</v>
      </c>
      <c r="X21">
        <f t="shared" si="1"/>
        <v>6.3013380050904117E-3</v>
      </c>
      <c r="Y21" s="177">
        <f t="shared" si="2"/>
        <v>808.3026090256526</v>
      </c>
      <c r="Z21" s="177">
        <f t="shared" si="3"/>
        <v>728.02420307029695</v>
      </c>
    </row>
    <row r="22" spans="1:26">
      <c r="A22">
        <v>21</v>
      </c>
      <c r="B22" t="s">
        <v>8</v>
      </c>
      <c r="C22" s="2">
        <v>45449.431319444448</v>
      </c>
      <c r="D22" s="18">
        <v>45449.431319444448</v>
      </c>
      <c r="E22">
        <v>2024060601</v>
      </c>
      <c r="F22" s="20" t="s">
        <v>26</v>
      </c>
      <c r="G22">
        <v>3886.0729999999999</v>
      </c>
      <c r="H22">
        <v>8.6420180000000002</v>
      </c>
      <c r="I22">
        <v>268.62</v>
      </c>
      <c r="J22">
        <v>270.27159999999998</v>
      </c>
      <c r="K22" t="s">
        <v>9</v>
      </c>
      <c r="L22">
        <v>38.00132</v>
      </c>
      <c r="M22">
        <v>0.59920470000000003</v>
      </c>
      <c r="N22">
        <v>66</v>
      </c>
      <c r="O22" t="s">
        <v>10</v>
      </c>
      <c r="P22">
        <v>1</v>
      </c>
      <c r="R22" s="6">
        <f t="shared" si="4"/>
        <v>1.6203703708015382E-3</v>
      </c>
      <c r="V22" s="177">
        <f t="shared" si="0"/>
        <v>2.333333333954215</v>
      </c>
      <c r="W22" s="177">
        <f t="shared" si="5"/>
        <v>124.81666667503305</v>
      </c>
      <c r="X22">
        <f t="shared" si="1"/>
        <v>6.3013380050904117E-3</v>
      </c>
      <c r="Y22" s="177">
        <f t="shared" si="2"/>
        <v>593.44194112563059</v>
      </c>
      <c r="Z22" s="177">
        <f t="shared" si="3"/>
        <v>534.50290947009159</v>
      </c>
    </row>
    <row r="23" spans="1:26">
      <c r="A23">
        <v>22</v>
      </c>
      <c r="B23" t="s">
        <v>8</v>
      </c>
      <c r="C23" s="2">
        <v>45449.432974537027</v>
      </c>
      <c r="D23" s="18">
        <v>45449.432974537027</v>
      </c>
      <c r="E23">
        <v>2024060601</v>
      </c>
      <c r="F23" s="20" t="s">
        <v>26</v>
      </c>
      <c r="G23">
        <v>3567.386</v>
      </c>
      <c r="H23">
        <v>8.0536349999999999</v>
      </c>
      <c r="I23">
        <v>264.55</v>
      </c>
      <c r="J23">
        <v>263.64780000000002</v>
      </c>
      <c r="K23" t="s">
        <v>9</v>
      </c>
      <c r="L23">
        <v>38.000610000000002</v>
      </c>
      <c r="M23">
        <v>0.59332819999999997</v>
      </c>
      <c r="N23">
        <v>65</v>
      </c>
      <c r="O23" t="s">
        <v>10</v>
      </c>
      <c r="P23">
        <v>1</v>
      </c>
      <c r="R23" s="6">
        <f t="shared" si="4"/>
        <v>1.6550925793126225E-3</v>
      </c>
      <c r="V23" s="177">
        <f t="shared" si="0"/>
        <v>2.3833333142101765</v>
      </c>
      <c r="W23" s="177">
        <f t="shared" si="5"/>
        <v>127.19999998924322</v>
      </c>
      <c r="X23">
        <f t="shared" si="1"/>
        <v>6.3013380050904117E-3</v>
      </c>
      <c r="Y23" s="177">
        <f t="shared" si="2"/>
        <v>587.65751206407788</v>
      </c>
      <c r="Z23" s="177">
        <f t="shared" si="3"/>
        <v>529.29297409350067</v>
      </c>
    </row>
    <row r="24" spans="1:26">
      <c r="A24">
        <v>23</v>
      </c>
      <c r="B24" t="s">
        <v>8</v>
      </c>
      <c r="C24" s="2">
        <v>45449.454699074071</v>
      </c>
      <c r="D24" s="3">
        <v>45449.454699074071</v>
      </c>
      <c r="E24">
        <v>2024060601</v>
      </c>
      <c r="F24" s="20" t="s">
        <v>26</v>
      </c>
      <c r="G24">
        <v>2719.866</v>
      </c>
      <c r="H24">
        <v>7.4817359999999997</v>
      </c>
      <c r="I24">
        <v>207.57</v>
      </c>
      <c r="J24">
        <v>207.2998</v>
      </c>
      <c r="K24" t="s">
        <v>9</v>
      </c>
      <c r="L24">
        <v>38.000120000000003</v>
      </c>
      <c r="M24">
        <v>0.56854740000000004</v>
      </c>
      <c r="N24">
        <v>51</v>
      </c>
      <c r="O24" t="s">
        <v>10</v>
      </c>
      <c r="P24">
        <v>1</v>
      </c>
      <c r="R24" s="8">
        <f t="shared" si="4"/>
        <v>2.1724537044065073E-2</v>
      </c>
      <c r="S24" s="1">
        <f>AVERAGE(R25:R30)</f>
        <v>3.3757716070491974E-3</v>
      </c>
      <c r="V24" s="177">
        <f t="shared" si="0"/>
        <v>31.283333343453705</v>
      </c>
      <c r="W24" s="177">
        <f t="shared" si="5"/>
        <v>158.48333333269693</v>
      </c>
      <c r="X24">
        <f t="shared" si="1"/>
        <v>6.3013380050904117E-3</v>
      </c>
      <c r="Y24" s="177">
        <f t="shared" si="2"/>
        <v>562.7430367838258</v>
      </c>
      <c r="Z24" s="177">
        <f t="shared" si="3"/>
        <v>506.85293640429342</v>
      </c>
    </row>
    <row r="25" spans="1:26">
      <c r="A25">
        <v>24</v>
      </c>
      <c r="B25" t="s">
        <v>8</v>
      </c>
      <c r="C25" s="2">
        <v>45449.456377314818</v>
      </c>
      <c r="D25" s="3">
        <v>45449.456377314818</v>
      </c>
      <c r="E25">
        <v>2024060601</v>
      </c>
      <c r="F25" s="20" t="s">
        <v>26</v>
      </c>
      <c r="G25">
        <v>2363.529</v>
      </c>
      <c r="H25">
        <v>6.6015360000000003</v>
      </c>
      <c r="I25">
        <v>317.45999999999998</v>
      </c>
      <c r="J25">
        <v>316.03500000000003</v>
      </c>
      <c r="K25" t="s">
        <v>9</v>
      </c>
      <c r="L25">
        <v>38.001260000000002</v>
      </c>
      <c r="M25">
        <v>0.88046469999999999</v>
      </c>
      <c r="N25">
        <v>78</v>
      </c>
      <c r="O25" t="s">
        <v>10</v>
      </c>
      <c r="P25">
        <v>1</v>
      </c>
      <c r="R25" s="8">
        <f t="shared" si="4"/>
        <v>1.6782407474238425E-3</v>
      </c>
      <c r="V25" s="177">
        <f t="shared" si="0"/>
        <v>2.4166666762903333</v>
      </c>
      <c r="W25" s="177">
        <f t="shared" si="5"/>
        <v>160.90000000898726</v>
      </c>
      <c r="X25">
        <f t="shared" si="1"/>
        <v>6.3013380050904117E-3</v>
      </c>
      <c r="Y25" s="177">
        <f t="shared" si="2"/>
        <v>871.08385971013968</v>
      </c>
      <c r="Z25" s="177">
        <f t="shared" si="3"/>
        <v>784.57019152433122</v>
      </c>
    </row>
    <row r="26" spans="1:26">
      <c r="A26">
        <v>25</v>
      </c>
      <c r="B26" t="s">
        <v>8</v>
      </c>
      <c r="C26" s="2">
        <v>45449.458564814813</v>
      </c>
      <c r="D26" s="3">
        <v>45449.458564814813</v>
      </c>
      <c r="E26">
        <v>2024060601</v>
      </c>
      <c r="F26" s="20" t="s">
        <v>26</v>
      </c>
      <c r="G26">
        <v>2012.4839999999999</v>
      </c>
      <c r="H26">
        <v>5.7345959999999998</v>
      </c>
      <c r="I26">
        <v>309.32</v>
      </c>
      <c r="J26">
        <v>307.1189</v>
      </c>
      <c r="K26" t="s">
        <v>9</v>
      </c>
      <c r="L26">
        <v>38.000399999999999</v>
      </c>
      <c r="M26">
        <v>0.87259629999999999</v>
      </c>
      <c r="N26">
        <v>76</v>
      </c>
      <c r="O26" t="s">
        <v>10</v>
      </c>
      <c r="P26">
        <v>1</v>
      </c>
      <c r="R26" s="8">
        <f>D26-D25</f>
        <v>2.1874999947613105E-3</v>
      </c>
      <c r="S26" s="1"/>
      <c r="V26" s="177">
        <f t="shared" si="0"/>
        <v>3.1499999924562871</v>
      </c>
      <c r="W26" s="177">
        <f t="shared" si="5"/>
        <v>164.05000000144355</v>
      </c>
      <c r="X26">
        <f t="shared" si="1"/>
        <v>6.3013380050904117E-3</v>
      </c>
      <c r="Y26" s="177">
        <f t="shared" si="2"/>
        <v>863.47890597303467</v>
      </c>
      <c r="Z26" s="177">
        <f t="shared" si="3"/>
        <v>777.72054100728485</v>
      </c>
    </row>
    <row r="27" spans="1:26">
      <c r="A27">
        <v>26</v>
      </c>
      <c r="B27" t="s">
        <v>8</v>
      </c>
      <c r="C27" s="2">
        <v>45449.46020833333</v>
      </c>
      <c r="D27" s="3">
        <v>45449.46020833333</v>
      </c>
      <c r="E27">
        <v>2024060601</v>
      </c>
      <c r="F27" s="20" t="s">
        <v>26</v>
      </c>
      <c r="G27">
        <v>1711.8209999999999</v>
      </c>
      <c r="H27">
        <v>4.9513189999999998</v>
      </c>
      <c r="I27">
        <v>272.69</v>
      </c>
      <c r="J27">
        <v>273.08589999999998</v>
      </c>
      <c r="K27" t="s">
        <v>9</v>
      </c>
      <c r="L27">
        <v>38.00018</v>
      </c>
      <c r="M27">
        <v>0.78755200000000003</v>
      </c>
      <c r="N27">
        <v>67</v>
      </c>
      <c r="O27" t="s">
        <v>10</v>
      </c>
      <c r="P27">
        <v>1</v>
      </c>
      <c r="R27" s="8">
        <f>D27-D26</f>
        <v>1.6435185170848854E-3</v>
      </c>
      <c r="V27" s="177">
        <f t="shared" si="0"/>
        <v>2.366666664602235</v>
      </c>
      <c r="W27" s="177">
        <f t="shared" si="5"/>
        <v>166.41666666604578</v>
      </c>
      <c r="X27">
        <f t="shared" si="1"/>
        <v>6.3013380050904117E-3</v>
      </c>
      <c r="Y27" s="177">
        <f t="shared" si="2"/>
        <v>779.32960087050867</v>
      </c>
      <c r="Z27" s="177">
        <f t="shared" si="3"/>
        <v>701.92871489894992</v>
      </c>
    </row>
    <row r="28" spans="1:26">
      <c r="A28">
        <v>27</v>
      </c>
      <c r="B28" t="s">
        <v>8</v>
      </c>
      <c r="C28" s="2">
        <v>45449.464641203696</v>
      </c>
      <c r="D28" s="3">
        <v>45449.464641203696</v>
      </c>
      <c r="E28">
        <v>2024060601</v>
      </c>
      <c r="F28" s="20" t="s">
        <v>26</v>
      </c>
      <c r="G28">
        <v>1415.1990000000001</v>
      </c>
      <c r="H28">
        <v>4.2613209999999997</v>
      </c>
      <c r="I28">
        <v>231.99</v>
      </c>
      <c r="J28">
        <v>230.91540000000001</v>
      </c>
      <c r="K28" t="s">
        <v>9</v>
      </c>
      <c r="L28">
        <v>38.000070000000001</v>
      </c>
      <c r="M28">
        <v>0.69327000000000005</v>
      </c>
      <c r="N28">
        <v>57</v>
      </c>
      <c r="O28" t="s">
        <v>10</v>
      </c>
      <c r="P28">
        <v>1</v>
      </c>
      <c r="R28" s="8">
        <f t="shared" ref="R28:R31" si="6">D28-D27</f>
        <v>4.4328703661449254E-3</v>
      </c>
      <c r="V28" s="177">
        <f t="shared" si="0"/>
        <v>6.3833333272486925</v>
      </c>
      <c r="W28" s="177">
        <f t="shared" si="5"/>
        <v>172.79999999329448</v>
      </c>
      <c r="X28">
        <f t="shared" si="1"/>
        <v>6.3013380050904117E-3</v>
      </c>
      <c r="Y28" s="177">
        <f t="shared" si="2"/>
        <v>686.03086327658832</v>
      </c>
      <c r="Z28" s="177">
        <f t="shared" si="3"/>
        <v>617.89615292793826</v>
      </c>
    </row>
    <row r="29" spans="1:26">
      <c r="A29">
        <v>28</v>
      </c>
      <c r="B29" t="s">
        <v>8</v>
      </c>
      <c r="C29" s="2">
        <v>45449.473275462973</v>
      </c>
      <c r="D29" s="3">
        <v>45449.473275462973</v>
      </c>
      <c r="E29">
        <v>2024060601</v>
      </c>
      <c r="F29" s="20" t="s">
        <v>26</v>
      </c>
      <c r="G29">
        <v>1019.986</v>
      </c>
      <c r="H29">
        <v>3.3225560000000001</v>
      </c>
      <c r="I29">
        <v>288.97000000000003</v>
      </c>
      <c r="J29">
        <v>287.9067</v>
      </c>
      <c r="K29" t="s">
        <v>9</v>
      </c>
      <c r="L29">
        <v>38.000109999999999</v>
      </c>
      <c r="M29">
        <v>0.93519580000000002</v>
      </c>
      <c r="N29">
        <v>71</v>
      </c>
      <c r="O29" t="s">
        <v>10</v>
      </c>
      <c r="P29">
        <v>1</v>
      </c>
      <c r="R29" s="8">
        <f t="shared" si="6"/>
        <v>8.6342592767323367E-3</v>
      </c>
      <c r="V29" s="177">
        <f t="shared" si="0"/>
        <v>12.433333358494565</v>
      </c>
      <c r="W29" s="177">
        <f t="shared" si="5"/>
        <v>185.23333335178904</v>
      </c>
      <c r="X29">
        <f t="shared" si="1"/>
        <v>6.3013380050904117E-3</v>
      </c>
      <c r="Y29" s="177">
        <f t="shared" si="2"/>
        <v>925.05603363089654</v>
      </c>
      <c r="Z29" s="177">
        <f t="shared" si="3"/>
        <v>833.18199664270776</v>
      </c>
    </row>
    <row r="30" spans="1:26">
      <c r="A30">
        <v>29</v>
      </c>
      <c r="B30" t="s">
        <v>8</v>
      </c>
      <c r="C30" s="2">
        <v>45449.474953703713</v>
      </c>
      <c r="D30" s="3">
        <v>45449.474953703713</v>
      </c>
      <c r="E30">
        <v>2024060601</v>
      </c>
      <c r="F30" s="20" t="s">
        <v>26</v>
      </c>
      <c r="G30">
        <v>721.99929999999995</v>
      </c>
      <c r="H30">
        <v>2.3878029999999999</v>
      </c>
      <c r="I30">
        <v>284.89999999999998</v>
      </c>
      <c r="J30">
        <v>285.56459999999998</v>
      </c>
      <c r="K30" t="s">
        <v>9</v>
      </c>
      <c r="L30">
        <v>38.000050000000002</v>
      </c>
      <c r="M30">
        <v>0.94186650000000005</v>
      </c>
      <c r="N30">
        <v>70</v>
      </c>
      <c r="O30" t="s">
        <v>10</v>
      </c>
      <c r="P30">
        <v>1</v>
      </c>
      <c r="R30" s="8">
        <f t="shared" si="6"/>
        <v>1.6782407401478849E-3</v>
      </c>
      <c r="V30" s="177">
        <f t="shared" si="0"/>
        <v>2.4166666658129543</v>
      </c>
      <c r="W30" s="177">
        <f t="shared" si="5"/>
        <v>187.650000017602</v>
      </c>
      <c r="X30">
        <f t="shared" si="1"/>
        <v>6.3013380050904117E-3</v>
      </c>
      <c r="Y30" s="177">
        <f t="shared" si="2"/>
        <v>931.61007247560417</v>
      </c>
      <c r="Z30" s="177">
        <f t="shared" si="3"/>
        <v>839.08510626221278</v>
      </c>
    </row>
    <row r="31" spans="1:26">
      <c r="A31">
        <v>30</v>
      </c>
      <c r="B31" t="s">
        <v>8</v>
      </c>
      <c r="C31" s="2">
        <v>45449.521018518521</v>
      </c>
      <c r="D31" s="17">
        <v>45449.521018518521</v>
      </c>
      <c r="E31">
        <v>2024060601</v>
      </c>
      <c r="F31" s="20" t="s">
        <v>26</v>
      </c>
      <c r="G31">
        <v>220.96709999999999</v>
      </c>
      <c r="H31">
        <v>1.111086</v>
      </c>
      <c r="I31">
        <v>256.41000000000003</v>
      </c>
      <c r="J31">
        <v>255.58459999999999</v>
      </c>
      <c r="K31" t="s">
        <v>9</v>
      </c>
      <c r="L31">
        <v>38.00018</v>
      </c>
      <c r="M31">
        <v>1.281749</v>
      </c>
      <c r="N31">
        <v>63</v>
      </c>
      <c r="O31" t="s">
        <v>10</v>
      </c>
      <c r="P31">
        <v>1</v>
      </c>
      <c r="R31" s="9">
        <f t="shared" si="6"/>
        <v>4.6064814807323273E-2</v>
      </c>
      <c r="V31" s="177">
        <f t="shared" si="0"/>
        <v>66.333333322545514</v>
      </c>
      <c r="W31" s="177">
        <f t="shared" si="5"/>
        <v>253.98333334014751</v>
      </c>
      <c r="X31">
        <f t="shared" si="1"/>
        <v>6.3013380050904117E-3</v>
      </c>
      <c r="Y31" s="177">
        <f t="shared" si="2"/>
        <v>1266.4693914599598</v>
      </c>
      <c r="Z31" s="177">
        <f t="shared" si="3"/>
        <v>1140.6871128895489</v>
      </c>
    </row>
    <row r="32" spans="1:26">
      <c r="C32"/>
      <c r="D32"/>
      <c r="F32"/>
      <c r="I32">
        <f>AVERAGE(I2:I31)</f>
        <v>268.34866333333332</v>
      </c>
      <c r="J32">
        <f>AVERAGE(J2:J31)</f>
        <v>266.84098333333333</v>
      </c>
      <c r="S32" s="1"/>
      <c r="V32" s="177"/>
      <c r="W32" s="177"/>
      <c r="Y32" s="177">
        <f t="shared" ref="Y32:Z32" si="7">SUM(Y2:Y31)</f>
        <v>16251.102918820998</v>
      </c>
      <c r="Z32" s="177">
        <f t="shared" si="7"/>
        <v>14665.631838060386</v>
      </c>
    </row>
    <row r="33" spans="3:26">
      <c r="C33" t="s">
        <v>17</v>
      </c>
      <c r="D33" s="1">
        <f>D31-D2</f>
        <v>0.16484953703911742</v>
      </c>
      <c r="F33" s="11" t="s">
        <v>23</v>
      </c>
      <c r="G33" s="11">
        <f>G2-G31</f>
        <v>15060.7829</v>
      </c>
      <c r="V33" s="177"/>
      <c r="W33" s="177"/>
      <c r="X33" s="177"/>
      <c r="Y33" s="177"/>
      <c r="Z33" s="177"/>
    </row>
    <row r="34" spans="3:26">
      <c r="C34" t="s">
        <v>19</v>
      </c>
      <c r="D34" s="1">
        <f>D31-D1</f>
        <v>0.17637731481954688</v>
      </c>
      <c r="F34" s="11" t="s">
        <v>24</v>
      </c>
      <c r="G34" s="11">
        <f>G1-G31</f>
        <v>17048.8429</v>
      </c>
    </row>
  </sheetData>
  <phoneticPr fontId="1" type="noConversion"/>
  <conditionalFormatting sqref="R2:R31">
    <cfRule type="containsText" dxfId="4" priority="1" operator="containsText" text="Prime">
      <formula>NOT(ISERROR(SEARCH("Prime",R2)))</formula>
    </cfRule>
  </conditionalFormatting>
  <pageMargins left="0.75" right="0.75" top="1" bottom="1" header="0.5" footer="0.5"/>
  <pageSetup paperSize="9" orientation="portrait" horizontalDpi="0" verticalDpi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31"/>
  <dimension ref="A1:Z36"/>
  <sheetViews>
    <sheetView topLeftCell="J1" zoomScale="87" zoomScaleNormal="101" workbookViewId="0">
      <selection activeCell="Y34" sqref="Y34:Z34"/>
    </sheetView>
  </sheetViews>
  <sheetFormatPr baseColWidth="10" defaultColWidth="17.83203125" defaultRowHeight="14"/>
  <cols>
    <col min="2" max="2" width="9.33203125" customWidth="1"/>
    <col min="3" max="3" width="22" style="2" bestFit="1" customWidth="1"/>
    <col min="4" max="4" width="12.1640625" style="1" bestFit="1" customWidth="1"/>
    <col min="5" max="5" width="12.1640625" bestFit="1" customWidth="1"/>
    <col min="6" max="6" width="8.33203125" style="20" customWidth="1"/>
    <col min="7" max="7" width="10.1640625" bestFit="1" customWidth="1"/>
    <col min="8" max="8" width="11.1640625" bestFit="1" customWidth="1"/>
    <col min="9" max="10" width="10" bestFit="1" customWidth="1"/>
    <col min="11" max="11" width="14.1640625" bestFit="1" customWidth="1"/>
    <col min="12" max="12" width="10" bestFit="1" customWidth="1"/>
    <col min="13" max="13" width="11" bestFit="1" customWidth="1"/>
    <col min="14" max="14" width="5" bestFit="1" customWidth="1"/>
    <col min="15" max="16" width="3" bestFit="1" customWidth="1"/>
    <col min="18" max="20" width="12" bestFit="1" customWidth="1"/>
    <col min="21" max="22" width="9" bestFit="1" customWidth="1"/>
    <col min="23" max="23" width="10" bestFit="1" customWidth="1"/>
    <col min="24" max="26" width="13" bestFit="1" customWidth="1"/>
  </cols>
  <sheetData>
    <row r="1" spans="1:26" ht="15">
      <c r="B1" s="14" t="s">
        <v>7</v>
      </c>
      <c r="C1" s="15">
        <v>45450.341134259259</v>
      </c>
      <c r="D1" s="16">
        <v>45450.341134259259</v>
      </c>
      <c r="E1" s="14">
        <v>2024060701</v>
      </c>
      <c r="F1" s="19" t="s">
        <v>26</v>
      </c>
      <c r="G1" s="14">
        <v>18335.43</v>
      </c>
      <c r="H1" s="14">
        <v>17.451280000000001</v>
      </c>
    </row>
    <row r="2" spans="1:26">
      <c r="A2">
        <v>1</v>
      </c>
      <c r="B2" t="s">
        <v>8</v>
      </c>
      <c r="C2" s="2">
        <v>45450.362395833326</v>
      </c>
      <c r="D2" s="3">
        <v>45450.362395833326</v>
      </c>
      <c r="E2">
        <v>2024060701</v>
      </c>
      <c r="F2" s="20" t="s">
        <v>26</v>
      </c>
      <c r="G2">
        <v>14892.45</v>
      </c>
      <c r="H2">
        <v>17.203779999999998</v>
      </c>
      <c r="I2">
        <v>215.71</v>
      </c>
      <c r="J2">
        <v>211.56739999999999</v>
      </c>
      <c r="K2" t="s">
        <v>9</v>
      </c>
      <c r="L2">
        <v>38.000590000000003</v>
      </c>
      <c r="M2">
        <v>0.24317130000000001</v>
      </c>
      <c r="N2">
        <v>53</v>
      </c>
      <c r="O2" t="s">
        <v>10</v>
      </c>
      <c r="P2">
        <v>1</v>
      </c>
      <c r="R2" s="8">
        <f>D2-D1</f>
        <v>2.1261574067466427E-2</v>
      </c>
      <c r="U2">
        <f>G1-G2</f>
        <v>3442.9799999999996</v>
      </c>
      <c r="W2" s="177">
        <f>R2*1440</f>
        <v>30.616666657151654</v>
      </c>
      <c r="X2">
        <f>LN(2)/110</f>
        <v>6.3013380050904117E-3</v>
      </c>
      <c r="Y2" s="177">
        <f>J2*EXP(W2*X2)</f>
        <v>256.58746202387516</v>
      </c>
      <c r="Z2" s="177">
        <f>J2*EXP(W2*X2)</f>
        <v>256.58746202387516</v>
      </c>
    </row>
    <row r="3" spans="1:26">
      <c r="A3">
        <v>2</v>
      </c>
      <c r="B3" t="s">
        <v>8</v>
      </c>
      <c r="C3" s="2">
        <v>45450.364317129628</v>
      </c>
      <c r="D3" s="3">
        <v>45450.364317129628</v>
      </c>
      <c r="E3">
        <v>2024060701</v>
      </c>
      <c r="F3" s="20" t="s">
        <v>26</v>
      </c>
      <c r="G3">
        <v>14411.06</v>
      </c>
      <c r="H3">
        <v>16.94293</v>
      </c>
      <c r="I3">
        <v>223.85</v>
      </c>
      <c r="J3">
        <v>223.721</v>
      </c>
      <c r="K3" t="s">
        <v>9</v>
      </c>
      <c r="L3">
        <v>38.001249999999999</v>
      </c>
      <c r="M3">
        <v>0.26168669999999999</v>
      </c>
      <c r="N3">
        <v>55</v>
      </c>
      <c r="O3" t="s">
        <v>10</v>
      </c>
      <c r="P3">
        <v>1</v>
      </c>
      <c r="R3" s="8">
        <f>D3-D2</f>
        <v>1.9212963015888818E-3</v>
      </c>
      <c r="S3" s="1">
        <f>AVERAGE(R3:R11)</f>
        <v>1.7759773666815211E-3</v>
      </c>
      <c r="T3" s="1">
        <f>AVERAGE(R:R)</f>
        <v>3.8407841434491274E-3</v>
      </c>
      <c r="V3" s="177">
        <f t="shared" ref="V3:V31" si="0">R3*1440</f>
        <v>2.7666666742879897</v>
      </c>
      <c r="W3" s="177">
        <f>V3+W2</f>
        <v>33.383333331439644</v>
      </c>
      <c r="X3">
        <f t="shared" ref="X3:X33" si="1">LN(2)/110</f>
        <v>6.3013380050904117E-3</v>
      </c>
      <c r="Y3" s="177">
        <f t="shared" ref="Y3:Y31" si="2">J3*EXP(W3*X3)</f>
        <v>276.09897510167968</v>
      </c>
      <c r="Z3" s="177">
        <f t="shared" ref="Z3:Z33" si="3">J3*EXP(X3*(W3-$W$2))</f>
        <v>227.65548185472829</v>
      </c>
    </row>
    <row r="4" spans="1:26">
      <c r="A4">
        <v>3</v>
      </c>
      <c r="B4" t="s">
        <v>8</v>
      </c>
      <c r="C4" s="2">
        <v>45450.366354166668</v>
      </c>
      <c r="D4" s="3">
        <v>45450.366354166668</v>
      </c>
      <c r="E4">
        <v>2024060701</v>
      </c>
      <c r="F4" s="20" t="s">
        <v>26</v>
      </c>
      <c r="G4">
        <v>13759.02</v>
      </c>
      <c r="H4">
        <v>16.478840000000002</v>
      </c>
      <c r="I4">
        <v>386.65</v>
      </c>
      <c r="J4">
        <v>397.76740000000001</v>
      </c>
      <c r="K4" t="s">
        <v>9</v>
      </c>
      <c r="L4">
        <v>38.00132</v>
      </c>
      <c r="M4">
        <v>0.4741341</v>
      </c>
      <c r="N4">
        <v>95</v>
      </c>
      <c r="O4" t="s">
        <v>10</v>
      </c>
      <c r="P4">
        <v>1</v>
      </c>
      <c r="R4" s="8">
        <f t="shared" ref="R4:R25" si="4">D4-D3</f>
        <v>2.0370370402815752E-3</v>
      </c>
      <c r="V4" s="177">
        <f t="shared" si="0"/>
        <v>2.9333333380054682</v>
      </c>
      <c r="W4" s="177">
        <f t="shared" ref="W4:W31" si="5">V4+W3</f>
        <v>36.316666669445112</v>
      </c>
      <c r="X4">
        <f t="shared" si="1"/>
        <v>6.3013380050904117E-3</v>
      </c>
      <c r="Y4" s="177">
        <f t="shared" si="2"/>
        <v>500.05145555394279</v>
      </c>
      <c r="Z4" s="177">
        <f t="shared" si="3"/>
        <v>412.31393569775895</v>
      </c>
    </row>
    <row r="5" spans="1:26">
      <c r="A5">
        <v>4</v>
      </c>
      <c r="B5" t="s">
        <v>8</v>
      </c>
      <c r="C5" s="2">
        <v>45450.368194444447</v>
      </c>
      <c r="D5" s="3">
        <v>45450.368194444447</v>
      </c>
      <c r="E5">
        <v>2024060701</v>
      </c>
      <c r="F5" s="20" t="s">
        <v>26</v>
      </c>
      <c r="G5">
        <v>13286.62</v>
      </c>
      <c r="H5">
        <v>16.179939999999998</v>
      </c>
      <c r="I5">
        <v>244.2</v>
      </c>
      <c r="J5">
        <v>251.4194</v>
      </c>
      <c r="K5" t="s">
        <v>9</v>
      </c>
      <c r="L5">
        <v>38.001289999999997</v>
      </c>
      <c r="M5">
        <v>0.30450349999999998</v>
      </c>
      <c r="N5">
        <v>60</v>
      </c>
      <c r="O5" t="s">
        <v>10</v>
      </c>
      <c r="P5">
        <v>1</v>
      </c>
      <c r="R5" s="8">
        <f t="shared" si="4"/>
        <v>1.8402777786832303E-3</v>
      </c>
      <c r="V5" s="177">
        <f t="shared" si="0"/>
        <v>2.6500000013038516</v>
      </c>
      <c r="W5" s="177">
        <f t="shared" si="5"/>
        <v>38.966666670748964</v>
      </c>
      <c r="X5">
        <f t="shared" si="1"/>
        <v>6.3013380050904117E-3</v>
      </c>
      <c r="Y5" s="177">
        <f t="shared" si="2"/>
        <v>321.39297599530136</v>
      </c>
      <c r="Z5" s="177">
        <f t="shared" si="3"/>
        <v>265.00233399269268</v>
      </c>
    </row>
    <row r="6" spans="1:26">
      <c r="A6">
        <v>5</v>
      </c>
      <c r="B6" t="s">
        <v>8</v>
      </c>
      <c r="C6" s="2">
        <v>45450.369930555556</v>
      </c>
      <c r="D6" s="3">
        <v>45450.369930555556</v>
      </c>
      <c r="E6">
        <v>2024060701</v>
      </c>
      <c r="F6" s="20" t="s">
        <v>26</v>
      </c>
      <c r="G6">
        <v>12804.78</v>
      </c>
      <c r="H6">
        <v>15.84136</v>
      </c>
      <c r="I6">
        <v>280.83</v>
      </c>
      <c r="J6">
        <v>280.70920000000001</v>
      </c>
      <c r="K6" t="s">
        <v>9</v>
      </c>
      <c r="L6">
        <v>38.000070000000001</v>
      </c>
      <c r="M6">
        <v>0.34553620000000002</v>
      </c>
      <c r="N6">
        <v>69</v>
      </c>
      <c r="O6" t="s">
        <v>10</v>
      </c>
      <c r="P6">
        <v>1</v>
      </c>
      <c r="R6" s="8">
        <f t="shared" si="4"/>
        <v>1.7361111094942316E-3</v>
      </c>
      <c r="V6" s="177">
        <f t="shared" si="0"/>
        <v>2.4999999976716936</v>
      </c>
      <c r="W6" s="177">
        <f t="shared" si="5"/>
        <v>41.466666668420658</v>
      </c>
      <c r="X6">
        <f t="shared" si="1"/>
        <v>6.3013380050904117E-3</v>
      </c>
      <c r="Y6" s="177">
        <f t="shared" si="2"/>
        <v>364.53214638414488</v>
      </c>
      <c r="Z6" s="177">
        <f t="shared" si="3"/>
        <v>300.57243568564047</v>
      </c>
    </row>
    <row r="7" spans="1:26">
      <c r="A7">
        <v>6</v>
      </c>
      <c r="B7" t="s">
        <v>8</v>
      </c>
      <c r="C7" s="2">
        <v>45450.371689814812</v>
      </c>
      <c r="D7" s="3">
        <v>45450.371689814812</v>
      </c>
      <c r="E7">
        <v>2024060701</v>
      </c>
      <c r="F7" s="20" t="s">
        <v>26</v>
      </c>
      <c r="G7">
        <v>12317</v>
      </c>
      <c r="H7">
        <v>15.48368</v>
      </c>
      <c r="I7">
        <v>288.97000000000003</v>
      </c>
      <c r="J7">
        <v>287.6986</v>
      </c>
      <c r="K7" t="s">
        <v>9</v>
      </c>
      <c r="L7">
        <v>38.000169999999997</v>
      </c>
      <c r="M7">
        <v>0.35989009999999999</v>
      </c>
      <c r="N7">
        <v>71</v>
      </c>
      <c r="O7" t="s">
        <v>10</v>
      </c>
      <c r="P7">
        <v>1</v>
      </c>
      <c r="R7" s="8">
        <f t="shared" si="4"/>
        <v>1.7592592557775788E-3</v>
      </c>
      <c r="V7" s="177">
        <f t="shared" si="0"/>
        <v>2.5333333283197135</v>
      </c>
      <c r="W7" s="177">
        <f t="shared" si="5"/>
        <v>43.999999996740371</v>
      </c>
      <c r="X7">
        <f t="shared" si="1"/>
        <v>6.3013380050904117E-3</v>
      </c>
      <c r="Y7" s="177">
        <f t="shared" si="2"/>
        <v>379.62057861048913</v>
      </c>
      <c r="Z7" s="177">
        <f t="shared" si="3"/>
        <v>313.01349711173162</v>
      </c>
    </row>
    <row r="8" spans="1:26">
      <c r="A8">
        <v>7</v>
      </c>
      <c r="B8" t="s">
        <v>8</v>
      </c>
      <c r="C8" s="2">
        <v>45450.373368055552</v>
      </c>
      <c r="D8" s="3">
        <v>45450.373368055552</v>
      </c>
      <c r="E8">
        <v>2024060701</v>
      </c>
      <c r="F8" s="20" t="s">
        <v>26</v>
      </c>
      <c r="G8">
        <v>11874.83</v>
      </c>
      <c r="H8">
        <v>15.157439999999999</v>
      </c>
      <c r="I8">
        <v>256.41000000000003</v>
      </c>
      <c r="J8">
        <v>251.93700000000001</v>
      </c>
      <c r="K8" t="s">
        <v>9</v>
      </c>
      <c r="L8">
        <v>38.001240000000003</v>
      </c>
      <c r="M8">
        <v>0.3200172</v>
      </c>
      <c r="N8">
        <v>63</v>
      </c>
      <c r="O8" t="s">
        <v>10</v>
      </c>
      <c r="P8">
        <v>1</v>
      </c>
      <c r="R8" s="8">
        <f t="shared" si="4"/>
        <v>1.6782407401478849E-3</v>
      </c>
      <c r="V8" s="177">
        <f t="shared" si="0"/>
        <v>2.4166666658129543</v>
      </c>
      <c r="W8" s="177">
        <f t="shared" si="5"/>
        <v>46.416666662553325</v>
      </c>
      <c r="X8">
        <f t="shared" si="1"/>
        <v>6.3013380050904117E-3</v>
      </c>
      <c r="Y8" s="177">
        <f t="shared" si="2"/>
        <v>337.53397164284394</v>
      </c>
      <c r="Z8" s="177">
        <f t="shared" si="3"/>
        <v>278.31127923743009</v>
      </c>
    </row>
    <row r="9" spans="1:26">
      <c r="A9">
        <v>8</v>
      </c>
      <c r="B9" t="s">
        <v>8</v>
      </c>
      <c r="C9" s="2">
        <v>45450.375011574077</v>
      </c>
      <c r="D9" s="3">
        <v>45450.375011574077</v>
      </c>
      <c r="E9">
        <v>2024060701</v>
      </c>
      <c r="F9" s="20" t="s">
        <v>26</v>
      </c>
      <c r="G9">
        <v>11458.68</v>
      </c>
      <c r="H9">
        <v>14.848100000000001</v>
      </c>
      <c r="I9">
        <v>244.2</v>
      </c>
      <c r="J9">
        <v>244.02619999999999</v>
      </c>
      <c r="K9" t="s">
        <v>9</v>
      </c>
      <c r="L9">
        <v>38.000309999999999</v>
      </c>
      <c r="M9">
        <v>0.3146622</v>
      </c>
      <c r="N9">
        <v>60</v>
      </c>
      <c r="O9" t="s">
        <v>10</v>
      </c>
      <c r="P9">
        <v>1</v>
      </c>
      <c r="R9" s="8">
        <f t="shared" si="4"/>
        <v>1.643518524360843E-3</v>
      </c>
      <c r="V9" s="177">
        <f t="shared" si="0"/>
        <v>2.3666666750796139</v>
      </c>
      <c r="W9" s="177">
        <f t="shared" si="5"/>
        <v>48.783333337632939</v>
      </c>
      <c r="X9">
        <f t="shared" si="1"/>
        <v>6.3013380050904117E-3</v>
      </c>
      <c r="Y9" s="177">
        <f t="shared" si="2"/>
        <v>331.84761379514845</v>
      </c>
      <c r="Z9" s="177">
        <f t="shared" si="3"/>
        <v>273.62263258331348</v>
      </c>
    </row>
    <row r="10" spans="1:26">
      <c r="A10">
        <v>9</v>
      </c>
      <c r="B10" t="s">
        <v>8</v>
      </c>
      <c r="C10" s="2">
        <v>45450.376828703702</v>
      </c>
      <c r="D10" s="3">
        <v>45450.376828703702</v>
      </c>
      <c r="E10">
        <v>2024060701</v>
      </c>
      <c r="F10" s="20" t="s">
        <v>26</v>
      </c>
      <c r="G10">
        <v>10956.06</v>
      </c>
      <c r="H10">
        <v>14.43188</v>
      </c>
      <c r="I10">
        <v>317.45999999999998</v>
      </c>
      <c r="J10">
        <v>315.85469999999998</v>
      </c>
      <c r="K10" t="s">
        <v>9</v>
      </c>
      <c r="L10">
        <v>38.000070000000001</v>
      </c>
      <c r="M10">
        <v>0.41417320000000002</v>
      </c>
      <c r="N10">
        <v>78</v>
      </c>
      <c r="O10" t="s">
        <v>10</v>
      </c>
      <c r="P10">
        <v>1</v>
      </c>
      <c r="R10" s="8">
        <f t="shared" si="4"/>
        <v>1.8171296251239255E-3</v>
      </c>
      <c r="V10" s="177">
        <f t="shared" si="0"/>
        <v>2.6166666601784527</v>
      </c>
      <c r="W10" s="177">
        <f t="shared" si="5"/>
        <v>51.399999997811392</v>
      </c>
      <c r="X10">
        <f t="shared" si="1"/>
        <v>6.3013380050904117E-3</v>
      </c>
      <c r="Y10" s="177">
        <f t="shared" si="2"/>
        <v>436.66707872125016</v>
      </c>
      <c r="Z10" s="177">
        <f t="shared" si="3"/>
        <v>360.05079040866758</v>
      </c>
    </row>
    <row r="11" spans="1:26">
      <c r="A11">
        <v>10</v>
      </c>
      <c r="B11" t="s">
        <v>8</v>
      </c>
      <c r="C11" s="2">
        <v>45450.378379629627</v>
      </c>
      <c r="D11" s="3">
        <v>45450.378379629627</v>
      </c>
      <c r="E11">
        <v>2024060701</v>
      </c>
      <c r="F11" s="20" t="s">
        <v>26</v>
      </c>
      <c r="G11">
        <v>10536.29</v>
      </c>
      <c r="H11">
        <v>14.077590000000001</v>
      </c>
      <c r="I11">
        <v>264.55</v>
      </c>
      <c r="J11">
        <v>277.24470000000002</v>
      </c>
      <c r="K11" t="s">
        <v>9</v>
      </c>
      <c r="L11">
        <v>38.000100000000003</v>
      </c>
      <c r="M11">
        <v>0.36858400000000002</v>
      </c>
      <c r="N11">
        <v>65</v>
      </c>
      <c r="O11" t="s">
        <v>10</v>
      </c>
      <c r="P11">
        <v>1</v>
      </c>
      <c r="R11" s="8">
        <f t="shared" si="4"/>
        <v>1.5509259246755391E-3</v>
      </c>
      <c r="S11" s="1"/>
      <c r="V11" s="177">
        <f t="shared" si="0"/>
        <v>2.2333333315327764</v>
      </c>
      <c r="W11" s="177">
        <f t="shared" si="5"/>
        <v>53.633333329344168</v>
      </c>
      <c r="X11">
        <f t="shared" si="1"/>
        <v>6.3013380050904117E-3</v>
      </c>
      <c r="Y11" s="177">
        <f t="shared" si="2"/>
        <v>388.72115888371457</v>
      </c>
      <c r="Z11" s="177">
        <f t="shared" si="3"/>
        <v>320.51731702448495</v>
      </c>
    </row>
    <row r="12" spans="1:26">
      <c r="A12">
        <v>11</v>
      </c>
      <c r="B12" t="s">
        <v>8</v>
      </c>
      <c r="C12" s="2">
        <v>45450.402650462973</v>
      </c>
      <c r="D12" s="17">
        <v>45450.402650462973</v>
      </c>
      <c r="E12">
        <v>2024060701</v>
      </c>
      <c r="F12" s="20" t="s">
        <v>26</v>
      </c>
      <c r="G12">
        <v>8165.8220000000001</v>
      </c>
      <c r="H12">
        <v>13.603960000000001</v>
      </c>
      <c r="I12">
        <v>284.89999999999998</v>
      </c>
      <c r="J12">
        <v>287.9169</v>
      </c>
      <c r="K12" t="s">
        <v>9</v>
      </c>
      <c r="L12">
        <v>38.000259999999997</v>
      </c>
      <c r="M12">
        <v>0.47739930000000003</v>
      </c>
      <c r="N12">
        <v>70</v>
      </c>
      <c r="O12" t="s">
        <v>10</v>
      </c>
      <c r="P12">
        <v>1</v>
      </c>
      <c r="R12" s="9">
        <f t="shared" si="4"/>
        <v>2.4270833346236032E-2</v>
      </c>
      <c r="S12" s="1">
        <f>AVERAGE(R13:R16)</f>
        <v>2.0515046271611936E-3</v>
      </c>
      <c r="V12" s="177">
        <f t="shared" si="0"/>
        <v>34.950000018579885</v>
      </c>
      <c r="W12" s="177">
        <f t="shared" si="5"/>
        <v>88.583333347924054</v>
      </c>
      <c r="X12">
        <f t="shared" si="1"/>
        <v>6.3013380050904117E-3</v>
      </c>
      <c r="Y12" s="177">
        <f t="shared" si="2"/>
        <v>503.13847069973286</v>
      </c>
      <c r="Z12" s="177">
        <f t="shared" si="3"/>
        <v>414.85931247885298</v>
      </c>
    </row>
    <row r="13" spans="1:26">
      <c r="A13">
        <v>12</v>
      </c>
      <c r="B13" t="s">
        <v>8</v>
      </c>
      <c r="C13" s="2">
        <v>45450.404490740737</v>
      </c>
      <c r="D13" s="17">
        <v>45450.404490740737</v>
      </c>
      <c r="E13">
        <v>2024060701</v>
      </c>
      <c r="F13" s="20" t="s">
        <v>26</v>
      </c>
      <c r="G13">
        <v>7827.3879999999999</v>
      </c>
      <c r="H13">
        <v>13.26164</v>
      </c>
      <c r="I13">
        <v>203.5</v>
      </c>
      <c r="J13">
        <v>205.76140000000001</v>
      </c>
      <c r="K13" t="s">
        <v>9</v>
      </c>
      <c r="L13">
        <v>38.000050000000002</v>
      </c>
      <c r="M13">
        <v>0.34680109999999997</v>
      </c>
      <c r="N13">
        <v>50</v>
      </c>
      <c r="O13" t="s">
        <v>10</v>
      </c>
      <c r="P13">
        <v>1</v>
      </c>
      <c r="R13" s="9">
        <f t="shared" si="4"/>
        <v>1.8402777641313151E-3</v>
      </c>
      <c r="V13" s="177">
        <f t="shared" si="0"/>
        <v>2.6499999803490937</v>
      </c>
      <c r="W13" s="177">
        <f t="shared" si="5"/>
        <v>91.233333328273147</v>
      </c>
      <c r="X13">
        <f t="shared" si="1"/>
        <v>6.3013380050904117E-3</v>
      </c>
      <c r="Y13" s="177">
        <f t="shared" si="2"/>
        <v>365.62540135265522</v>
      </c>
      <c r="Z13" s="177">
        <f t="shared" si="3"/>
        <v>301.47387143546405</v>
      </c>
    </row>
    <row r="14" spans="1:26">
      <c r="A14">
        <v>13</v>
      </c>
      <c r="B14" t="s">
        <v>8</v>
      </c>
      <c r="C14" s="2">
        <v>45450.406643518523</v>
      </c>
      <c r="D14" s="17">
        <v>45450.406643518523</v>
      </c>
      <c r="E14">
        <v>2024060701</v>
      </c>
      <c r="F14" s="20" t="s">
        <v>26</v>
      </c>
      <c r="G14">
        <v>7402.3540000000003</v>
      </c>
      <c r="H14">
        <v>12.78951</v>
      </c>
      <c r="I14">
        <v>276.75990000000002</v>
      </c>
      <c r="J14">
        <v>275.79570000000001</v>
      </c>
      <c r="K14" t="s">
        <v>9</v>
      </c>
      <c r="L14">
        <v>38.00018</v>
      </c>
      <c r="M14">
        <v>0.47419939999999999</v>
      </c>
      <c r="N14">
        <v>68</v>
      </c>
      <c r="O14" t="s">
        <v>10</v>
      </c>
      <c r="P14">
        <v>1</v>
      </c>
      <c r="R14" s="9">
        <f t="shared" si="4"/>
        <v>2.1527777862502262E-3</v>
      </c>
      <c r="V14" s="177">
        <f t="shared" si="0"/>
        <v>3.1000000122003257</v>
      </c>
      <c r="W14" s="177">
        <f t="shared" si="5"/>
        <v>94.333333340473473</v>
      </c>
      <c r="X14">
        <f t="shared" si="1"/>
        <v>6.3013380050904117E-3</v>
      </c>
      <c r="Y14" s="177">
        <f t="shared" si="2"/>
        <v>499.73931514656238</v>
      </c>
      <c r="Z14" s="177">
        <f t="shared" si="3"/>
        <v>412.0565625046047</v>
      </c>
    </row>
    <row r="15" spans="1:26">
      <c r="A15">
        <v>14</v>
      </c>
      <c r="B15" t="s">
        <v>8</v>
      </c>
      <c r="C15" s="2">
        <v>45450.408321759263</v>
      </c>
      <c r="D15" s="17">
        <v>45450.408321759263</v>
      </c>
      <c r="E15">
        <v>2024060701</v>
      </c>
      <c r="F15" s="20" t="s">
        <v>26</v>
      </c>
      <c r="G15">
        <v>7088.491</v>
      </c>
      <c r="H15">
        <v>12.43561</v>
      </c>
      <c r="I15">
        <v>203.5</v>
      </c>
      <c r="J15">
        <v>204.08349999999999</v>
      </c>
      <c r="K15" t="s">
        <v>9</v>
      </c>
      <c r="L15">
        <v>38.001240000000003</v>
      </c>
      <c r="M15">
        <v>0.35618420000000001</v>
      </c>
      <c r="N15">
        <v>50</v>
      </c>
      <c r="O15" t="s">
        <v>10</v>
      </c>
      <c r="P15">
        <v>1</v>
      </c>
      <c r="R15" s="9">
        <f t="shared" si="4"/>
        <v>1.6782407401478849E-3</v>
      </c>
      <c r="V15" s="177">
        <f t="shared" si="0"/>
        <v>2.4166666658129543</v>
      </c>
      <c r="W15" s="177">
        <f t="shared" si="5"/>
        <v>96.750000006286427</v>
      </c>
      <c r="X15">
        <f t="shared" si="1"/>
        <v>6.3013380050904117E-3</v>
      </c>
      <c r="Y15" s="177">
        <f t="shared" si="2"/>
        <v>375.47191539699367</v>
      </c>
      <c r="Z15" s="177">
        <f t="shared" si="3"/>
        <v>309.59274583015417</v>
      </c>
    </row>
    <row r="16" spans="1:26">
      <c r="A16">
        <v>15</v>
      </c>
      <c r="B16" t="s">
        <v>8</v>
      </c>
      <c r="C16" s="2">
        <v>45450.410856481481</v>
      </c>
      <c r="D16" s="17">
        <v>45450.410856481481</v>
      </c>
      <c r="E16">
        <v>2024060701</v>
      </c>
      <c r="F16" s="20" t="s">
        <v>26</v>
      </c>
      <c r="G16">
        <v>6642.9219999999996</v>
      </c>
      <c r="H16">
        <v>11.924469999999999</v>
      </c>
      <c r="I16">
        <v>293.03989999999999</v>
      </c>
      <c r="J16">
        <v>294.47269999999997</v>
      </c>
      <c r="K16" t="s">
        <v>9</v>
      </c>
      <c r="L16">
        <v>38.000160000000001</v>
      </c>
      <c r="M16">
        <v>0.52696810000000005</v>
      </c>
      <c r="N16">
        <v>72</v>
      </c>
      <c r="O16" t="s">
        <v>10</v>
      </c>
      <c r="P16">
        <v>1</v>
      </c>
      <c r="R16" s="9">
        <f t="shared" si="4"/>
        <v>2.5347222181153484E-3</v>
      </c>
      <c r="V16" s="177">
        <f t="shared" si="0"/>
        <v>3.6499999940861017</v>
      </c>
      <c r="W16" s="177">
        <f t="shared" si="5"/>
        <v>100.40000000037253</v>
      </c>
      <c r="X16">
        <f t="shared" si="1"/>
        <v>6.3013380050904117E-3</v>
      </c>
      <c r="Y16" s="177">
        <f t="shared" si="2"/>
        <v>554.37460193322352</v>
      </c>
      <c r="Z16" s="177">
        <f t="shared" si="3"/>
        <v>457.10570669323499</v>
      </c>
    </row>
    <row r="17" spans="1:26">
      <c r="A17">
        <v>16</v>
      </c>
      <c r="B17" t="s">
        <v>8</v>
      </c>
      <c r="C17" s="2">
        <v>45450.4218287037</v>
      </c>
      <c r="D17" s="18">
        <v>45450.4218287037</v>
      </c>
      <c r="E17">
        <v>2024060701</v>
      </c>
      <c r="F17" s="20" t="s">
        <v>26</v>
      </c>
      <c r="G17">
        <v>5491.54</v>
      </c>
      <c r="H17">
        <v>10.893319999999999</v>
      </c>
      <c r="I17">
        <v>520.96</v>
      </c>
      <c r="J17">
        <v>521.44269999999995</v>
      </c>
      <c r="K17" t="s">
        <v>9</v>
      </c>
      <c r="L17">
        <v>38.000149999999998</v>
      </c>
      <c r="M17">
        <v>1.03159</v>
      </c>
      <c r="N17">
        <v>128</v>
      </c>
      <c r="O17" t="s">
        <v>10</v>
      </c>
      <c r="P17">
        <v>1</v>
      </c>
      <c r="R17" s="6">
        <f t="shared" si="4"/>
        <v>1.0972222218697425E-2</v>
      </c>
      <c r="S17" s="1">
        <f>AVERAGE(R18:R24)</f>
        <v>1.8204365083615162E-3</v>
      </c>
      <c r="V17" s="177">
        <f t="shared" si="0"/>
        <v>15.799999994924292</v>
      </c>
      <c r="W17" s="177">
        <f t="shared" si="5"/>
        <v>116.19999999529682</v>
      </c>
      <c r="X17">
        <f t="shared" si="1"/>
        <v>6.3013380050904117E-3</v>
      </c>
      <c r="Y17" s="177">
        <f t="shared" si="2"/>
        <v>1084.4355163970256</v>
      </c>
      <c r="Z17" s="177">
        <f t="shared" si="3"/>
        <v>894.16373217186958</v>
      </c>
    </row>
    <row r="18" spans="1:26">
      <c r="A18">
        <v>17</v>
      </c>
      <c r="B18" t="s">
        <v>8</v>
      </c>
      <c r="C18" s="2">
        <v>45450.423958333333</v>
      </c>
      <c r="D18" s="18">
        <v>45450.423958333333</v>
      </c>
      <c r="E18">
        <v>2024060701</v>
      </c>
      <c r="F18" s="20" t="s">
        <v>26</v>
      </c>
      <c r="G18">
        <v>5113.1270000000004</v>
      </c>
      <c r="H18">
        <v>10.341060000000001</v>
      </c>
      <c r="I18">
        <v>272.69</v>
      </c>
      <c r="J18">
        <v>273.4597</v>
      </c>
      <c r="K18" t="s">
        <v>9</v>
      </c>
      <c r="L18">
        <v>38.000160000000001</v>
      </c>
      <c r="M18">
        <v>0.55128719999999998</v>
      </c>
      <c r="N18">
        <v>67</v>
      </c>
      <c r="O18" t="s">
        <v>10</v>
      </c>
      <c r="P18">
        <v>1</v>
      </c>
      <c r="R18" s="6">
        <f t="shared" si="4"/>
        <v>2.1296296326909214E-3</v>
      </c>
      <c r="V18" s="177">
        <f t="shared" si="0"/>
        <v>3.0666666710749269</v>
      </c>
      <c r="W18" s="177">
        <f t="shared" si="5"/>
        <v>119.26666666637175</v>
      </c>
      <c r="X18">
        <f t="shared" si="1"/>
        <v>6.3013380050904117E-3</v>
      </c>
      <c r="Y18" s="177">
        <f t="shared" si="2"/>
        <v>579.8061602601382</v>
      </c>
      <c r="Z18" s="177">
        <f t="shared" si="3"/>
        <v>478.07512051702139</v>
      </c>
    </row>
    <row r="19" spans="1:26">
      <c r="A19">
        <v>18</v>
      </c>
      <c r="B19" t="s">
        <v>8</v>
      </c>
      <c r="C19" s="2">
        <v>45450.425694444442</v>
      </c>
      <c r="D19" s="18">
        <v>45450.425694444442</v>
      </c>
      <c r="E19">
        <v>2024060701</v>
      </c>
      <c r="F19" s="20" t="s">
        <v>26</v>
      </c>
      <c r="G19">
        <v>4803.5720000000001</v>
      </c>
      <c r="H19">
        <v>9.8696210000000004</v>
      </c>
      <c r="I19">
        <v>231.99</v>
      </c>
      <c r="J19">
        <v>231.94450000000001</v>
      </c>
      <c r="K19" t="s">
        <v>9</v>
      </c>
      <c r="L19">
        <v>38.000019999999999</v>
      </c>
      <c r="M19">
        <v>0.47429310000000002</v>
      </c>
      <c r="N19">
        <v>57</v>
      </c>
      <c r="O19" t="s">
        <v>10</v>
      </c>
      <c r="P19">
        <v>1</v>
      </c>
      <c r="R19" s="6">
        <f t="shared" si="4"/>
        <v>1.7361111094942316E-3</v>
      </c>
      <c r="V19" s="177">
        <f t="shared" si="0"/>
        <v>2.4999999976716936</v>
      </c>
      <c r="W19" s="177">
        <f t="shared" si="5"/>
        <v>121.76666666404344</v>
      </c>
      <c r="X19">
        <f t="shared" si="1"/>
        <v>6.3013380050904117E-3</v>
      </c>
      <c r="Y19" s="177">
        <f t="shared" si="2"/>
        <v>499.5916392947388</v>
      </c>
      <c r="Z19" s="177">
        <f t="shared" si="3"/>
        <v>411.9347974122395</v>
      </c>
    </row>
    <row r="20" spans="1:26">
      <c r="A20">
        <v>19</v>
      </c>
      <c r="B20" t="s">
        <v>8</v>
      </c>
      <c r="C20" s="2">
        <v>45450.427395833343</v>
      </c>
      <c r="D20" s="18">
        <v>45450.427395833343</v>
      </c>
      <c r="E20">
        <v>2024060701</v>
      </c>
      <c r="F20" s="20" t="s">
        <v>26</v>
      </c>
      <c r="G20">
        <v>4547.4350000000004</v>
      </c>
      <c r="H20">
        <v>9.4880630000000004</v>
      </c>
      <c r="I20">
        <v>183.15</v>
      </c>
      <c r="J20">
        <v>182.9812</v>
      </c>
      <c r="K20" t="s">
        <v>9</v>
      </c>
      <c r="L20">
        <v>38.001330000000003</v>
      </c>
      <c r="M20">
        <v>0.3799999</v>
      </c>
      <c r="N20">
        <v>45</v>
      </c>
      <c r="O20" t="s">
        <v>10</v>
      </c>
      <c r="P20">
        <v>1</v>
      </c>
      <c r="R20" s="6">
        <f t="shared" si="4"/>
        <v>1.7013889009831473E-3</v>
      </c>
      <c r="V20" s="177">
        <f t="shared" si="0"/>
        <v>2.4500000174157321</v>
      </c>
      <c r="W20" s="177">
        <f t="shared" si="5"/>
        <v>124.21666668145917</v>
      </c>
      <c r="X20">
        <f t="shared" si="1"/>
        <v>6.3013380050904117E-3</v>
      </c>
      <c r="Y20" s="177">
        <f t="shared" si="2"/>
        <v>400.26011287322109</v>
      </c>
      <c r="Z20" s="177">
        <f t="shared" si="3"/>
        <v>330.03168095724942</v>
      </c>
    </row>
    <row r="21" spans="1:26">
      <c r="A21">
        <v>20</v>
      </c>
      <c r="B21" t="s">
        <v>8</v>
      </c>
      <c r="C21" s="2">
        <v>45450.429108796299</v>
      </c>
      <c r="D21" s="18">
        <v>45450.429108796299</v>
      </c>
      <c r="E21">
        <v>2024060701</v>
      </c>
      <c r="F21" s="20" t="s">
        <v>26</v>
      </c>
      <c r="G21">
        <v>4152.2430000000004</v>
      </c>
      <c r="H21">
        <v>8.7995420000000006</v>
      </c>
      <c r="I21">
        <v>333.74</v>
      </c>
      <c r="J21">
        <v>333.83780000000002</v>
      </c>
      <c r="K21" t="s">
        <v>9</v>
      </c>
      <c r="L21">
        <v>38.000369999999997</v>
      </c>
      <c r="M21">
        <v>0.70557170000000002</v>
      </c>
      <c r="N21">
        <v>82</v>
      </c>
      <c r="O21" t="s">
        <v>10</v>
      </c>
      <c r="P21">
        <v>1</v>
      </c>
      <c r="R21" s="6">
        <f t="shared" si="4"/>
        <v>1.7129629559349269E-3</v>
      </c>
      <c r="V21" s="177">
        <f t="shared" si="0"/>
        <v>2.4666666565462947</v>
      </c>
      <c r="W21" s="177">
        <f t="shared" si="5"/>
        <v>126.68333333800547</v>
      </c>
      <c r="X21">
        <f t="shared" si="1"/>
        <v>6.3013380050904117E-3</v>
      </c>
      <c r="Y21" s="177">
        <f t="shared" si="2"/>
        <v>741.68880079293422</v>
      </c>
      <c r="Z21" s="177">
        <f t="shared" si="3"/>
        <v>611.55432130303416</v>
      </c>
    </row>
    <row r="22" spans="1:26">
      <c r="A22">
        <v>21</v>
      </c>
      <c r="B22" t="s">
        <v>8</v>
      </c>
      <c r="C22" s="2">
        <v>45450.431122685193</v>
      </c>
      <c r="D22" s="18">
        <v>45450.431122685193</v>
      </c>
      <c r="E22">
        <v>2024060701</v>
      </c>
      <c r="F22" s="20" t="s">
        <v>26</v>
      </c>
      <c r="G22">
        <v>3869.1689999999999</v>
      </c>
      <c r="H22">
        <v>8.3512210000000007</v>
      </c>
      <c r="I22">
        <v>207.57</v>
      </c>
      <c r="J22">
        <v>207.34530000000001</v>
      </c>
      <c r="K22" t="s">
        <v>9</v>
      </c>
      <c r="L22">
        <v>38.001330000000003</v>
      </c>
      <c r="M22">
        <v>0.44536999999999999</v>
      </c>
      <c r="N22">
        <v>51</v>
      </c>
      <c r="O22" t="s">
        <v>10</v>
      </c>
      <c r="P22">
        <v>1</v>
      </c>
      <c r="R22" s="6">
        <f t="shared" si="4"/>
        <v>2.013888893998228E-3</v>
      </c>
      <c r="V22" s="177">
        <f t="shared" si="0"/>
        <v>2.9000000073574483</v>
      </c>
      <c r="W22" s="177">
        <f t="shared" si="5"/>
        <v>129.58333334536292</v>
      </c>
      <c r="X22">
        <f t="shared" si="1"/>
        <v>6.3013380050904117E-3</v>
      </c>
      <c r="Y22" s="177">
        <f t="shared" si="2"/>
        <v>469.15532767263642</v>
      </c>
      <c r="Z22" s="177">
        <f t="shared" si="3"/>
        <v>386.83874920829874</v>
      </c>
    </row>
    <row r="23" spans="1:26">
      <c r="A23">
        <v>22</v>
      </c>
      <c r="B23" t="s">
        <v>8</v>
      </c>
      <c r="C23" s="2">
        <v>45450.432974537027</v>
      </c>
      <c r="D23" s="18">
        <v>45450.432974537027</v>
      </c>
      <c r="E23">
        <v>2024060701</v>
      </c>
      <c r="F23" s="20" t="s">
        <v>26</v>
      </c>
      <c r="G23">
        <v>3543.4319999999998</v>
      </c>
      <c r="H23">
        <v>7.7780610000000001</v>
      </c>
      <c r="I23">
        <v>264.55</v>
      </c>
      <c r="J23">
        <v>264.37810000000002</v>
      </c>
      <c r="K23" t="s">
        <v>9</v>
      </c>
      <c r="L23">
        <v>38.001010000000001</v>
      </c>
      <c r="M23">
        <v>0.57861260000000003</v>
      </c>
      <c r="N23">
        <v>65</v>
      </c>
      <c r="O23" t="s">
        <v>10</v>
      </c>
      <c r="P23">
        <v>1</v>
      </c>
      <c r="R23" s="6">
        <f t="shared" si="4"/>
        <v>1.8518518336350098E-3</v>
      </c>
      <c r="V23" s="177">
        <f t="shared" si="0"/>
        <v>2.6666666404344141</v>
      </c>
      <c r="W23" s="177">
        <f t="shared" si="5"/>
        <v>132.24999998579733</v>
      </c>
      <c r="X23">
        <f t="shared" si="1"/>
        <v>6.3013380050904117E-3</v>
      </c>
      <c r="Y23" s="177">
        <f t="shared" si="2"/>
        <v>608.33895997752359</v>
      </c>
      <c r="Z23" s="177">
        <f t="shared" si="3"/>
        <v>501.60164127260782</v>
      </c>
    </row>
    <row r="24" spans="1:26">
      <c r="A24">
        <v>23</v>
      </c>
      <c r="B24" t="s">
        <v>8</v>
      </c>
      <c r="C24" s="2">
        <v>45450.434571759259</v>
      </c>
      <c r="D24" s="18">
        <v>45450.434571759259</v>
      </c>
      <c r="E24">
        <v>2024060701</v>
      </c>
      <c r="F24" s="20" t="s">
        <v>26</v>
      </c>
      <c r="G24">
        <v>3238.0709999999999</v>
      </c>
      <c r="H24">
        <v>7.2117829999999996</v>
      </c>
      <c r="I24">
        <v>256.41000000000003</v>
      </c>
      <c r="J24">
        <v>256.15260000000001</v>
      </c>
      <c r="K24" t="s">
        <v>9</v>
      </c>
      <c r="L24">
        <v>38.000079999999997</v>
      </c>
      <c r="M24">
        <v>0.56866570000000005</v>
      </c>
      <c r="N24">
        <v>63</v>
      </c>
      <c r="O24" t="s">
        <v>10</v>
      </c>
      <c r="P24">
        <v>1</v>
      </c>
      <c r="R24" s="6">
        <f t="shared" si="4"/>
        <v>1.5972222317941487E-3</v>
      </c>
      <c r="V24" s="177">
        <f t="shared" si="0"/>
        <v>2.3000000137835741</v>
      </c>
      <c r="W24" s="177">
        <f t="shared" si="5"/>
        <v>134.5499999995809</v>
      </c>
      <c r="X24">
        <f t="shared" si="1"/>
        <v>6.3013380050904117E-3</v>
      </c>
      <c r="Y24" s="177">
        <f t="shared" si="2"/>
        <v>598.01652611855309</v>
      </c>
      <c r="Z24" s="177">
        <f t="shared" si="3"/>
        <v>493.09035051822508</v>
      </c>
    </row>
    <row r="25" spans="1:26">
      <c r="A25">
        <v>24</v>
      </c>
      <c r="B25" t="s">
        <v>8</v>
      </c>
      <c r="C25" s="2">
        <v>45450.451203703713</v>
      </c>
      <c r="D25" s="3">
        <v>45450.451203703713</v>
      </c>
      <c r="E25">
        <v>2024060701</v>
      </c>
      <c r="F25" s="20" t="s">
        <v>26</v>
      </c>
      <c r="G25">
        <v>2522.2289999999998</v>
      </c>
      <c r="H25">
        <v>6.5348839999999999</v>
      </c>
      <c r="I25">
        <v>264.55</v>
      </c>
      <c r="J25">
        <v>263.56950000000001</v>
      </c>
      <c r="K25" t="s">
        <v>9</v>
      </c>
      <c r="L25">
        <v>38.00123</v>
      </c>
      <c r="M25">
        <v>0.68089840000000001</v>
      </c>
      <c r="N25">
        <v>65</v>
      </c>
      <c r="O25" t="s">
        <v>10</v>
      </c>
      <c r="P25">
        <v>1</v>
      </c>
      <c r="R25" s="8">
        <f t="shared" si="4"/>
        <v>1.6631944454275072E-2</v>
      </c>
      <c r="S25" s="1">
        <f>AVERAGE(R26:R33)</f>
        <v>1.6044560170485056E-3</v>
      </c>
      <c r="V25" s="177">
        <f t="shared" si="0"/>
        <v>23.950000014156103</v>
      </c>
      <c r="W25" s="177">
        <f t="shared" si="5"/>
        <v>158.50000001373701</v>
      </c>
      <c r="X25">
        <f t="shared" si="1"/>
        <v>6.3013380050904117E-3</v>
      </c>
      <c r="Y25" s="177">
        <f t="shared" si="2"/>
        <v>715.5698113177566</v>
      </c>
      <c r="Z25" s="177">
        <f t="shared" si="3"/>
        <v>590.0180909264443</v>
      </c>
    </row>
    <row r="26" spans="1:26">
      <c r="A26">
        <v>25</v>
      </c>
      <c r="B26" t="s">
        <v>8</v>
      </c>
      <c r="C26" s="2">
        <v>45450.452719907407</v>
      </c>
      <c r="D26" s="3">
        <v>45450.452719907407</v>
      </c>
      <c r="E26">
        <v>2024060701</v>
      </c>
      <c r="F26" s="20" t="s">
        <v>26</v>
      </c>
      <c r="G26">
        <v>2205.31</v>
      </c>
      <c r="H26">
        <v>5.7931140000000001</v>
      </c>
      <c r="I26">
        <v>284.89999999999998</v>
      </c>
      <c r="J26">
        <v>284.48320000000001</v>
      </c>
      <c r="K26" t="s">
        <v>9</v>
      </c>
      <c r="L26">
        <v>38.000149999999998</v>
      </c>
      <c r="M26">
        <v>0.74522259999999996</v>
      </c>
      <c r="N26">
        <v>70</v>
      </c>
      <c r="O26" t="s">
        <v>10</v>
      </c>
      <c r="P26">
        <v>1</v>
      </c>
      <c r="R26" s="8">
        <f>D26-D25</f>
        <v>1.516203694336582E-3</v>
      </c>
      <c r="S26" s="1"/>
      <c r="V26" s="177">
        <f t="shared" si="0"/>
        <v>2.183333319844678</v>
      </c>
      <c r="W26" s="177">
        <f t="shared" si="5"/>
        <v>160.68333333358169</v>
      </c>
      <c r="X26">
        <f t="shared" si="1"/>
        <v>6.3013380050904117E-3</v>
      </c>
      <c r="Y26" s="177">
        <f t="shared" si="2"/>
        <v>783.04815596896253</v>
      </c>
      <c r="Z26" s="177">
        <f t="shared" si="3"/>
        <v>645.65688879113156</v>
      </c>
    </row>
    <row r="27" spans="1:26">
      <c r="A27">
        <v>26</v>
      </c>
      <c r="B27" t="s">
        <v>8</v>
      </c>
      <c r="C27" s="2">
        <v>45450.454259259262</v>
      </c>
      <c r="D27" s="3">
        <v>45450.454259259262</v>
      </c>
      <c r="E27">
        <v>2024060701</v>
      </c>
      <c r="F27" s="20" t="s">
        <v>26</v>
      </c>
      <c r="G27">
        <v>1908.5719999999999</v>
      </c>
      <c r="H27">
        <v>5.0843040000000004</v>
      </c>
      <c r="I27">
        <v>268.62</v>
      </c>
      <c r="J27">
        <v>267.87580000000003</v>
      </c>
      <c r="K27" t="s">
        <v>9</v>
      </c>
      <c r="L27">
        <v>38.001199999999997</v>
      </c>
      <c r="M27">
        <v>0.71156569999999997</v>
      </c>
      <c r="N27">
        <v>66</v>
      </c>
      <c r="O27" t="s">
        <v>10</v>
      </c>
      <c r="P27">
        <v>1</v>
      </c>
      <c r="R27" s="8">
        <f>D27-D26</f>
        <v>1.5393518551718444E-3</v>
      </c>
      <c r="V27" s="177">
        <f t="shared" si="0"/>
        <v>2.2166666714474559</v>
      </c>
      <c r="W27" s="177">
        <f t="shared" si="5"/>
        <v>162.90000000502914</v>
      </c>
      <c r="X27">
        <f t="shared" si="1"/>
        <v>6.3013380050904117E-3</v>
      </c>
      <c r="Y27" s="177">
        <f t="shared" si="2"/>
        <v>747.70715799956974</v>
      </c>
      <c r="Z27" s="177">
        <f t="shared" si="3"/>
        <v>616.51671571013367</v>
      </c>
    </row>
    <row r="28" spans="1:26">
      <c r="A28">
        <v>27</v>
      </c>
      <c r="B28" t="s">
        <v>8</v>
      </c>
      <c r="C28" s="2">
        <v>45450.45590277778</v>
      </c>
      <c r="D28" s="3">
        <v>45450.45590277778</v>
      </c>
      <c r="E28">
        <v>2024060701</v>
      </c>
      <c r="F28" s="20" t="s">
        <v>26</v>
      </c>
      <c r="G28">
        <v>1573.0119999999999</v>
      </c>
      <c r="H28">
        <v>4.2535059999999998</v>
      </c>
      <c r="I28">
        <v>309.32</v>
      </c>
      <c r="J28">
        <v>308.20710000000003</v>
      </c>
      <c r="K28" t="s">
        <v>9</v>
      </c>
      <c r="L28">
        <v>38.000410000000002</v>
      </c>
      <c r="M28">
        <v>0.83112189999999997</v>
      </c>
      <c r="N28">
        <v>76</v>
      </c>
      <c r="O28" t="s">
        <v>10</v>
      </c>
      <c r="P28">
        <v>1</v>
      </c>
      <c r="R28" s="8">
        <f t="shared" ref="R28:R32" si="6">D28-D27</f>
        <v>1.6435185170848854E-3</v>
      </c>
      <c r="V28" s="177">
        <f t="shared" si="0"/>
        <v>2.366666664602235</v>
      </c>
      <c r="W28" s="177">
        <f t="shared" si="5"/>
        <v>165.26666666963138</v>
      </c>
      <c r="X28">
        <f t="shared" si="1"/>
        <v>6.3013380050904117E-3</v>
      </c>
      <c r="Y28" s="177">
        <f t="shared" si="2"/>
        <v>873.20738956817752</v>
      </c>
      <c r="Z28" s="177">
        <f t="shared" si="3"/>
        <v>719.99705525181264</v>
      </c>
    </row>
    <row r="29" spans="1:26">
      <c r="A29">
        <v>28</v>
      </c>
      <c r="B29" t="s">
        <v>8</v>
      </c>
      <c r="C29" s="2">
        <v>45450.457453703697</v>
      </c>
      <c r="D29" s="3">
        <v>45450.457453703697</v>
      </c>
      <c r="E29">
        <v>2024060701</v>
      </c>
      <c r="F29" s="20" t="s">
        <v>26</v>
      </c>
      <c r="G29">
        <v>1254.3420000000001</v>
      </c>
      <c r="H29">
        <v>3.4403510000000002</v>
      </c>
      <c r="I29">
        <v>297.11</v>
      </c>
      <c r="J29">
        <v>298.30360000000002</v>
      </c>
      <c r="K29" t="s">
        <v>9</v>
      </c>
      <c r="L29">
        <v>38.000239999999998</v>
      </c>
      <c r="M29">
        <v>0.81580719999999995</v>
      </c>
      <c r="N29">
        <v>73</v>
      </c>
      <c r="O29" t="s">
        <v>10</v>
      </c>
      <c r="P29">
        <v>1</v>
      </c>
      <c r="R29" s="8">
        <f t="shared" si="6"/>
        <v>1.5509259173995815E-3</v>
      </c>
      <c r="V29" s="177">
        <f t="shared" si="0"/>
        <v>2.2333333210553974</v>
      </c>
      <c r="W29" s="177">
        <f t="shared" si="5"/>
        <v>167.49999999068677</v>
      </c>
      <c r="X29">
        <f t="shared" si="1"/>
        <v>6.3013380050904117E-3</v>
      </c>
      <c r="Y29" s="177">
        <f t="shared" si="2"/>
        <v>857.12680855694873</v>
      </c>
      <c r="Z29" s="177">
        <f t="shared" si="3"/>
        <v>706.73792447355777</v>
      </c>
    </row>
    <row r="30" spans="1:26">
      <c r="A30">
        <v>29</v>
      </c>
      <c r="B30" t="s">
        <v>8</v>
      </c>
      <c r="C30" s="2">
        <v>45450.459027777782</v>
      </c>
      <c r="D30" s="3">
        <v>45450.459027777782</v>
      </c>
      <c r="E30">
        <v>2024060701</v>
      </c>
      <c r="F30" s="20" t="s">
        <v>26</v>
      </c>
      <c r="G30">
        <v>1053.1310000000001</v>
      </c>
      <c r="H30">
        <v>2.929821</v>
      </c>
      <c r="I30">
        <v>183.15</v>
      </c>
      <c r="J30">
        <v>184.7842</v>
      </c>
      <c r="K30" t="s">
        <v>9</v>
      </c>
      <c r="L30">
        <v>38.001269999999998</v>
      </c>
      <c r="M30">
        <v>0.51237489999999997</v>
      </c>
      <c r="N30">
        <v>45</v>
      </c>
      <c r="O30" t="s">
        <v>10</v>
      </c>
      <c r="P30">
        <v>1</v>
      </c>
      <c r="R30" s="8">
        <f t="shared" si="6"/>
        <v>1.5740740855108015E-3</v>
      </c>
      <c r="V30" s="177">
        <f t="shared" si="0"/>
        <v>2.2666666831355542</v>
      </c>
      <c r="W30" s="177">
        <f t="shared" si="5"/>
        <v>169.76666667382233</v>
      </c>
      <c r="X30">
        <f t="shared" si="1"/>
        <v>6.3013380050904117E-3</v>
      </c>
      <c r="Y30" s="177">
        <f t="shared" si="2"/>
        <v>538.58525659162967</v>
      </c>
      <c r="Z30" s="177">
        <f t="shared" si="3"/>
        <v>444.08671225260917</v>
      </c>
    </row>
    <row r="31" spans="1:26">
      <c r="A31">
        <v>30</v>
      </c>
      <c r="B31" t="s">
        <v>8</v>
      </c>
      <c r="C31" s="2">
        <v>45450.46056712963</v>
      </c>
      <c r="D31" s="3">
        <v>45450.46056712963</v>
      </c>
      <c r="E31">
        <v>2024060701</v>
      </c>
      <c r="F31" s="20" t="s">
        <v>26</v>
      </c>
      <c r="G31">
        <v>773.92139999999995</v>
      </c>
      <c r="H31">
        <v>2.1836440000000001</v>
      </c>
      <c r="I31">
        <v>264.55</v>
      </c>
      <c r="J31">
        <v>266.63619999999997</v>
      </c>
      <c r="K31" t="s">
        <v>9</v>
      </c>
      <c r="L31">
        <v>38.000039999999998</v>
      </c>
      <c r="M31">
        <v>0.75019429999999998</v>
      </c>
      <c r="N31">
        <v>65</v>
      </c>
      <c r="O31" t="s">
        <v>10</v>
      </c>
      <c r="P31">
        <v>1</v>
      </c>
      <c r="R31" s="8">
        <f t="shared" si="6"/>
        <v>1.5393518478958867E-3</v>
      </c>
      <c r="V31" s="177">
        <f t="shared" si="0"/>
        <v>2.2166666609700769</v>
      </c>
      <c r="W31" s="177">
        <f t="shared" si="5"/>
        <v>171.98333333479241</v>
      </c>
      <c r="X31">
        <f t="shared" si="1"/>
        <v>6.3013380050904117E-3</v>
      </c>
      <c r="Y31" s="177">
        <f t="shared" si="2"/>
        <v>788.08842423408623</v>
      </c>
      <c r="Z31" s="177">
        <f t="shared" si="3"/>
        <v>649.81280679173722</v>
      </c>
    </row>
    <row r="32" spans="1:26">
      <c r="A32">
        <v>31</v>
      </c>
      <c r="B32" t="s">
        <v>8</v>
      </c>
      <c r="C32" s="2">
        <v>45450.462314814817</v>
      </c>
      <c r="D32" s="3">
        <v>45450.462314814817</v>
      </c>
      <c r="E32">
        <v>2024060701</v>
      </c>
      <c r="F32" s="20" t="s">
        <v>26</v>
      </c>
      <c r="G32">
        <v>547.87869999999998</v>
      </c>
      <c r="H32">
        <v>1.5704610000000001</v>
      </c>
      <c r="I32">
        <v>215.71</v>
      </c>
      <c r="J32">
        <v>216.29570000000001</v>
      </c>
      <c r="K32" t="s">
        <v>9</v>
      </c>
      <c r="L32">
        <v>38.000129999999999</v>
      </c>
      <c r="M32">
        <v>0.61820509999999995</v>
      </c>
      <c r="N32">
        <v>53</v>
      </c>
      <c r="O32" t="s">
        <v>10</v>
      </c>
      <c r="P32">
        <v>1</v>
      </c>
      <c r="R32" s="8">
        <f t="shared" si="6"/>
        <v>1.747685186273884E-3</v>
      </c>
      <c r="V32" s="177">
        <f t="shared" ref="V32:V33" si="7">R32*1440</f>
        <v>2.516666668234393</v>
      </c>
      <c r="W32" s="177">
        <f t="shared" ref="W32:W33" si="8">V32+W31</f>
        <v>174.5000000030268</v>
      </c>
      <c r="X32">
        <f t="shared" si="1"/>
        <v>6.3013380050904117E-3</v>
      </c>
      <c r="Y32" s="177">
        <f t="shared" ref="Y32:Y33" si="9">J32*EXP(W32*X32)</f>
        <v>649.51760088408992</v>
      </c>
      <c r="Z32" s="177">
        <f t="shared" si="3"/>
        <v>535.55520207179143</v>
      </c>
    </row>
    <row r="33" spans="1:26">
      <c r="A33">
        <v>32</v>
      </c>
      <c r="B33" t="s">
        <v>8</v>
      </c>
      <c r="C33" s="2">
        <v>45450.464039351849</v>
      </c>
      <c r="D33" s="3">
        <v>45450.464039351849</v>
      </c>
      <c r="E33">
        <v>2024060701</v>
      </c>
      <c r="F33" s="20" t="s">
        <v>26</v>
      </c>
      <c r="G33">
        <v>314.27719999999999</v>
      </c>
      <c r="H33">
        <v>0.91509819999999997</v>
      </c>
      <c r="I33">
        <v>223.85</v>
      </c>
      <c r="J33">
        <v>225.4383</v>
      </c>
      <c r="K33" t="s">
        <v>9</v>
      </c>
      <c r="L33">
        <v>38.000050000000002</v>
      </c>
      <c r="M33">
        <v>0.65449829999999998</v>
      </c>
      <c r="N33">
        <v>55</v>
      </c>
      <c r="O33" t="s">
        <v>10</v>
      </c>
      <c r="P33">
        <v>1</v>
      </c>
      <c r="R33" s="8">
        <f>D33-D32</f>
        <v>1.7245370327145793E-3</v>
      </c>
      <c r="V33" s="177">
        <f t="shared" si="7"/>
        <v>2.4833333271089941</v>
      </c>
      <c r="W33" s="177">
        <f t="shared" si="8"/>
        <v>176.98333333013579</v>
      </c>
      <c r="X33">
        <f t="shared" si="1"/>
        <v>6.3013380050904117E-3</v>
      </c>
      <c r="Y33" s="177">
        <f t="shared" si="9"/>
        <v>687.64884772848825</v>
      </c>
      <c r="Z33" s="177">
        <f t="shared" si="3"/>
        <v>566.9960553776981</v>
      </c>
    </row>
    <row r="34" spans="1:26">
      <c r="C34"/>
      <c r="D34"/>
      <c r="F34"/>
      <c r="I34">
        <f>AVERAGE(I2:I33)</f>
        <v>267.72968124999994</v>
      </c>
      <c r="J34">
        <f>AVERAGE(J2:J33)</f>
        <v>268.65972812499996</v>
      </c>
      <c r="Y34" s="209">
        <f t="shared" ref="Y34:Z34" si="10">SUM(Y2:Y33)</f>
        <v>17513.195617478039</v>
      </c>
      <c r="Z34" s="209">
        <f t="shared" si="10"/>
        <v>14485.403209570095</v>
      </c>
    </row>
    <row r="35" spans="1:26">
      <c r="C35" t="s">
        <v>17</v>
      </c>
      <c r="D35" s="1">
        <f>D33-D2</f>
        <v>0.10164351852290565</v>
      </c>
      <c r="F35" s="11" t="s">
        <v>23</v>
      </c>
      <c r="G35" s="11">
        <f>G2-G33</f>
        <v>14578.1728</v>
      </c>
    </row>
    <row r="36" spans="1:26">
      <c r="C36" t="s">
        <v>19</v>
      </c>
      <c r="D36" s="1">
        <f>D33-D1</f>
        <v>0.12290509259037208</v>
      </c>
      <c r="F36" s="11" t="s">
        <v>24</v>
      </c>
      <c r="G36" s="11">
        <f>G1-G33</f>
        <v>18021.1528</v>
      </c>
    </row>
  </sheetData>
  <phoneticPr fontId="1" type="noConversion"/>
  <conditionalFormatting sqref="R2:R33">
    <cfRule type="containsText" dxfId="3" priority="1" operator="containsText" text="Prime">
      <formula>NOT(ISERROR(SEARCH("Prime",R2)))</formula>
    </cfRule>
  </conditionalFormatting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32">
    <tabColor rgb="FFFF0000"/>
  </sheetPr>
  <dimension ref="A1:R23"/>
  <sheetViews>
    <sheetView zoomScale="105" zoomScaleNormal="101" workbookViewId="0">
      <selection activeCell="V46" sqref="V46"/>
    </sheetView>
  </sheetViews>
  <sheetFormatPr baseColWidth="10" defaultColWidth="17.83203125" defaultRowHeight="14"/>
  <cols>
    <col min="2" max="2" width="9.33203125" customWidth="1"/>
    <col min="3" max="3" width="23.1640625" style="2" bestFit="1" customWidth="1"/>
    <col min="4" max="4" width="12.1640625" style="1" bestFit="1" customWidth="1"/>
    <col min="5" max="5" width="12.1640625" bestFit="1" customWidth="1"/>
    <col min="6" max="6" width="8.33203125" style="20" customWidth="1"/>
    <col min="7" max="8" width="10.1640625" bestFit="1" customWidth="1"/>
    <col min="9" max="10" width="10" bestFit="1" customWidth="1"/>
    <col min="11" max="11" width="17.5" bestFit="1" customWidth="1"/>
    <col min="12" max="12" width="10" bestFit="1" customWidth="1"/>
    <col min="13" max="13" width="11" bestFit="1" customWidth="1"/>
    <col min="14" max="14" width="4" bestFit="1" customWidth="1"/>
    <col min="15" max="16" width="3" bestFit="1" customWidth="1"/>
  </cols>
  <sheetData>
    <row r="1" spans="1:16" ht="15">
      <c r="B1" s="14" t="s">
        <v>7</v>
      </c>
      <c r="C1" s="15">
        <v>45454.345937500002</v>
      </c>
      <c r="D1" s="16">
        <v>45454.345937500002</v>
      </c>
      <c r="E1" s="14">
        <v>2024061101</v>
      </c>
      <c r="F1" s="19" t="s">
        <v>26</v>
      </c>
      <c r="G1" s="14">
        <v>17728.939999999999</v>
      </c>
      <c r="H1" s="14">
        <v>17.526910000000001</v>
      </c>
    </row>
    <row r="2" spans="1:16">
      <c r="A2">
        <v>1</v>
      </c>
      <c r="B2" t="s">
        <v>8</v>
      </c>
      <c r="C2" s="2">
        <v>45454.361666666657</v>
      </c>
      <c r="D2" s="1">
        <v>45454.361666666657</v>
      </c>
      <c r="E2">
        <v>2024061101</v>
      </c>
      <c r="F2" s="20" t="s">
        <v>26</v>
      </c>
      <c r="G2">
        <v>15108.88</v>
      </c>
      <c r="H2">
        <v>17.241250000000001</v>
      </c>
      <c r="I2">
        <v>244.2</v>
      </c>
      <c r="J2">
        <v>241.9418</v>
      </c>
      <c r="K2" t="s">
        <v>9</v>
      </c>
      <c r="L2">
        <v>38.000309999999999</v>
      </c>
      <c r="M2">
        <v>0.2744663</v>
      </c>
      <c r="N2">
        <v>60</v>
      </c>
      <c r="O2" t="s">
        <v>10</v>
      </c>
      <c r="P2">
        <v>1</v>
      </c>
    </row>
    <row r="3" spans="1:16">
      <c r="A3">
        <v>2</v>
      </c>
      <c r="B3" t="s">
        <v>8</v>
      </c>
      <c r="C3" s="2">
        <v>45454.364432870367</v>
      </c>
      <c r="D3" s="1">
        <v>45454.364432870367</v>
      </c>
      <c r="E3">
        <v>2024061101</v>
      </c>
      <c r="F3" s="20" t="s">
        <v>26</v>
      </c>
      <c r="G3">
        <v>14512.92</v>
      </c>
      <c r="H3">
        <v>16.98312</v>
      </c>
      <c r="I3">
        <v>223.85</v>
      </c>
      <c r="J3">
        <v>224.73560000000001</v>
      </c>
      <c r="K3" t="s">
        <v>9</v>
      </c>
      <c r="L3">
        <v>38.001269999999998</v>
      </c>
      <c r="M3">
        <v>0.26153710000000002</v>
      </c>
      <c r="N3">
        <v>55</v>
      </c>
      <c r="O3" t="s">
        <v>10</v>
      </c>
      <c r="P3">
        <v>1</v>
      </c>
    </row>
    <row r="4" spans="1:16">
      <c r="A4">
        <v>3</v>
      </c>
      <c r="B4" t="s">
        <v>8</v>
      </c>
      <c r="C4" s="2">
        <v>45454.366990740738</v>
      </c>
      <c r="D4" s="1">
        <v>45454.366990740738</v>
      </c>
      <c r="E4">
        <v>2024061101</v>
      </c>
      <c r="F4" s="20" t="s">
        <v>26</v>
      </c>
      <c r="G4">
        <v>13987.81</v>
      </c>
      <c r="H4">
        <v>16.75216</v>
      </c>
      <c r="I4">
        <v>187.22</v>
      </c>
      <c r="J4">
        <v>193.55330000000001</v>
      </c>
      <c r="K4" t="s">
        <v>9</v>
      </c>
      <c r="L4">
        <v>38.000120000000003</v>
      </c>
      <c r="M4">
        <v>0.23036490000000001</v>
      </c>
      <c r="N4">
        <v>46</v>
      </c>
      <c r="O4" t="s">
        <v>10</v>
      </c>
      <c r="P4">
        <v>1</v>
      </c>
    </row>
    <row r="5" spans="1:16">
      <c r="A5">
        <v>4</v>
      </c>
      <c r="B5" t="s">
        <v>8</v>
      </c>
      <c r="C5" s="2">
        <v>45454.369004629632</v>
      </c>
      <c r="D5" s="1">
        <v>45454.369004629632</v>
      </c>
      <c r="E5">
        <v>2024061101</v>
      </c>
      <c r="F5" s="20" t="s">
        <v>26</v>
      </c>
      <c r="G5">
        <v>13408.76</v>
      </c>
      <c r="H5">
        <v>16.355530000000002</v>
      </c>
      <c r="I5">
        <v>333.74</v>
      </c>
      <c r="J5">
        <v>331.31119999999999</v>
      </c>
      <c r="K5" t="s">
        <v>9</v>
      </c>
      <c r="L5">
        <v>38.00132</v>
      </c>
      <c r="M5">
        <v>0.40211340000000001</v>
      </c>
      <c r="N5">
        <v>82</v>
      </c>
      <c r="O5" t="s">
        <v>10</v>
      </c>
      <c r="P5">
        <v>1</v>
      </c>
    </row>
    <row r="6" spans="1:16">
      <c r="A6">
        <v>5</v>
      </c>
      <c r="B6" t="s">
        <v>8</v>
      </c>
      <c r="C6" s="2">
        <v>45454.371087962973</v>
      </c>
      <c r="D6" s="1">
        <v>45454.371087962973</v>
      </c>
      <c r="E6">
        <v>2024061101</v>
      </c>
      <c r="F6" s="20" t="s">
        <v>26</v>
      </c>
      <c r="G6">
        <v>12902.66</v>
      </c>
      <c r="H6">
        <v>16.039269999999998</v>
      </c>
      <c r="I6">
        <v>256.41000000000003</v>
      </c>
      <c r="J6">
        <v>259.46460000000002</v>
      </c>
      <c r="K6" t="s">
        <v>9</v>
      </c>
      <c r="L6">
        <v>38.001379999999997</v>
      </c>
      <c r="M6">
        <v>0.32089269999999998</v>
      </c>
      <c r="N6">
        <v>63</v>
      </c>
      <c r="O6" t="s">
        <v>10</v>
      </c>
      <c r="P6">
        <v>1</v>
      </c>
    </row>
    <row r="7" spans="1:16">
      <c r="A7">
        <v>6</v>
      </c>
      <c r="B7" t="s">
        <v>8</v>
      </c>
      <c r="C7" s="2">
        <v>45454.373090277782</v>
      </c>
      <c r="D7" s="1">
        <v>45454.373090277782</v>
      </c>
      <c r="E7">
        <v>2024061101</v>
      </c>
      <c r="F7" s="20" t="s">
        <v>26</v>
      </c>
      <c r="G7">
        <v>12453.05</v>
      </c>
      <c r="H7">
        <v>15.766529999999999</v>
      </c>
      <c r="I7">
        <v>215.71</v>
      </c>
      <c r="J7">
        <v>210.839</v>
      </c>
      <c r="K7" t="s">
        <v>9</v>
      </c>
      <c r="L7">
        <v>38.000399999999999</v>
      </c>
      <c r="M7">
        <v>0.26550560000000001</v>
      </c>
      <c r="N7">
        <v>53</v>
      </c>
      <c r="O7" t="s">
        <v>10</v>
      </c>
      <c r="P7">
        <v>1</v>
      </c>
    </row>
    <row r="8" spans="1:16">
      <c r="A8">
        <v>7</v>
      </c>
      <c r="B8" t="s">
        <v>8</v>
      </c>
      <c r="C8" s="2">
        <v>45454.3752662037</v>
      </c>
      <c r="D8" s="1">
        <v>45454.3752662037</v>
      </c>
      <c r="E8">
        <v>2024061101</v>
      </c>
      <c r="F8" s="20" t="s">
        <v>26</v>
      </c>
      <c r="G8">
        <v>11930.63</v>
      </c>
      <c r="H8">
        <v>15.40701</v>
      </c>
      <c r="I8">
        <v>284.89999999999998</v>
      </c>
      <c r="J8">
        <v>287.12630000000001</v>
      </c>
      <c r="K8" t="s">
        <v>9</v>
      </c>
      <c r="L8">
        <v>38.001339999999999</v>
      </c>
      <c r="M8">
        <v>0.36891390000000002</v>
      </c>
      <c r="N8">
        <v>70</v>
      </c>
      <c r="O8" t="s">
        <v>10</v>
      </c>
      <c r="P8">
        <v>1</v>
      </c>
    </row>
    <row r="9" spans="1:16">
      <c r="A9">
        <v>8</v>
      </c>
      <c r="B9" t="s">
        <v>8</v>
      </c>
      <c r="C9" s="2">
        <v>45454.37771990741</v>
      </c>
      <c r="D9" s="1">
        <v>45454.37771990741</v>
      </c>
      <c r="E9">
        <v>2024061101</v>
      </c>
      <c r="F9" s="20" t="s">
        <v>26</v>
      </c>
      <c r="G9">
        <v>11403.48</v>
      </c>
      <c r="H9">
        <v>15.05702</v>
      </c>
      <c r="I9">
        <v>264.55</v>
      </c>
      <c r="J9">
        <v>263.92219999999998</v>
      </c>
      <c r="K9" t="s">
        <v>9</v>
      </c>
      <c r="L9">
        <v>38.000109999999999</v>
      </c>
      <c r="M9">
        <v>0.34662939999999998</v>
      </c>
      <c r="N9">
        <v>65</v>
      </c>
      <c r="O9" t="s">
        <v>10</v>
      </c>
      <c r="P9">
        <v>1</v>
      </c>
    </row>
    <row r="10" spans="1:16">
      <c r="A10">
        <v>9</v>
      </c>
      <c r="B10" t="s">
        <v>8</v>
      </c>
      <c r="C10" s="2">
        <v>45454.379791666674</v>
      </c>
      <c r="D10" s="1">
        <v>45454.379791666674</v>
      </c>
      <c r="E10">
        <v>2024061101</v>
      </c>
      <c r="F10" s="20" t="s">
        <v>26</v>
      </c>
      <c r="G10">
        <v>10909.05</v>
      </c>
      <c r="H10">
        <v>14.67972</v>
      </c>
      <c r="I10">
        <v>284.89999999999998</v>
      </c>
      <c r="J10">
        <v>286.62259999999998</v>
      </c>
      <c r="K10" t="s">
        <v>9</v>
      </c>
      <c r="L10">
        <v>38.000019999999999</v>
      </c>
      <c r="M10">
        <v>0.38373590000000002</v>
      </c>
      <c r="N10">
        <v>70</v>
      </c>
      <c r="O10" t="s">
        <v>10</v>
      </c>
      <c r="P10">
        <v>1</v>
      </c>
    </row>
    <row r="11" spans="1:16">
      <c r="A11">
        <v>10</v>
      </c>
      <c r="B11" t="s">
        <v>8</v>
      </c>
      <c r="C11" s="2">
        <v>45454.392800925933</v>
      </c>
      <c r="D11" s="1">
        <v>45454.392800925933</v>
      </c>
      <c r="E11">
        <v>2024061101</v>
      </c>
      <c r="F11" s="20" t="s">
        <v>26</v>
      </c>
      <c r="G11">
        <v>9301.5390000000007</v>
      </c>
      <c r="H11">
        <v>14.08728</v>
      </c>
      <c r="I11">
        <v>394.79</v>
      </c>
      <c r="J11">
        <v>396.23599999999999</v>
      </c>
      <c r="K11" t="s">
        <v>9</v>
      </c>
      <c r="L11">
        <v>38.000480000000003</v>
      </c>
      <c r="M11">
        <v>0.5982189</v>
      </c>
      <c r="N11">
        <v>97</v>
      </c>
      <c r="O11" t="s">
        <v>10</v>
      </c>
      <c r="P11">
        <v>1</v>
      </c>
    </row>
    <row r="12" spans="1:16">
      <c r="A12">
        <v>11</v>
      </c>
      <c r="B12" t="s">
        <v>8</v>
      </c>
      <c r="C12" s="2">
        <v>45454.394849537042</v>
      </c>
      <c r="D12" s="1">
        <v>45454.394849537042</v>
      </c>
      <c r="E12">
        <v>2024061101</v>
      </c>
      <c r="F12" s="20" t="s">
        <v>26</v>
      </c>
      <c r="G12">
        <v>8853.1869999999999</v>
      </c>
      <c r="H12">
        <v>13.66042</v>
      </c>
      <c r="I12">
        <v>276.75990000000002</v>
      </c>
      <c r="J12">
        <v>273.79849999999999</v>
      </c>
      <c r="K12" t="s">
        <v>9</v>
      </c>
      <c r="L12">
        <v>38.00121</v>
      </c>
      <c r="M12">
        <v>0.42042859999999999</v>
      </c>
      <c r="N12">
        <v>68</v>
      </c>
      <c r="O12" t="s">
        <v>10</v>
      </c>
      <c r="P12">
        <v>1</v>
      </c>
    </row>
    <row r="13" spans="1:16">
      <c r="A13">
        <v>12</v>
      </c>
      <c r="B13" t="s">
        <v>8</v>
      </c>
      <c r="C13" s="2">
        <v>45454.396828703713</v>
      </c>
      <c r="D13" s="1">
        <v>45454.396828703713</v>
      </c>
      <c r="E13">
        <v>2024061101</v>
      </c>
      <c r="F13" s="20" t="s">
        <v>26</v>
      </c>
      <c r="G13">
        <v>8476.1990000000005</v>
      </c>
      <c r="H13">
        <v>13.3177</v>
      </c>
      <c r="I13">
        <v>223.85</v>
      </c>
      <c r="J13">
        <v>222.33519999999999</v>
      </c>
      <c r="K13" t="s">
        <v>9</v>
      </c>
      <c r="L13">
        <v>38.0002</v>
      </c>
      <c r="M13">
        <v>0.34737410000000002</v>
      </c>
      <c r="N13">
        <v>55</v>
      </c>
      <c r="O13" t="s">
        <v>10</v>
      </c>
      <c r="P13">
        <v>1</v>
      </c>
    </row>
    <row r="14" spans="1:16">
      <c r="A14">
        <v>13</v>
      </c>
      <c r="B14" t="s">
        <v>8</v>
      </c>
      <c r="C14" s="2">
        <v>45454.399108796293</v>
      </c>
      <c r="D14" s="1">
        <v>45454.399108796293</v>
      </c>
      <c r="E14">
        <v>2024061101</v>
      </c>
      <c r="F14" s="20" t="s">
        <v>26</v>
      </c>
      <c r="G14">
        <v>8013.6210000000001</v>
      </c>
      <c r="H14">
        <v>12.853389999999999</v>
      </c>
      <c r="I14">
        <v>288.97000000000003</v>
      </c>
      <c r="J14">
        <v>288.68880000000001</v>
      </c>
      <c r="K14" t="s">
        <v>9</v>
      </c>
      <c r="L14">
        <v>38.000160000000001</v>
      </c>
      <c r="M14">
        <v>0.46089809999999998</v>
      </c>
      <c r="N14">
        <v>71</v>
      </c>
      <c r="O14" t="s">
        <v>10</v>
      </c>
      <c r="P14">
        <v>1</v>
      </c>
    </row>
    <row r="15" spans="1:16">
      <c r="A15">
        <v>14</v>
      </c>
      <c r="B15" t="s">
        <v>8</v>
      </c>
      <c r="C15" s="2">
        <v>45454.400983796288</v>
      </c>
      <c r="D15" s="1">
        <v>45454.400983796288</v>
      </c>
      <c r="E15">
        <v>2024061101</v>
      </c>
      <c r="F15" s="20" t="s">
        <v>26</v>
      </c>
      <c r="G15">
        <v>7621.3459999999995</v>
      </c>
      <c r="H15">
        <v>12.43446</v>
      </c>
      <c r="I15">
        <v>260.48</v>
      </c>
      <c r="J15">
        <v>260.88569999999999</v>
      </c>
      <c r="K15" t="s">
        <v>9</v>
      </c>
      <c r="L15">
        <v>38.000140000000002</v>
      </c>
      <c r="M15">
        <v>0.42353079999999999</v>
      </c>
      <c r="N15">
        <v>64</v>
      </c>
      <c r="O15" t="s">
        <v>10</v>
      </c>
      <c r="P15">
        <v>1</v>
      </c>
    </row>
    <row r="16" spans="1:16">
      <c r="A16">
        <v>15</v>
      </c>
      <c r="B16" t="s">
        <v>8</v>
      </c>
      <c r="C16" s="2">
        <v>45454.402743055558</v>
      </c>
      <c r="D16" s="1">
        <v>45454.402743055558</v>
      </c>
      <c r="E16">
        <v>2024061101</v>
      </c>
      <c r="F16" s="20" t="s">
        <v>26</v>
      </c>
      <c r="G16">
        <v>7257.6670000000004</v>
      </c>
      <c r="H16">
        <v>12.03336</v>
      </c>
      <c r="I16">
        <v>244.2</v>
      </c>
      <c r="J16">
        <v>243.76779999999999</v>
      </c>
      <c r="K16" t="s">
        <v>9</v>
      </c>
      <c r="L16">
        <v>38.001359999999998</v>
      </c>
      <c r="M16">
        <v>0.4020801</v>
      </c>
      <c r="N16">
        <v>60</v>
      </c>
      <c r="O16" t="s">
        <v>10</v>
      </c>
      <c r="P16">
        <v>1</v>
      </c>
    </row>
    <row r="17" spans="1:18">
      <c r="A17">
        <v>16</v>
      </c>
      <c r="B17" t="s">
        <v>8</v>
      </c>
      <c r="C17" s="2">
        <v>45454.424131944441</v>
      </c>
      <c r="D17" s="1">
        <v>45454.424131944441</v>
      </c>
      <c r="E17">
        <v>2024061101</v>
      </c>
      <c r="F17" s="20" t="s">
        <v>26</v>
      </c>
      <c r="G17">
        <v>5680.8909999999996</v>
      </c>
      <c r="H17">
        <v>11.440580000000001</v>
      </c>
      <c r="I17">
        <v>297.11</v>
      </c>
      <c r="J17">
        <v>301.84730000000002</v>
      </c>
      <c r="K17" t="s">
        <v>9</v>
      </c>
      <c r="L17">
        <v>38.000160000000001</v>
      </c>
      <c r="M17">
        <v>0.60601380000000005</v>
      </c>
      <c r="N17">
        <v>73</v>
      </c>
      <c r="O17" t="s">
        <v>10</v>
      </c>
      <c r="P17">
        <v>1</v>
      </c>
    </row>
    <row r="18" spans="1:18" ht="15">
      <c r="A18">
        <v>17</v>
      </c>
      <c r="B18" t="s">
        <v>8</v>
      </c>
      <c r="C18" s="2">
        <v>45454.426527777781</v>
      </c>
      <c r="D18" s="1">
        <v>45454.426527777781</v>
      </c>
      <c r="E18">
        <v>2024061101</v>
      </c>
      <c r="F18" s="20" t="s">
        <v>26</v>
      </c>
      <c r="G18">
        <v>5266.9210000000003</v>
      </c>
      <c r="H18">
        <v>10.957599999999999</v>
      </c>
      <c r="I18">
        <v>231.99</v>
      </c>
      <c r="J18" s="14">
        <v>0</v>
      </c>
      <c r="K18" t="s">
        <v>12</v>
      </c>
      <c r="L18">
        <v>3.9648829999999999</v>
      </c>
      <c r="M18" s="14">
        <v>0</v>
      </c>
      <c r="N18">
        <v>57</v>
      </c>
      <c r="O18" s="14" t="s">
        <v>127</v>
      </c>
      <c r="P18">
        <v>1</v>
      </c>
      <c r="R18" t="s">
        <v>131</v>
      </c>
    </row>
    <row r="19" spans="1:18">
      <c r="A19">
        <v>18</v>
      </c>
      <c r="B19" t="s">
        <v>8</v>
      </c>
      <c r="C19" s="2">
        <v>45454.432141203702</v>
      </c>
      <c r="D19" s="1">
        <v>45454.432141203702</v>
      </c>
      <c r="E19">
        <v>2024061101</v>
      </c>
      <c r="F19" s="20" t="s">
        <v>26</v>
      </c>
      <c r="G19">
        <v>4874.4009999999998</v>
      </c>
      <c r="H19">
        <v>10.558199999999999</v>
      </c>
      <c r="I19">
        <v>231.99</v>
      </c>
      <c r="J19">
        <v>218.8467</v>
      </c>
      <c r="K19" t="s">
        <v>9</v>
      </c>
      <c r="L19">
        <v>38.001379999999997</v>
      </c>
      <c r="M19">
        <v>0.47217819999999999</v>
      </c>
      <c r="N19">
        <v>57</v>
      </c>
      <c r="O19" t="s">
        <v>10</v>
      </c>
      <c r="P19">
        <v>1</v>
      </c>
    </row>
    <row r="20" spans="1:18">
      <c r="A20">
        <v>19</v>
      </c>
      <c r="B20" t="s">
        <v>8</v>
      </c>
      <c r="C20" s="2">
        <v>45454.433912037042</v>
      </c>
      <c r="D20" s="1">
        <v>45454.433912037042</v>
      </c>
      <c r="E20">
        <v>2024061101</v>
      </c>
      <c r="F20" s="20" t="s">
        <v>26</v>
      </c>
      <c r="G20">
        <v>4519.7309999999998</v>
      </c>
      <c r="H20">
        <v>9.9489230000000006</v>
      </c>
      <c r="I20">
        <v>264.55</v>
      </c>
      <c r="J20">
        <v>264.11470000000003</v>
      </c>
      <c r="K20" t="s">
        <v>9</v>
      </c>
      <c r="L20">
        <v>38.000360000000001</v>
      </c>
      <c r="M20">
        <v>0.57955460000000003</v>
      </c>
      <c r="N20">
        <v>65</v>
      </c>
      <c r="O20" t="s">
        <v>10</v>
      </c>
      <c r="P20">
        <v>1</v>
      </c>
    </row>
    <row r="21" spans="1:18">
      <c r="A21">
        <v>20</v>
      </c>
      <c r="B21" t="s">
        <v>8</v>
      </c>
      <c r="C21" s="2">
        <v>45454.435891203713</v>
      </c>
      <c r="D21" s="1">
        <v>45454.435891203713</v>
      </c>
      <c r="E21">
        <v>2024061101</v>
      </c>
      <c r="F21" s="20" t="s">
        <v>26</v>
      </c>
      <c r="G21">
        <v>4190.38</v>
      </c>
      <c r="H21">
        <v>9.3924830000000004</v>
      </c>
      <c r="I21">
        <v>252.34</v>
      </c>
      <c r="J21">
        <v>250.27019999999999</v>
      </c>
      <c r="K21" t="s">
        <v>9</v>
      </c>
      <c r="L21">
        <v>38.000169999999997</v>
      </c>
      <c r="M21">
        <v>0.55909310000000001</v>
      </c>
      <c r="N21">
        <v>62</v>
      </c>
      <c r="O21" t="s">
        <v>10</v>
      </c>
      <c r="P21">
        <v>1</v>
      </c>
    </row>
    <row r="22" spans="1:18">
      <c r="A22">
        <v>21</v>
      </c>
      <c r="B22" t="s">
        <v>8</v>
      </c>
      <c r="C22" s="2">
        <v>45454.437465277777</v>
      </c>
      <c r="D22" s="1">
        <v>45454.437465277777</v>
      </c>
      <c r="E22">
        <v>2024061101</v>
      </c>
      <c r="F22" s="20" t="s">
        <v>26</v>
      </c>
      <c r="G22">
        <v>3874.931</v>
      </c>
      <c r="H22">
        <v>8.8106629999999999</v>
      </c>
      <c r="I22">
        <v>256.41000000000003</v>
      </c>
      <c r="J22">
        <v>256.37540000000001</v>
      </c>
      <c r="K22" t="s">
        <v>9</v>
      </c>
      <c r="L22">
        <v>38.000079999999997</v>
      </c>
      <c r="M22">
        <v>0.58100949999999996</v>
      </c>
      <c r="N22">
        <v>63</v>
      </c>
      <c r="O22" t="s">
        <v>10</v>
      </c>
      <c r="P22">
        <v>1</v>
      </c>
    </row>
    <row r="23" spans="1:18">
      <c r="A23">
        <v>22</v>
      </c>
      <c r="B23" t="s">
        <v>8</v>
      </c>
      <c r="C23" s="2">
        <v>45454.439444444448</v>
      </c>
      <c r="D23" s="1">
        <v>45454.439444444448</v>
      </c>
      <c r="E23">
        <v>2024061101</v>
      </c>
      <c r="F23" s="20" t="s">
        <v>26</v>
      </c>
      <c r="G23">
        <v>3593.6640000000002</v>
      </c>
      <c r="H23">
        <v>8.3195510000000006</v>
      </c>
      <c r="I23">
        <v>211.64</v>
      </c>
      <c r="J23">
        <v>214.99279999999999</v>
      </c>
      <c r="K23" t="s">
        <v>9</v>
      </c>
      <c r="L23">
        <v>38.001399999999997</v>
      </c>
      <c r="M23">
        <v>0.49616660000000001</v>
      </c>
      <c r="N23">
        <v>52</v>
      </c>
      <c r="O23" t="s">
        <v>10</v>
      </c>
      <c r="P23">
        <v>1</v>
      </c>
    </row>
  </sheetData>
  <phoneticPr fontId="1" type="noConversion"/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33"/>
  <dimension ref="A1:Z35"/>
  <sheetViews>
    <sheetView topLeftCell="I1" zoomScale="88" zoomScaleNormal="101" workbookViewId="0">
      <selection activeCell="Y33" sqref="Y33:Z33"/>
    </sheetView>
  </sheetViews>
  <sheetFormatPr baseColWidth="10" defaultColWidth="17.83203125" defaultRowHeight="14"/>
  <cols>
    <col min="2" max="2" width="9.33203125" customWidth="1"/>
    <col min="3" max="3" width="23.1640625" style="2" bestFit="1" customWidth="1"/>
    <col min="4" max="4" width="12.1640625" style="1" bestFit="1" customWidth="1"/>
    <col min="5" max="5" width="12.1640625" bestFit="1" customWidth="1"/>
    <col min="6" max="6" width="8.33203125" style="20" customWidth="1"/>
    <col min="7" max="8" width="10.1640625" bestFit="1" customWidth="1"/>
    <col min="9" max="10" width="10" bestFit="1" customWidth="1"/>
    <col min="11" max="11" width="14.1640625" bestFit="1" customWidth="1"/>
    <col min="12" max="12" width="10" bestFit="1" customWidth="1"/>
    <col min="13" max="13" width="11" bestFit="1" customWidth="1"/>
    <col min="14" max="14" width="5" bestFit="1" customWidth="1"/>
    <col min="15" max="16" width="3" bestFit="1" customWidth="1"/>
    <col min="18" max="20" width="12" bestFit="1" customWidth="1"/>
    <col min="21" max="21" width="8" bestFit="1" customWidth="1"/>
    <col min="22" max="22" width="9" bestFit="1" customWidth="1"/>
    <col min="23" max="23" width="10" bestFit="1" customWidth="1"/>
    <col min="24" max="26" width="13" bestFit="1" customWidth="1"/>
  </cols>
  <sheetData>
    <row r="1" spans="1:26" ht="15">
      <c r="B1" s="14" t="s">
        <v>7</v>
      </c>
      <c r="C1" s="15">
        <v>45455.342962962961</v>
      </c>
      <c r="D1" s="16">
        <v>45455.342962962961</v>
      </c>
      <c r="E1" s="14">
        <v>2024061201</v>
      </c>
      <c r="F1" s="19" t="s">
        <v>26</v>
      </c>
      <c r="G1" s="14">
        <v>17752.12</v>
      </c>
      <c r="H1" s="14">
        <v>17.52693</v>
      </c>
    </row>
    <row r="2" spans="1:26">
      <c r="A2">
        <v>1</v>
      </c>
      <c r="B2" t="s">
        <v>8</v>
      </c>
      <c r="C2" s="2">
        <v>45455.353530092587</v>
      </c>
      <c r="D2" s="3">
        <v>45455.353530092587</v>
      </c>
      <c r="E2">
        <v>2024061201</v>
      </c>
      <c r="F2" s="20" t="s">
        <v>26</v>
      </c>
      <c r="G2">
        <v>15800.92</v>
      </c>
      <c r="H2">
        <v>17.17971</v>
      </c>
      <c r="I2">
        <v>313.39</v>
      </c>
      <c r="J2">
        <v>310.97430000000003</v>
      </c>
      <c r="K2" t="s">
        <v>9</v>
      </c>
      <c r="L2">
        <v>38.000019999999999</v>
      </c>
      <c r="M2">
        <v>0.33624749999999998</v>
      </c>
      <c r="N2">
        <v>77</v>
      </c>
      <c r="O2" t="s">
        <v>10</v>
      </c>
      <c r="P2">
        <v>1</v>
      </c>
      <c r="R2" s="8">
        <f>D2-D1</f>
        <v>1.056712962599704E-2</v>
      </c>
      <c r="U2">
        <f>G1-G2</f>
        <v>1951.1999999999989</v>
      </c>
      <c r="W2" s="177">
        <f>R2*1440</f>
        <v>15.216666661435738</v>
      </c>
      <c r="X2">
        <f>LN(2)/110</f>
        <v>6.3013380050904117E-3</v>
      </c>
      <c r="Y2" s="177">
        <f>J2*EXP(W2*X2)</f>
        <v>342.26853946063113</v>
      </c>
      <c r="Z2" s="177">
        <f>J2*EXP(W2*X2)</f>
        <v>342.26853946063113</v>
      </c>
    </row>
    <row r="3" spans="1:26">
      <c r="A3">
        <v>2</v>
      </c>
      <c r="B3" t="s">
        <v>8</v>
      </c>
      <c r="C3" s="2">
        <v>45455.355428240742</v>
      </c>
      <c r="D3" s="3">
        <v>45455.355428240742</v>
      </c>
      <c r="E3">
        <v>2024061201</v>
      </c>
      <c r="F3" s="20" t="s">
        <v>26</v>
      </c>
      <c r="G3">
        <v>15272.43</v>
      </c>
      <c r="H3">
        <v>16.894269999999999</v>
      </c>
      <c r="I3">
        <v>260.48</v>
      </c>
      <c r="J3">
        <v>260.83569999999997</v>
      </c>
      <c r="K3" t="s">
        <v>9</v>
      </c>
      <c r="L3">
        <v>38.000019999999999</v>
      </c>
      <c r="M3">
        <v>0.28685929999999998</v>
      </c>
      <c r="N3">
        <v>64</v>
      </c>
      <c r="O3" t="s">
        <v>10</v>
      </c>
      <c r="P3">
        <v>1</v>
      </c>
      <c r="R3" s="8">
        <f>D3-D2</f>
        <v>1.8981481553055346E-3</v>
      </c>
      <c r="S3" s="1">
        <f>AVERAGE(R3:R10)</f>
        <v>2.0428240750334226E-3</v>
      </c>
      <c r="T3" s="1">
        <f>AVERAGE(R:R)</f>
        <v>4.1326911589074427E-3</v>
      </c>
      <c r="V3" s="177">
        <f t="shared" ref="V3:V32" si="0">R3*1440</f>
        <v>2.7333333436399698</v>
      </c>
      <c r="W3" s="177">
        <f>V3+W2</f>
        <v>17.950000005075708</v>
      </c>
      <c r="X3">
        <f t="shared" ref="X3:X32" si="1">LN(2)/110</f>
        <v>6.3013380050904117E-3</v>
      </c>
      <c r="Y3" s="177">
        <f t="shared" ref="Y3:Y32" si="2">J3*EXP(W3*X3)</f>
        <v>292.07181809608915</v>
      </c>
      <c r="Z3" s="177">
        <f t="shared" ref="Z3:Z32" si="3">J3*EXP(X3*(W3-$W$2))</f>
        <v>265.36715680994058</v>
      </c>
    </row>
    <row r="4" spans="1:26">
      <c r="A4">
        <v>3</v>
      </c>
      <c r="B4" t="s">
        <v>8</v>
      </c>
      <c r="C4" s="2">
        <v>45455.357546296298</v>
      </c>
      <c r="D4" s="3">
        <v>45455.357546296298</v>
      </c>
      <c r="E4">
        <v>2024061201</v>
      </c>
      <c r="F4" s="20" t="s">
        <v>26</v>
      </c>
      <c r="G4">
        <v>14657.37</v>
      </c>
      <c r="H4">
        <v>16.52927</v>
      </c>
      <c r="I4">
        <v>325.60000000000002</v>
      </c>
      <c r="J4">
        <v>322.68880000000001</v>
      </c>
      <c r="K4" t="s">
        <v>9</v>
      </c>
      <c r="L4">
        <v>38.001220000000004</v>
      </c>
      <c r="M4">
        <v>0.36198619999999998</v>
      </c>
      <c r="N4">
        <v>80</v>
      </c>
      <c r="O4" t="s">
        <v>10</v>
      </c>
      <c r="P4">
        <v>1</v>
      </c>
      <c r="R4" s="8">
        <f t="shared" ref="R4:R25" si="4">D4-D3</f>
        <v>2.118055555911269E-3</v>
      </c>
      <c r="V4" s="177">
        <f t="shared" si="0"/>
        <v>3.0500000005122274</v>
      </c>
      <c r="W4" s="177">
        <f t="shared" ref="W4:W32" si="5">V4+W3</f>
        <v>21.000000005587935</v>
      </c>
      <c r="X4">
        <f t="shared" si="1"/>
        <v>6.3013380050904117E-3</v>
      </c>
      <c r="Y4" s="177">
        <f t="shared" si="2"/>
        <v>368.34370727674087</v>
      </c>
      <c r="Z4" s="177">
        <f t="shared" si="3"/>
        <v>334.66536746350539</v>
      </c>
    </row>
    <row r="5" spans="1:26">
      <c r="A5">
        <v>4</v>
      </c>
      <c r="B5" t="s">
        <v>8</v>
      </c>
      <c r="C5" s="2">
        <v>45455.359513888892</v>
      </c>
      <c r="D5" s="3">
        <v>45455.359513888892</v>
      </c>
      <c r="E5">
        <v>2024061201</v>
      </c>
      <c r="F5" s="20" t="s">
        <v>26</v>
      </c>
      <c r="G5">
        <v>14150.2</v>
      </c>
      <c r="H5">
        <v>16.245470000000001</v>
      </c>
      <c r="I5">
        <v>252.34</v>
      </c>
      <c r="J5">
        <v>248.9256</v>
      </c>
      <c r="K5" t="s">
        <v>9</v>
      </c>
      <c r="L5">
        <v>38.001289999999997</v>
      </c>
      <c r="M5">
        <v>0.28427180000000002</v>
      </c>
      <c r="N5">
        <v>62</v>
      </c>
      <c r="O5" t="s">
        <v>10</v>
      </c>
      <c r="P5">
        <v>1</v>
      </c>
      <c r="R5" s="8">
        <f t="shared" si="4"/>
        <v>1.9675925941555761E-3</v>
      </c>
      <c r="V5" s="177">
        <f t="shared" si="0"/>
        <v>2.8333333355840296</v>
      </c>
      <c r="W5" s="177">
        <f t="shared" si="5"/>
        <v>23.833333341171965</v>
      </c>
      <c r="X5">
        <f t="shared" si="1"/>
        <v>6.3013380050904117E-3</v>
      </c>
      <c r="Y5" s="177">
        <f t="shared" si="2"/>
        <v>289.26289497512022</v>
      </c>
      <c r="Z5" s="177">
        <f t="shared" si="3"/>
        <v>262.81505867473476</v>
      </c>
    </row>
    <row r="6" spans="1:26">
      <c r="A6">
        <v>5</v>
      </c>
      <c r="B6" t="s">
        <v>8</v>
      </c>
      <c r="C6" s="2">
        <v>45455.361712962957</v>
      </c>
      <c r="D6" s="3">
        <v>45455.361712962957</v>
      </c>
      <c r="E6">
        <v>2024061201</v>
      </c>
      <c r="F6" s="20" t="s">
        <v>26</v>
      </c>
      <c r="G6">
        <v>13643.25</v>
      </c>
      <c r="H6">
        <v>15.979900000000001</v>
      </c>
      <c r="I6">
        <v>223.85</v>
      </c>
      <c r="J6">
        <v>229.81899999999999</v>
      </c>
      <c r="K6" t="s">
        <v>9</v>
      </c>
      <c r="L6">
        <v>38.000970000000002</v>
      </c>
      <c r="M6">
        <v>0.26758379999999998</v>
      </c>
      <c r="N6">
        <v>55</v>
      </c>
      <c r="O6" t="s">
        <v>10</v>
      </c>
      <c r="P6">
        <v>1</v>
      </c>
      <c r="R6" s="8">
        <f t="shared" si="4"/>
        <v>2.1990740642650053E-3</v>
      </c>
      <c r="V6" s="177">
        <f t="shared" si="0"/>
        <v>3.1666666525416076</v>
      </c>
      <c r="W6" s="177">
        <f t="shared" si="5"/>
        <v>26.999999993713573</v>
      </c>
      <c r="X6">
        <f t="shared" si="1"/>
        <v>6.3013380050904117E-3</v>
      </c>
      <c r="Y6" s="177">
        <f t="shared" si="2"/>
        <v>272.44265965762668</v>
      </c>
      <c r="Z6" s="177">
        <f t="shared" si="3"/>
        <v>247.5327282801982</v>
      </c>
    </row>
    <row r="7" spans="1:26">
      <c r="A7">
        <v>6</v>
      </c>
      <c r="B7" t="s">
        <v>8</v>
      </c>
      <c r="C7" s="2">
        <v>45455.36347222222</v>
      </c>
      <c r="D7" s="3">
        <v>45455.36347222222</v>
      </c>
      <c r="E7">
        <v>2024061201</v>
      </c>
      <c r="F7" s="20" t="s">
        <v>26</v>
      </c>
      <c r="G7">
        <v>13141.41</v>
      </c>
      <c r="H7">
        <v>15.64038</v>
      </c>
      <c r="I7">
        <v>293.03989999999999</v>
      </c>
      <c r="J7">
        <v>290.97680000000003</v>
      </c>
      <c r="K7" t="s">
        <v>9</v>
      </c>
      <c r="L7">
        <v>38.000410000000002</v>
      </c>
      <c r="M7">
        <v>0.34455409999999997</v>
      </c>
      <c r="N7">
        <v>72</v>
      </c>
      <c r="O7" t="s">
        <v>10</v>
      </c>
      <c r="P7">
        <v>1</v>
      </c>
      <c r="R7" s="8">
        <f t="shared" si="4"/>
        <v>1.7592592630535364E-3</v>
      </c>
      <c r="V7" s="177">
        <f t="shared" si="0"/>
        <v>2.5333333387970924</v>
      </c>
      <c r="W7" s="177">
        <f t="shared" si="5"/>
        <v>29.533333332510665</v>
      </c>
      <c r="X7">
        <f t="shared" si="1"/>
        <v>6.3013380050904117E-3</v>
      </c>
      <c r="Y7" s="177">
        <f t="shared" si="2"/>
        <v>350.49381309095099</v>
      </c>
      <c r="Z7" s="177">
        <f t="shared" si="3"/>
        <v>318.44752179692006</v>
      </c>
    </row>
    <row r="8" spans="1:26">
      <c r="A8">
        <v>7</v>
      </c>
      <c r="B8" t="s">
        <v>8</v>
      </c>
      <c r="C8" s="2">
        <v>45455.366064814807</v>
      </c>
      <c r="D8" s="3">
        <v>45455.366064814807</v>
      </c>
      <c r="E8">
        <v>2024061201</v>
      </c>
      <c r="F8" s="20" t="s">
        <v>26</v>
      </c>
      <c r="G8">
        <v>12630.52</v>
      </c>
      <c r="H8">
        <v>15.39264</v>
      </c>
      <c r="I8">
        <v>203.5</v>
      </c>
      <c r="J8">
        <v>203.95859999999999</v>
      </c>
      <c r="K8" t="s">
        <v>9</v>
      </c>
      <c r="L8">
        <v>38.001280000000001</v>
      </c>
      <c r="M8">
        <v>0.24698780000000001</v>
      </c>
      <c r="N8">
        <v>50</v>
      </c>
      <c r="O8" t="s">
        <v>10</v>
      </c>
      <c r="P8">
        <v>1</v>
      </c>
      <c r="R8" s="8">
        <f t="shared" si="4"/>
        <v>2.5925925874616951E-3</v>
      </c>
      <c r="V8" s="177">
        <f t="shared" si="0"/>
        <v>3.7333333259448409</v>
      </c>
      <c r="W8" s="177">
        <f t="shared" si="5"/>
        <v>33.266666658455506</v>
      </c>
      <c r="X8">
        <f t="shared" si="1"/>
        <v>6.3013380050904117E-3</v>
      </c>
      <c r="Y8" s="177">
        <f t="shared" si="2"/>
        <v>251.52478741414896</v>
      </c>
      <c r="Z8" s="177">
        <f t="shared" si="3"/>
        <v>228.52741540903634</v>
      </c>
    </row>
    <row r="9" spans="1:26">
      <c r="A9">
        <v>8</v>
      </c>
      <c r="B9" t="s">
        <v>8</v>
      </c>
      <c r="C9" s="2">
        <v>45455.368113425917</v>
      </c>
      <c r="D9" s="3">
        <v>45455.368113425917</v>
      </c>
      <c r="E9">
        <v>2024061201</v>
      </c>
      <c r="F9" s="20" t="s">
        <v>26</v>
      </c>
      <c r="G9">
        <v>12137.21</v>
      </c>
      <c r="H9">
        <v>15.068059999999999</v>
      </c>
      <c r="I9">
        <v>264.55</v>
      </c>
      <c r="J9">
        <v>265.40289999999999</v>
      </c>
      <c r="K9" t="s">
        <v>9</v>
      </c>
      <c r="L9">
        <v>38.00047</v>
      </c>
      <c r="M9">
        <v>0.32771749999999999</v>
      </c>
      <c r="N9">
        <v>65</v>
      </c>
      <c r="O9" t="s">
        <v>10</v>
      </c>
      <c r="P9">
        <v>1</v>
      </c>
      <c r="R9" s="8">
        <f t="shared" si="4"/>
        <v>2.0486111097852699E-3</v>
      </c>
      <c r="V9" s="177">
        <f t="shared" si="0"/>
        <v>2.9499999980907887</v>
      </c>
      <c r="W9" s="177">
        <f t="shared" si="5"/>
        <v>36.216666656546295</v>
      </c>
      <c r="X9">
        <f t="shared" si="1"/>
        <v>6.3013380050904117E-3</v>
      </c>
      <c r="Y9" s="177">
        <f t="shared" si="2"/>
        <v>333.43985583285763</v>
      </c>
      <c r="Z9" s="177">
        <f t="shared" si="3"/>
        <v>302.95283908689703</v>
      </c>
    </row>
    <row r="10" spans="1:26">
      <c r="A10">
        <v>9</v>
      </c>
      <c r="B10" t="s">
        <v>8</v>
      </c>
      <c r="C10" s="2">
        <v>45455.369872685187</v>
      </c>
      <c r="D10" s="3">
        <v>45455.369872685187</v>
      </c>
      <c r="E10">
        <v>2024061201</v>
      </c>
      <c r="F10" s="20" t="s">
        <v>26</v>
      </c>
      <c r="G10">
        <v>11712.11</v>
      </c>
      <c r="H10">
        <v>14.774839999999999</v>
      </c>
      <c r="I10">
        <v>236.06</v>
      </c>
      <c r="J10">
        <v>235.23249999999999</v>
      </c>
      <c r="K10" t="s">
        <v>9</v>
      </c>
      <c r="L10">
        <v>38.001289999999997</v>
      </c>
      <c r="M10">
        <v>0.29522530000000002</v>
      </c>
      <c r="N10">
        <v>58</v>
      </c>
      <c r="O10" t="s">
        <v>10</v>
      </c>
      <c r="P10">
        <v>1</v>
      </c>
      <c r="R10" s="8">
        <f t="shared" si="4"/>
        <v>1.759259270329494E-3</v>
      </c>
      <c r="V10" s="177">
        <f t="shared" si="0"/>
        <v>2.5333333492744714</v>
      </c>
      <c r="W10" s="177">
        <f t="shared" si="5"/>
        <v>38.750000005820766</v>
      </c>
      <c r="X10">
        <f t="shared" si="1"/>
        <v>6.3013380050904117E-3</v>
      </c>
      <c r="Y10" s="177">
        <f t="shared" si="2"/>
        <v>300.29076876829976</v>
      </c>
      <c r="Z10" s="177">
        <f t="shared" si="3"/>
        <v>272.83463376839251</v>
      </c>
    </row>
    <row r="11" spans="1:26">
      <c r="A11">
        <v>10</v>
      </c>
      <c r="B11" t="s">
        <v>8</v>
      </c>
      <c r="C11" s="2">
        <v>45455.393657407411</v>
      </c>
      <c r="D11" s="17">
        <v>45455.393657407411</v>
      </c>
      <c r="E11">
        <v>2024061201</v>
      </c>
      <c r="F11" s="20" t="s">
        <v>26</v>
      </c>
      <c r="G11">
        <v>9159.9069999999992</v>
      </c>
      <c r="H11">
        <v>14.34595</v>
      </c>
      <c r="I11">
        <v>272.69</v>
      </c>
      <c r="J11">
        <v>272.30430000000001</v>
      </c>
      <c r="K11" t="s">
        <v>9</v>
      </c>
      <c r="L11">
        <v>38.000369999999997</v>
      </c>
      <c r="M11">
        <v>0.42432300000000001</v>
      </c>
      <c r="N11">
        <v>67</v>
      </c>
      <c r="O11" t="s">
        <v>10</v>
      </c>
      <c r="P11">
        <v>1</v>
      </c>
      <c r="R11" s="9">
        <f t="shared" si="4"/>
        <v>2.3784722223354038E-2</v>
      </c>
      <c r="S11" s="1">
        <f>AVERAGE(R12:R18)</f>
        <v>1.8303571424829507E-3</v>
      </c>
      <c r="V11" s="177">
        <f t="shared" si="0"/>
        <v>34.250000001629815</v>
      </c>
      <c r="W11" s="177">
        <f t="shared" si="5"/>
        <v>73.000000007450581</v>
      </c>
      <c r="X11">
        <f t="shared" si="1"/>
        <v>6.3013380050904117E-3</v>
      </c>
      <c r="Y11" s="177">
        <f t="shared" si="2"/>
        <v>431.3491544933737</v>
      </c>
      <c r="Z11" s="177">
        <f t="shared" si="3"/>
        <v>391.91011124058576</v>
      </c>
    </row>
    <row r="12" spans="1:26">
      <c r="A12">
        <v>11</v>
      </c>
      <c r="B12" t="s">
        <v>8</v>
      </c>
      <c r="C12" s="2">
        <v>45455.395405092589</v>
      </c>
      <c r="D12" s="17">
        <v>45455.395405092589</v>
      </c>
      <c r="E12">
        <v>2024061201</v>
      </c>
      <c r="F12" s="20" t="s">
        <v>26</v>
      </c>
      <c r="G12">
        <v>8723.6059999999998</v>
      </c>
      <c r="H12">
        <v>13.881550000000001</v>
      </c>
      <c r="I12">
        <v>297.11</v>
      </c>
      <c r="J12">
        <v>296.37810000000002</v>
      </c>
      <c r="K12" t="s">
        <v>9</v>
      </c>
      <c r="L12">
        <v>38.000590000000003</v>
      </c>
      <c r="M12">
        <v>0.46937220000000002</v>
      </c>
      <c r="N12">
        <v>73</v>
      </c>
      <c r="O12" t="s">
        <v>10</v>
      </c>
      <c r="P12">
        <v>1</v>
      </c>
      <c r="R12" s="9">
        <f t="shared" si="4"/>
        <v>1.7476851789979264E-3</v>
      </c>
      <c r="V12" s="177">
        <f t="shared" si="0"/>
        <v>2.516666657757014</v>
      </c>
      <c r="W12" s="177">
        <f t="shared" si="5"/>
        <v>75.516666665207595</v>
      </c>
      <c r="X12">
        <f t="shared" si="1"/>
        <v>6.3013380050904117E-3</v>
      </c>
      <c r="Y12" s="177">
        <f t="shared" si="2"/>
        <v>476.98833980090217</v>
      </c>
      <c r="Z12" s="177">
        <f t="shared" si="3"/>
        <v>433.37642224288993</v>
      </c>
    </row>
    <row r="13" spans="1:26">
      <c r="A13">
        <v>12</v>
      </c>
      <c r="B13" t="s">
        <v>8</v>
      </c>
      <c r="C13" s="2">
        <v>45455.397592592592</v>
      </c>
      <c r="D13" s="17">
        <v>45455.397592592592</v>
      </c>
      <c r="E13">
        <v>2024061201</v>
      </c>
      <c r="F13" s="20" t="s">
        <v>26</v>
      </c>
      <c r="G13">
        <v>8287.4660000000003</v>
      </c>
      <c r="H13">
        <v>13.452540000000001</v>
      </c>
      <c r="I13">
        <v>268.62</v>
      </c>
      <c r="J13">
        <v>264.45069999999998</v>
      </c>
      <c r="K13" t="s">
        <v>9</v>
      </c>
      <c r="L13">
        <v>38.000120000000003</v>
      </c>
      <c r="M13">
        <v>0.4271295</v>
      </c>
      <c r="N13">
        <v>66</v>
      </c>
      <c r="O13" t="s">
        <v>10</v>
      </c>
      <c r="P13">
        <v>1</v>
      </c>
      <c r="R13" s="9">
        <f t="shared" si="4"/>
        <v>2.1875000020372681E-3</v>
      </c>
      <c r="V13" s="177">
        <f t="shared" si="0"/>
        <v>3.1500000029336661</v>
      </c>
      <c r="W13" s="177">
        <f t="shared" si="5"/>
        <v>78.666666668141261</v>
      </c>
      <c r="X13">
        <f t="shared" si="1"/>
        <v>6.3013380050904117E-3</v>
      </c>
      <c r="Y13" s="177">
        <f t="shared" si="2"/>
        <v>434.1369776119862</v>
      </c>
      <c r="Z13" s="177">
        <f t="shared" si="3"/>
        <v>394.44303858529736</v>
      </c>
    </row>
    <row r="14" spans="1:26">
      <c r="A14">
        <v>13</v>
      </c>
      <c r="B14" t="s">
        <v>8</v>
      </c>
      <c r="C14" s="2">
        <v>45455.399525462963</v>
      </c>
      <c r="D14" s="17">
        <v>45455.399525462963</v>
      </c>
      <c r="E14">
        <v>2024061201</v>
      </c>
      <c r="F14" s="20" t="s">
        <v>26</v>
      </c>
      <c r="G14">
        <v>7856.5659999999998</v>
      </c>
      <c r="H14">
        <v>12.980639999999999</v>
      </c>
      <c r="I14">
        <v>288.97000000000003</v>
      </c>
      <c r="J14">
        <v>289.57659999999998</v>
      </c>
      <c r="K14" t="s">
        <v>9</v>
      </c>
      <c r="L14">
        <v>38.001350000000002</v>
      </c>
      <c r="M14">
        <v>0.47601739999999998</v>
      </c>
      <c r="N14">
        <v>71</v>
      </c>
      <c r="O14" t="s">
        <v>10</v>
      </c>
      <c r="P14">
        <v>1</v>
      </c>
      <c r="R14" s="9">
        <f t="shared" si="4"/>
        <v>1.9328703710925765E-3</v>
      </c>
      <c r="V14" s="177">
        <f t="shared" si="0"/>
        <v>2.7833333343733102</v>
      </c>
      <c r="W14" s="177">
        <f t="shared" si="5"/>
        <v>81.450000002514571</v>
      </c>
      <c r="X14">
        <f t="shared" si="1"/>
        <v>6.3013380050904117E-3</v>
      </c>
      <c r="Y14" s="177">
        <f t="shared" si="2"/>
        <v>483.79624499919635</v>
      </c>
      <c r="Z14" s="177">
        <f t="shared" si="3"/>
        <v>439.56186819957099</v>
      </c>
    </row>
    <row r="15" spans="1:26">
      <c r="A15">
        <v>14</v>
      </c>
      <c r="B15" t="s">
        <v>8</v>
      </c>
      <c r="C15" s="2">
        <v>45455.401192129633</v>
      </c>
      <c r="D15" s="17">
        <v>45455.401192129633</v>
      </c>
      <c r="E15">
        <v>2024061201</v>
      </c>
      <c r="F15" s="20" t="s">
        <v>26</v>
      </c>
      <c r="G15">
        <v>7435.47</v>
      </c>
      <c r="H15">
        <v>12.47254</v>
      </c>
      <c r="I15">
        <v>305.25</v>
      </c>
      <c r="J15">
        <v>307.73309999999998</v>
      </c>
      <c r="K15" t="s">
        <v>9</v>
      </c>
      <c r="L15">
        <v>38.00029</v>
      </c>
      <c r="M15">
        <v>0.51443159999999999</v>
      </c>
      <c r="N15">
        <v>75</v>
      </c>
      <c r="O15" t="s">
        <v>10</v>
      </c>
      <c r="P15">
        <v>1</v>
      </c>
      <c r="R15" s="9">
        <f t="shared" si="4"/>
        <v>1.6666666706441902E-3</v>
      </c>
      <c r="V15" s="177">
        <f t="shared" si="0"/>
        <v>2.4000000057276338</v>
      </c>
      <c r="W15" s="177">
        <f t="shared" si="5"/>
        <v>83.850000008242205</v>
      </c>
      <c r="X15">
        <f t="shared" si="1"/>
        <v>6.3013380050904117E-3</v>
      </c>
      <c r="Y15" s="177">
        <f t="shared" si="2"/>
        <v>521.96474152597091</v>
      </c>
      <c r="Z15" s="177">
        <f t="shared" si="3"/>
        <v>474.24054917963053</v>
      </c>
    </row>
    <row r="16" spans="1:26">
      <c r="A16">
        <v>15</v>
      </c>
      <c r="B16" t="s">
        <v>8</v>
      </c>
      <c r="C16" s="2">
        <v>45455.402974537043</v>
      </c>
      <c r="D16" s="17">
        <v>45455.402974537043</v>
      </c>
      <c r="E16">
        <v>2024061201</v>
      </c>
      <c r="F16" s="20" t="s">
        <v>26</v>
      </c>
      <c r="G16">
        <v>7051.8990000000003</v>
      </c>
      <c r="H16">
        <v>12.021190000000001</v>
      </c>
      <c r="I16">
        <v>264.55</v>
      </c>
      <c r="J16">
        <v>263.47730000000001</v>
      </c>
      <c r="K16" t="s">
        <v>9</v>
      </c>
      <c r="L16">
        <v>38.001339999999999</v>
      </c>
      <c r="M16">
        <v>0.44691380000000003</v>
      </c>
      <c r="N16">
        <v>65</v>
      </c>
      <c r="O16" t="s">
        <v>10</v>
      </c>
      <c r="P16">
        <v>1</v>
      </c>
      <c r="R16" s="9">
        <f t="shared" si="4"/>
        <v>1.7824074093368836E-3</v>
      </c>
      <c r="V16" s="177">
        <f t="shared" si="0"/>
        <v>2.5666666694451123</v>
      </c>
      <c r="W16" s="177">
        <f t="shared" si="5"/>
        <v>86.416666677687317</v>
      </c>
      <c r="X16">
        <f t="shared" si="1"/>
        <v>6.3013380050904117E-3</v>
      </c>
      <c r="Y16" s="177">
        <f t="shared" si="2"/>
        <v>454.18647076476537</v>
      </c>
      <c r="Z16" s="177">
        <f t="shared" si="3"/>
        <v>412.65936985654309</v>
      </c>
    </row>
    <row r="17" spans="1:26">
      <c r="A17">
        <v>16</v>
      </c>
      <c r="B17" t="s">
        <v>8</v>
      </c>
      <c r="C17" s="2">
        <v>45455.40483796296</v>
      </c>
      <c r="D17" s="17">
        <v>45455.40483796296</v>
      </c>
      <c r="E17">
        <v>2024061201</v>
      </c>
      <c r="F17" s="20" t="s">
        <v>26</v>
      </c>
      <c r="G17">
        <v>6687.1469999999999</v>
      </c>
      <c r="H17">
        <v>11.59548</v>
      </c>
      <c r="I17">
        <v>248.27</v>
      </c>
      <c r="J17">
        <v>248.28139999999999</v>
      </c>
      <c r="K17" t="s">
        <v>9</v>
      </c>
      <c r="L17">
        <v>38.001350000000002</v>
      </c>
      <c r="M17">
        <v>0.4284308</v>
      </c>
      <c r="N17">
        <v>61</v>
      </c>
      <c r="O17" t="s">
        <v>10</v>
      </c>
      <c r="P17">
        <v>1</v>
      </c>
      <c r="R17" s="9">
        <f t="shared" si="4"/>
        <v>1.8634259176906198E-3</v>
      </c>
      <c r="V17" s="177">
        <f t="shared" si="0"/>
        <v>2.6833333214744925</v>
      </c>
      <c r="W17" s="177">
        <f t="shared" si="5"/>
        <v>89.09999999916181</v>
      </c>
      <c r="X17">
        <f t="shared" si="1"/>
        <v>6.3013380050904117E-3</v>
      </c>
      <c r="Y17" s="177">
        <f t="shared" si="2"/>
        <v>435.28979147041093</v>
      </c>
      <c r="Z17" s="177">
        <f t="shared" si="3"/>
        <v>395.49044856115694</v>
      </c>
    </row>
    <row r="18" spans="1:26">
      <c r="A18">
        <v>17</v>
      </c>
      <c r="B18" t="s">
        <v>8</v>
      </c>
      <c r="C18" s="2">
        <v>45455.406469907408</v>
      </c>
      <c r="D18" s="17">
        <v>45455.406469907408</v>
      </c>
      <c r="E18">
        <v>2024061201</v>
      </c>
      <c r="F18" s="20" t="s">
        <v>26</v>
      </c>
      <c r="G18">
        <v>6109.3280000000004</v>
      </c>
      <c r="H18">
        <v>10.75196</v>
      </c>
      <c r="I18">
        <v>488.4</v>
      </c>
      <c r="J18">
        <v>488.86410000000001</v>
      </c>
      <c r="K18" t="s">
        <v>9</v>
      </c>
      <c r="L18">
        <v>38.000410000000002</v>
      </c>
      <c r="M18">
        <v>0.85798050000000003</v>
      </c>
      <c r="N18">
        <v>120</v>
      </c>
      <c r="O18" t="s">
        <v>10</v>
      </c>
      <c r="P18">
        <v>1</v>
      </c>
      <c r="R18" s="9">
        <f t="shared" si="4"/>
        <v>1.6319444475811906E-3</v>
      </c>
      <c r="V18" s="177">
        <f t="shared" si="0"/>
        <v>2.3500000045169145</v>
      </c>
      <c r="W18" s="177">
        <f t="shared" si="5"/>
        <v>91.450000003678724</v>
      </c>
      <c r="X18">
        <f t="shared" si="1"/>
        <v>6.3013380050904117E-3</v>
      </c>
      <c r="Y18" s="177">
        <f t="shared" si="2"/>
        <v>869.86836650019745</v>
      </c>
      <c r="Z18" s="177">
        <f t="shared" si="3"/>
        <v>790.33470850351694</v>
      </c>
    </row>
    <row r="19" spans="1:26">
      <c r="A19">
        <v>18</v>
      </c>
      <c r="B19" t="s">
        <v>8</v>
      </c>
      <c r="C19" s="2">
        <v>45455.427812499998</v>
      </c>
      <c r="D19" s="18">
        <v>45455.427812499998</v>
      </c>
      <c r="E19">
        <v>2024061201</v>
      </c>
      <c r="F19" s="20" t="s">
        <v>26</v>
      </c>
      <c r="G19">
        <v>4764.8329999999996</v>
      </c>
      <c r="H19">
        <v>10.182309999999999</v>
      </c>
      <c r="I19">
        <v>268.62</v>
      </c>
      <c r="J19">
        <v>266.98599999999999</v>
      </c>
      <c r="K19" t="s">
        <v>9</v>
      </c>
      <c r="L19">
        <v>38.001280000000001</v>
      </c>
      <c r="M19">
        <v>0.56864610000000004</v>
      </c>
      <c r="N19">
        <v>66</v>
      </c>
      <c r="O19" t="s">
        <v>10</v>
      </c>
      <c r="P19">
        <v>1</v>
      </c>
      <c r="R19" s="6">
        <f t="shared" si="4"/>
        <v>2.1342592590372078E-2</v>
      </c>
      <c r="S19" s="1">
        <f>AVERAGE(R20:R28)</f>
        <v>1.7836934154426369E-3</v>
      </c>
      <c r="V19" s="177">
        <f t="shared" si="0"/>
        <v>30.733333330135792</v>
      </c>
      <c r="W19" s="177">
        <f t="shared" si="5"/>
        <v>122.18333333381452</v>
      </c>
      <c r="X19">
        <f t="shared" si="1"/>
        <v>6.3013380050904117E-3</v>
      </c>
      <c r="Y19" s="177">
        <f t="shared" si="2"/>
        <v>576.58034939705408</v>
      </c>
      <c r="Z19" s="177">
        <f t="shared" si="3"/>
        <v>523.86255198932247</v>
      </c>
    </row>
    <row r="20" spans="1:26">
      <c r="A20">
        <v>19</v>
      </c>
      <c r="B20" t="s">
        <v>8</v>
      </c>
      <c r="C20" s="2">
        <v>45455.429398148153</v>
      </c>
      <c r="D20" s="18">
        <v>45455.429398148153</v>
      </c>
      <c r="E20">
        <v>2024061201</v>
      </c>
      <c r="F20" s="20" t="s">
        <v>26</v>
      </c>
      <c r="G20">
        <v>4425.6670000000004</v>
      </c>
      <c r="H20">
        <v>9.5938940000000006</v>
      </c>
      <c r="I20">
        <v>272.69</v>
      </c>
      <c r="J20">
        <v>273.79059999999998</v>
      </c>
      <c r="K20" t="s">
        <v>9</v>
      </c>
      <c r="L20">
        <v>38.000100000000003</v>
      </c>
      <c r="M20">
        <v>0.59166929999999995</v>
      </c>
      <c r="N20">
        <v>67</v>
      </c>
      <c r="O20" t="s">
        <v>10</v>
      </c>
      <c r="P20">
        <v>1</v>
      </c>
      <c r="R20" s="6">
        <f t="shared" si="4"/>
        <v>1.5856481550144963E-3</v>
      </c>
      <c r="V20" s="177">
        <f t="shared" si="0"/>
        <v>2.2833333432208747</v>
      </c>
      <c r="W20" s="177">
        <f t="shared" si="5"/>
        <v>124.46666667703539</v>
      </c>
      <c r="X20">
        <f t="shared" si="1"/>
        <v>6.3013380050904117E-3</v>
      </c>
      <c r="Y20" s="177">
        <f t="shared" si="2"/>
        <v>599.84429771747637</v>
      </c>
      <c r="Z20" s="177">
        <f t="shared" si="3"/>
        <v>544.99943490464989</v>
      </c>
    </row>
    <row r="21" spans="1:26">
      <c r="A21">
        <v>20</v>
      </c>
      <c r="B21" t="s">
        <v>8</v>
      </c>
      <c r="C21" s="2">
        <v>45455.43105324074</v>
      </c>
      <c r="D21" s="18">
        <v>45455.43105324074</v>
      </c>
      <c r="E21">
        <v>2024061201</v>
      </c>
      <c r="F21" s="20" t="s">
        <v>26</v>
      </c>
      <c r="G21">
        <v>4143.6959999999999</v>
      </c>
      <c r="H21">
        <v>9.1188850000000006</v>
      </c>
      <c r="I21">
        <v>215.71</v>
      </c>
      <c r="J21">
        <v>215.31100000000001</v>
      </c>
      <c r="K21" t="s">
        <v>9</v>
      </c>
      <c r="L21">
        <v>38.000430000000001</v>
      </c>
      <c r="M21">
        <v>0.47160580000000002</v>
      </c>
      <c r="N21">
        <v>53</v>
      </c>
      <c r="O21" t="s">
        <v>10</v>
      </c>
      <c r="P21">
        <v>1</v>
      </c>
      <c r="R21" s="6">
        <f t="shared" si="4"/>
        <v>1.6550925865885802E-3</v>
      </c>
      <c r="V21" s="177">
        <f t="shared" si="0"/>
        <v>2.3833333246875554</v>
      </c>
      <c r="W21" s="177">
        <f t="shared" si="5"/>
        <v>126.85000000172295</v>
      </c>
      <c r="X21">
        <f t="shared" si="1"/>
        <v>6.3013380050904117E-3</v>
      </c>
      <c r="Y21" s="177">
        <f t="shared" si="2"/>
        <v>478.85997194169067</v>
      </c>
      <c r="Z21" s="177">
        <f t="shared" si="3"/>
        <v>435.07692762897187</v>
      </c>
    </row>
    <row r="22" spans="1:26">
      <c r="A22">
        <v>21</v>
      </c>
      <c r="B22" t="s">
        <v>8</v>
      </c>
      <c r="C22" s="2">
        <v>45455.432719907411</v>
      </c>
      <c r="D22" s="18">
        <v>45455.432719907411</v>
      </c>
      <c r="E22">
        <v>2024061201</v>
      </c>
      <c r="F22" s="20" t="s">
        <v>26</v>
      </c>
      <c r="G22">
        <v>3777.5079999999998</v>
      </c>
      <c r="H22">
        <v>8.4400019999999998</v>
      </c>
      <c r="I22">
        <v>309.32</v>
      </c>
      <c r="J22">
        <v>310.07260000000002</v>
      </c>
      <c r="K22" t="s">
        <v>9</v>
      </c>
      <c r="L22">
        <v>38.000030000000002</v>
      </c>
      <c r="M22">
        <v>0.69076729999999997</v>
      </c>
      <c r="N22">
        <v>76</v>
      </c>
      <c r="O22" t="s">
        <v>10</v>
      </c>
      <c r="P22">
        <v>1</v>
      </c>
      <c r="R22" s="6">
        <f t="shared" si="4"/>
        <v>1.6666666706441902E-3</v>
      </c>
      <c r="V22" s="177">
        <f t="shared" si="0"/>
        <v>2.4000000057276338</v>
      </c>
      <c r="W22" s="177">
        <f t="shared" si="5"/>
        <v>129.25000000745058</v>
      </c>
      <c r="X22">
        <f t="shared" si="1"/>
        <v>6.3013380050904117E-3</v>
      </c>
      <c r="Y22" s="177">
        <f t="shared" si="2"/>
        <v>700.12185664424896</v>
      </c>
      <c r="Z22" s="177">
        <f t="shared" si="3"/>
        <v>636.10843295075506</v>
      </c>
    </row>
    <row r="23" spans="1:26">
      <c r="A23">
        <v>22</v>
      </c>
      <c r="B23" t="s">
        <v>8</v>
      </c>
      <c r="C23" s="2">
        <v>45455.434247685182</v>
      </c>
      <c r="D23" s="18">
        <v>45455.434247685182</v>
      </c>
      <c r="E23">
        <v>2024061201</v>
      </c>
      <c r="F23" s="20" t="s">
        <v>26</v>
      </c>
      <c r="G23">
        <v>3454.8820000000001</v>
      </c>
      <c r="H23">
        <v>7.8271790000000001</v>
      </c>
      <c r="I23">
        <v>272.69</v>
      </c>
      <c r="J23">
        <v>270.8297</v>
      </c>
      <c r="K23" t="s">
        <v>9</v>
      </c>
      <c r="L23">
        <v>38.0002</v>
      </c>
      <c r="M23">
        <v>0.61176909999999995</v>
      </c>
      <c r="N23">
        <v>67</v>
      </c>
      <c r="O23" t="s">
        <v>10</v>
      </c>
      <c r="P23">
        <v>1</v>
      </c>
      <c r="R23" s="6">
        <f t="shared" si="4"/>
        <v>1.5277777711162344E-3</v>
      </c>
      <c r="V23" s="177">
        <f t="shared" si="0"/>
        <v>2.1999999904073775</v>
      </c>
      <c r="W23" s="177">
        <f t="shared" si="5"/>
        <v>131.44999999785796</v>
      </c>
      <c r="X23">
        <f t="shared" si="1"/>
        <v>6.3013380050904117E-3</v>
      </c>
      <c r="Y23" s="177">
        <f t="shared" si="2"/>
        <v>620.0506019870179</v>
      </c>
      <c r="Z23" s="177">
        <f t="shared" si="3"/>
        <v>563.35823976503775</v>
      </c>
    </row>
    <row r="24" spans="1:26">
      <c r="A24">
        <v>23</v>
      </c>
      <c r="B24" t="s">
        <v>8</v>
      </c>
      <c r="C24" s="2">
        <v>45455.436053240737</v>
      </c>
      <c r="D24" s="18">
        <v>45455.436053240737</v>
      </c>
      <c r="E24">
        <v>2024061201</v>
      </c>
      <c r="F24" s="20" t="s">
        <v>26</v>
      </c>
      <c r="G24">
        <v>3218.346</v>
      </c>
      <c r="H24">
        <v>7.4120239999999997</v>
      </c>
      <c r="I24">
        <v>179.08</v>
      </c>
      <c r="J24">
        <v>179.61859999999999</v>
      </c>
      <c r="K24" t="s">
        <v>9</v>
      </c>
      <c r="L24">
        <v>38.001280000000001</v>
      </c>
      <c r="M24">
        <v>0.41157260000000001</v>
      </c>
      <c r="N24">
        <v>44</v>
      </c>
      <c r="O24" t="s">
        <v>10</v>
      </c>
      <c r="P24">
        <v>1</v>
      </c>
      <c r="R24" s="6">
        <f t="shared" si="4"/>
        <v>1.8055555556202307E-3</v>
      </c>
      <c r="V24" s="177">
        <f t="shared" si="0"/>
        <v>2.6000000000931323</v>
      </c>
      <c r="W24" s="177">
        <f t="shared" si="5"/>
        <v>134.04999999795109</v>
      </c>
      <c r="X24">
        <f t="shared" si="1"/>
        <v>6.3013380050904117E-3</v>
      </c>
      <c r="Y24" s="177">
        <f t="shared" si="2"/>
        <v>418.02033244288407</v>
      </c>
      <c r="Z24" s="177">
        <f t="shared" si="3"/>
        <v>379.79996780319181</v>
      </c>
    </row>
    <row r="25" spans="1:26">
      <c r="A25">
        <v>24</v>
      </c>
      <c r="B25" t="s">
        <v>8</v>
      </c>
      <c r="C25" s="2">
        <v>45455.437962962962</v>
      </c>
      <c r="D25" s="18">
        <v>45455.437962962962</v>
      </c>
      <c r="E25">
        <v>2024061201</v>
      </c>
      <c r="F25" s="20" t="s">
        <v>26</v>
      </c>
      <c r="G25">
        <v>2847.7730000000001</v>
      </c>
      <c r="H25">
        <v>6.673489</v>
      </c>
      <c r="I25">
        <v>317.45999999999998</v>
      </c>
      <c r="J25">
        <v>318.36509999999998</v>
      </c>
      <c r="K25" t="s">
        <v>9</v>
      </c>
      <c r="L25">
        <v>38.000329999999998</v>
      </c>
      <c r="M25">
        <v>0.74405379999999999</v>
      </c>
      <c r="N25">
        <v>78</v>
      </c>
      <c r="O25" t="s">
        <v>10</v>
      </c>
      <c r="P25">
        <v>1</v>
      </c>
      <c r="R25" s="6">
        <f t="shared" si="4"/>
        <v>1.9097222248092294E-3</v>
      </c>
      <c r="V25" s="177">
        <f t="shared" si="0"/>
        <v>2.7500000037252903</v>
      </c>
      <c r="W25" s="177">
        <f t="shared" si="5"/>
        <v>136.80000000167638</v>
      </c>
      <c r="X25">
        <f t="shared" si="1"/>
        <v>6.3013380050904117E-3</v>
      </c>
      <c r="Y25" s="177">
        <f t="shared" si="2"/>
        <v>753.87146037337584</v>
      </c>
      <c r="Z25" s="177">
        <f t="shared" si="3"/>
        <v>684.94361196335944</v>
      </c>
    </row>
    <row r="26" spans="1:26">
      <c r="A26">
        <v>25</v>
      </c>
      <c r="B26" t="s">
        <v>8</v>
      </c>
      <c r="C26" s="2">
        <v>45455.440509259257</v>
      </c>
      <c r="D26" s="18">
        <v>45455.440509259257</v>
      </c>
      <c r="E26">
        <v>2024061201</v>
      </c>
      <c r="F26" s="20" t="s">
        <v>26</v>
      </c>
      <c r="G26">
        <v>2518.7869999999998</v>
      </c>
      <c r="H26">
        <v>6.0408359999999997</v>
      </c>
      <c r="I26">
        <v>264.55</v>
      </c>
      <c r="J26">
        <v>266.62950000000001</v>
      </c>
      <c r="K26" t="s">
        <v>9</v>
      </c>
      <c r="L26">
        <v>38.00009</v>
      </c>
      <c r="M26">
        <v>0.63749219999999995</v>
      </c>
      <c r="N26">
        <v>65</v>
      </c>
      <c r="O26" t="s">
        <v>10</v>
      </c>
      <c r="P26">
        <v>1</v>
      </c>
      <c r="R26" s="6">
        <f>D26-D25</f>
        <v>2.5462962948950008E-3</v>
      </c>
      <c r="S26" s="1"/>
      <c r="V26" s="177">
        <f t="shared" si="0"/>
        <v>3.6666666646488011</v>
      </c>
      <c r="W26" s="177">
        <f t="shared" si="5"/>
        <v>140.46666666632518</v>
      </c>
      <c r="X26">
        <f t="shared" si="1"/>
        <v>6.3013380050904117E-3</v>
      </c>
      <c r="Y26" s="177">
        <f t="shared" si="2"/>
        <v>646.12177964536261</v>
      </c>
      <c r="Z26" s="177">
        <f t="shared" si="3"/>
        <v>587.04568189821089</v>
      </c>
    </row>
    <row r="27" spans="1:26">
      <c r="A27">
        <v>26</v>
      </c>
      <c r="B27" t="s">
        <v>8</v>
      </c>
      <c r="C27" s="2">
        <v>45455.442152777781</v>
      </c>
      <c r="D27" s="18">
        <v>45455.442152777781</v>
      </c>
      <c r="E27">
        <v>2024061201</v>
      </c>
      <c r="F27" s="20" t="s">
        <v>26</v>
      </c>
      <c r="G27">
        <v>2217.7959999999998</v>
      </c>
      <c r="H27">
        <v>5.3990739999999997</v>
      </c>
      <c r="I27">
        <v>264.55</v>
      </c>
      <c r="J27">
        <v>266.45460000000003</v>
      </c>
      <c r="K27" t="s">
        <v>9</v>
      </c>
      <c r="L27">
        <v>38.000369999999997</v>
      </c>
      <c r="M27">
        <v>0.64670419999999995</v>
      </c>
      <c r="N27">
        <v>65</v>
      </c>
      <c r="O27" t="s">
        <v>10</v>
      </c>
      <c r="P27">
        <v>1</v>
      </c>
      <c r="R27" s="6">
        <f>D27-D26</f>
        <v>1.643518524360843E-3</v>
      </c>
      <c r="V27" s="177">
        <f t="shared" si="0"/>
        <v>2.3666666750796139</v>
      </c>
      <c r="W27" s="177">
        <f t="shared" si="5"/>
        <v>142.8333333414048</v>
      </c>
      <c r="X27">
        <f t="shared" si="1"/>
        <v>6.3013380050904117E-3</v>
      </c>
      <c r="Y27" s="177">
        <f t="shared" si="2"/>
        <v>655.39950722722131</v>
      </c>
      <c r="Z27" s="177">
        <f t="shared" si="3"/>
        <v>595.47512985420997</v>
      </c>
    </row>
    <row r="28" spans="1:26">
      <c r="A28">
        <v>27</v>
      </c>
      <c r="B28" t="s">
        <v>8</v>
      </c>
      <c r="C28" s="2">
        <v>45455.443865740737</v>
      </c>
      <c r="D28" s="18">
        <v>45455.443865740737</v>
      </c>
      <c r="E28">
        <v>2024061201</v>
      </c>
      <c r="F28" s="20" t="s">
        <v>26</v>
      </c>
      <c r="G28">
        <v>1843.9639999999999</v>
      </c>
      <c r="H28">
        <v>4.5594900000000003</v>
      </c>
      <c r="I28">
        <v>341.87990000000002</v>
      </c>
      <c r="J28">
        <v>342.59339999999997</v>
      </c>
      <c r="K28" t="s">
        <v>9</v>
      </c>
      <c r="L28">
        <v>38.000210000000003</v>
      </c>
      <c r="M28">
        <v>0.84482299999999999</v>
      </c>
      <c r="N28">
        <v>84</v>
      </c>
      <c r="O28" t="s">
        <v>10</v>
      </c>
      <c r="P28">
        <v>1</v>
      </c>
      <c r="R28" s="6">
        <f t="shared" ref="R28:R32" si="6">D28-D27</f>
        <v>1.7129629559349269E-3</v>
      </c>
      <c r="V28" s="177">
        <f t="shared" si="0"/>
        <v>2.4666666565462947</v>
      </c>
      <c r="W28" s="177">
        <f t="shared" si="5"/>
        <v>145.29999999795109</v>
      </c>
      <c r="X28">
        <f t="shared" si="1"/>
        <v>6.3013380050904117E-3</v>
      </c>
      <c r="Y28" s="177">
        <f t="shared" si="2"/>
        <v>855.87876238480385</v>
      </c>
      <c r="Z28" s="177">
        <f t="shared" si="3"/>
        <v>777.62419951569916</v>
      </c>
    </row>
    <row r="29" spans="1:26">
      <c r="A29">
        <v>28</v>
      </c>
      <c r="B29" t="s">
        <v>8</v>
      </c>
      <c r="C29" s="2">
        <v>45455.466006944444</v>
      </c>
      <c r="D29" s="3">
        <v>45455.466006944444</v>
      </c>
      <c r="E29">
        <v>2024061201</v>
      </c>
      <c r="F29" s="20" t="s">
        <v>26</v>
      </c>
      <c r="G29">
        <v>1229.3399999999999</v>
      </c>
      <c r="H29">
        <v>3.7178749999999998</v>
      </c>
      <c r="I29">
        <v>280.83</v>
      </c>
      <c r="J29">
        <v>281.01510000000002</v>
      </c>
      <c r="K29" t="s">
        <v>9</v>
      </c>
      <c r="L29">
        <v>38.001269999999998</v>
      </c>
      <c r="M29">
        <v>0.84751940000000003</v>
      </c>
      <c r="N29">
        <v>69</v>
      </c>
      <c r="O29" t="s">
        <v>10</v>
      </c>
      <c r="P29">
        <v>1</v>
      </c>
      <c r="R29" s="8">
        <f t="shared" si="6"/>
        <v>2.2141203706269152E-2</v>
      </c>
      <c r="S29" s="1">
        <f>AVERAGE(R30:R32)</f>
        <v>1.689814814502218E-3</v>
      </c>
      <c r="V29" s="177">
        <f t="shared" si="0"/>
        <v>31.88333333702758</v>
      </c>
      <c r="W29" s="177">
        <f t="shared" si="5"/>
        <v>177.18333333497867</v>
      </c>
      <c r="X29">
        <f t="shared" si="1"/>
        <v>6.3013380050904117E-3</v>
      </c>
      <c r="Y29" s="177">
        <f t="shared" si="2"/>
        <v>858.25432938377548</v>
      </c>
      <c r="Z29" s="177">
        <f t="shared" si="3"/>
        <v>779.78256407287529</v>
      </c>
    </row>
    <row r="30" spans="1:26">
      <c r="A30">
        <v>29</v>
      </c>
      <c r="B30" t="s">
        <v>8</v>
      </c>
      <c r="C30" s="2">
        <v>45455.467800925922</v>
      </c>
      <c r="D30" s="3">
        <v>45455.467800925922</v>
      </c>
      <c r="E30">
        <v>2024061201</v>
      </c>
      <c r="F30" s="20" t="s">
        <v>26</v>
      </c>
      <c r="G30">
        <v>1009.455</v>
      </c>
      <c r="H30">
        <v>3.1031019999999998</v>
      </c>
      <c r="I30">
        <v>199.43</v>
      </c>
      <c r="J30">
        <v>200.6302</v>
      </c>
      <c r="K30" t="s">
        <v>9</v>
      </c>
      <c r="L30">
        <v>38.001350000000002</v>
      </c>
      <c r="M30">
        <v>0.61484399999999995</v>
      </c>
      <c r="N30">
        <v>49</v>
      </c>
      <c r="O30" t="s">
        <v>10</v>
      </c>
      <c r="P30">
        <v>1</v>
      </c>
      <c r="R30" s="8">
        <f t="shared" si="6"/>
        <v>1.7939814788405783E-3</v>
      </c>
      <c r="V30" s="177">
        <f t="shared" si="0"/>
        <v>2.5833333295304328</v>
      </c>
      <c r="W30" s="177">
        <f t="shared" si="5"/>
        <v>179.7666666645091</v>
      </c>
      <c r="X30">
        <f t="shared" si="1"/>
        <v>6.3013380050904117E-3</v>
      </c>
      <c r="Y30" s="177">
        <f t="shared" si="2"/>
        <v>622.80529462788047</v>
      </c>
      <c r="Z30" s="177">
        <f t="shared" si="3"/>
        <v>565.8610658122617</v>
      </c>
    </row>
    <row r="31" spans="1:26">
      <c r="A31">
        <v>30</v>
      </c>
      <c r="B31" t="s">
        <v>8</v>
      </c>
      <c r="C31" s="2">
        <v>45455.469502314823</v>
      </c>
      <c r="D31" s="3">
        <v>45455.469502314823</v>
      </c>
      <c r="E31">
        <v>2024061201</v>
      </c>
      <c r="F31" s="20" t="s">
        <v>26</v>
      </c>
      <c r="G31">
        <v>788.9932</v>
      </c>
      <c r="H31">
        <v>2.4634770000000001</v>
      </c>
      <c r="I31">
        <v>207.57</v>
      </c>
      <c r="J31">
        <v>207.69560000000001</v>
      </c>
      <c r="K31" t="s">
        <v>9</v>
      </c>
      <c r="L31">
        <v>38.001429999999999</v>
      </c>
      <c r="M31">
        <v>0.64644270000000004</v>
      </c>
      <c r="N31">
        <v>51</v>
      </c>
      <c r="O31" t="s">
        <v>10</v>
      </c>
      <c r="P31">
        <v>1</v>
      </c>
      <c r="R31" s="8">
        <f t="shared" si="6"/>
        <v>1.7013889009831473E-3</v>
      </c>
      <c r="V31" s="177">
        <f t="shared" si="0"/>
        <v>2.4500000174157321</v>
      </c>
      <c r="W31" s="177">
        <f t="shared" si="5"/>
        <v>182.21666668192483</v>
      </c>
      <c r="X31">
        <f t="shared" si="1"/>
        <v>6.3013380050904117E-3</v>
      </c>
      <c r="Y31" s="177">
        <f t="shared" si="2"/>
        <v>654.76890276981169</v>
      </c>
      <c r="Z31" s="177">
        <f t="shared" si="3"/>
        <v>594.90218271735409</v>
      </c>
    </row>
    <row r="32" spans="1:26">
      <c r="A32">
        <v>31</v>
      </c>
      <c r="B32" t="s">
        <v>8</v>
      </c>
      <c r="C32" s="2">
        <v>45455.471076388887</v>
      </c>
      <c r="D32" s="3">
        <v>45455.471076388887</v>
      </c>
      <c r="E32">
        <v>2024061201</v>
      </c>
      <c r="F32" s="20" t="s">
        <v>26</v>
      </c>
      <c r="G32">
        <v>586.73689999999999</v>
      </c>
      <c r="H32">
        <v>1.8581920000000001</v>
      </c>
      <c r="I32">
        <v>191.29</v>
      </c>
      <c r="J32">
        <v>192.4057</v>
      </c>
      <c r="K32" t="s">
        <v>9</v>
      </c>
      <c r="L32">
        <v>38.00018</v>
      </c>
      <c r="M32">
        <v>0.60744739999999997</v>
      </c>
      <c r="N32">
        <v>47</v>
      </c>
      <c r="O32" t="s">
        <v>10</v>
      </c>
      <c r="P32">
        <v>1</v>
      </c>
      <c r="R32" s="8">
        <f t="shared" si="6"/>
        <v>1.5740740636829287E-3</v>
      </c>
      <c r="V32" s="177">
        <f t="shared" si="0"/>
        <v>2.2666666517034173</v>
      </c>
      <c r="W32" s="177">
        <f t="shared" si="5"/>
        <v>184.48333333362825</v>
      </c>
      <c r="X32">
        <f t="shared" si="1"/>
        <v>6.3013380050904117E-3</v>
      </c>
      <c r="Y32" s="177">
        <f t="shared" si="2"/>
        <v>615.29264688092485</v>
      </c>
      <c r="Z32" s="177">
        <f t="shared" si="3"/>
        <v>559.03531320894717</v>
      </c>
    </row>
    <row r="33" spans="3:26">
      <c r="C33"/>
      <c r="D33"/>
      <c r="F33"/>
      <c r="I33">
        <f>AVERAGE(I2:I32)</f>
        <v>270.72063870967742</v>
      </c>
      <c r="J33">
        <f>AVERAGE(J2:J32)</f>
        <v>270.71862903225798</v>
      </c>
      <c r="V33" s="177"/>
      <c r="W33" s="177"/>
      <c r="Y33" s="209">
        <f t="shared" ref="Y33:Z33" si="7">SUM(Y2:Y32)</f>
        <v>15963.589025162795</v>
      </c>
      <c r="Z33" s="209">
        <f t="shared" si="7"/>
        <v>14535.303081204294</v>
      </c>
    </row>
    <row r="34" spans="3:26">
      <c r="C34" t="s">
        <v>17</v>
      </c>
      <c r="D34" s="1">
        <f>D32-D2</f>
        <v>0.11754629630013369</v>
      </c>
      <c r="F34" s="11" t="s">
        <v>23</v>
      </c>
      <c r="G34" s="11">
        <f>G2-G32</f>
        <v>15214.1831</v>
      </c>
    </row>
    <row r="35" spans="3:26">
      <c r="C35" t="s">
        <v>19</v>
      </c>
      <c r="D35" s="1">
        <f>D32-D1</f>
        <v>0.12811342592613073</v>
      </c>
      <c r="F35" s="11" t="s">
        <v>24</v>
      </c>
      <c r="G35" s="11">
        <f>G1-G32</f>
        <v>17165.383099999999</v>
      </c>
    </row>
  </sheetData>
  <phoneticPr fontId="1" type="noConversion"/>
  <conditionalFormatting sqref="R2:R32">
    <cfRule type="containsText" dxfId="2" priority="1" operator="containsText" text="Prime">
      <formula>NOT(ISERROR(SEARCH("Prime",R2)))</formula>
    </cfRule>
  </conditionalFormatting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34"/>
  <dimension ref="A1:Z35"/>
  <sheetViews>
    <sheetView topLeftCell="R1" zoomScale="80" zoomScaleNormal="101" workbookViewId="0">
      <selection activeCell="Y33" sqref="Y33:Z33"/>
    </sheetView>
  </sheetViews>
  <sheetFormatPr baseColWidth="10" defaultColWidth="17.83203125" defaultRowHeight="14"/>
  <cols>
    <col min="2" max="2" width="9.33203125" customWidth="1"/>
    <col min="3" max="3" width="23.1640625" style="2" bestFit="1" customWidth="1"/>
    <col min="4" max="4" width="12.1640625" style="1" bestFit="1" customWidth="1"/>
    <col min="5" max="5" width="12.1640625" bestFit="1" customWidth="1"/>
    <col min="6" max="6" width="8.33203125" style="20" customWidth="1"/>
    <col min="7" max="8" width="10.1640625" bestFit="1" customWidth="1"/>
    <col min="9" max="10" width="10" bestFit="1" customWidth="1"/>
    <col min="11" max="11" width="14.1640625" bestFit="1" customWidth="1"/>
    <col min="12" max="12" width="10" bestFit="1" customWidth="1"/>
    <col min="13" max="13" width="11" bestFit="1" customWidth="1"/>
    <col min="14" max="14" width="5" bestFit="1" customWidth="1"/>
    <col min="15" max="16" width="3" bestFit="1" customWidth="1"/>
  </cols>
  <sheetData>
    <row r="1" spans="1:26" ht="15">
      <c r="B1" s="14" t="s">
        <v>7</v>
      </c>
      <c r="C1" s="15">
        <v>45456.352060185192</v>
      </c>
      <c r="D1" s="16">
        <v>45456.352060185192</v>
      </c>
      <c r="E1" s="14">
        <v>2024061301</v>
      </c>
      <c r="F1" s="19" t="s">
        <v>26</v>
      </c>
      <c r="G1" s="14">
        <v>17489.759999999998</v>
      </c>
      <c r="H1" s="14">
        <v>17.451070000000001</v>
      </c>
    </row>
    <row r="2" spans="1:26">
      <c r="A2">
        <v>1</v>
      </c>
      <c r="B2" t="s">
        <v>8</v>
      </c>
      <c r="C2" s="2">
        <v>45456.35733796296</v>
      </c>
      <c r="D2" s="3">
        <v>45456.35733796296</v>
      </c>
      <c r="E2">
        <v>2024061301</v>
      </c>
      <c r="F2" s="20" t="s">
        <v>26</v>
      </c>
      <c r="G2">
        <v>16433.73</v>
      </c>
      <c r="H2">
        <v>17.21095</v>
      </c>
      <c r="I2">
        <v>231.99</v>
      </c>
      <c r="J2">
        <v>232.4862</v>
      </c>
      <c r="K2" t="s">
        <v>9</v>
      </c>
      <c r="L2">
        <v>38.00132</v>
      </c>
      <c r="M2">
        <v>0.2421741</v>
      </c>
      <c r="N2">
        <v>57</v>
      </c>
      <c r="O2" t="s">
        <v>10</v>
      </c>
      <c r="P2">
        <v>1</v>
      </c>
      <c r="R2" s="8">
        <f>D2-D1</f>
        <v>5.2777777673327364E-3</v>
      </c>
      <c r="U2">
        <f>G1-G2</f>
        <v>1056.0299999999988</v>
      </c>
      <c r="W2" s="177">
        <f>R2*1440</f>
        <v>7.5999999849591404</v>
      </c>
      <c r="X2">
        <f>LN(2)/110</f>
        <v>6.3013380050904117E-3</v>
      </c>
      <c r="Y2" s="177">
        <f>J2*EXP(W2*X2)</f>
        <v>243.89091049177728</v>
      </c>
      <c r="Z2" s="177">
        <f>J2*EXP(W2*X2)</f>
        <v>243.89091049177728</v>
      </c>
    </row>
    <row r="3" spans="1:26">
      <c r="A3">
        <v>2</v>
      </c>
      <c r="B3" t="s">
        <v>8</v>
      </c>
      <c r="C3" s="2">
        <v>45456.359502314823</v>
      </c>
      <c r="D3" s="3">
        <v>45456.359502314823</v>
      </c>
      <c r="E3">
        <v>2024061301</v>
      </c>
      <c r="F3" s="20" t="s">
        <v>26</v>
      </c>
      <c r="G3">
        <v>15945.31</v>
      </c>
      <c r="H3">
        <v>17.031420000000001</v>
      </c>
      <c r="I3">
        <v>170.94</v>
      </c>
      <c r="J3">
        <v>170.12100000000001</v>
      </c>
      <c r="K3" t="s">
        <v>9</v>
      </c>
      <c r="L3">
        <v>38.000259999999997</v>
      </c>
      <c r="M3">
        <v>0.18055879999999999</v>
      </c>
      <c r="N3">
        <v>42</v>
      </c>
      <c r="O3" t="s">
        <v>10</v>
      </c>
      <c r="P3">
        <v>1</v>
      </c>
      <c r="R3" s="8">
        <f>D3-D2</f>
        <v>2.1643518630298786E-3</v>
      </c>
      <c r="S3" s="1">
        <f>AVERAGE(R3:R10)</f>
        <v>1.8648726854735287E-3</v>
      </c>
      <c r="T3" s="1">
        <f>AVERAGE(R:R)</f>
        <v>4.6960872160496129E-3</v>
      </c>
      <c r="V3" s="177">
        <f t="shared" ref="V3:V32" si="0">R3*1440</f>
        <v>3.1166666827630252</v>
      </c>
      <c r="W3" s="177">
        <f>V3+W2</f>
        <v>10.716666667722166</v>
      </c>
      <c r="X3">
        <f t="shared" ref="X3:X32" si="1">LN(2)/110</f>
        <v>6.3013380050904117E-3</v>
      </c>
      <c r="Y3" s="177">
        <f t="shared" ref="Y3:Y32" si="2">J3*EXP(W3*X3)</f>
        <v>182.00593337974061</v>
      </c>
      <c r="Z3" s="177">
        <f t="shared" ref="Z3:Z32" si="3">J3*EXP(X3*(W3-$W$2))</f>
        <v>173.49505868664036</v>
      </c>
    </row>
    <row r="4" spans="1:26">
      <c r="A4">
        <v>3</v>
      </c>
      <c r="B4" t="s">
        <v>8</v>
      </c>
      <c r="C4" s="2">
        <v>45456.361296296287</v>
      </c>
      <c r="D4" s="3">
        <v>45456.361296296287</v>
      </c>
      <c r="E4">
        <v>2024061301</v>
      </c>
      <c r="F4" s="20" t="s">
        <v>26</v>
      </c>
      <c r="G4">
        <v>15431.42</v>
      </c>
      <c r="H4">
        <v>16.753679999999999</v>
      </c>
      <c r="I4">
        <v>256.41000000000003</v>
      </c>
      <c r="J4">
        <v>253.0796</v>
      </c>
      <c r="K4" t="s">
        <v>9</v>
      </c>
      <c r="L4">
        <v>38.000419999999998</v>
      </c>
      <c r="M4">
        <v>0.27348220000000001</v>
      </c>
      <c r="N4">
        <v>63</v>
      </c>
      <c r="O4" t="s">
        <v>10</v>
      </c>
      <c r="P4">
        <v>1</v>
      </c>
      <c r="R4" s="8">
        <f t="shared" ref="R4:R25" si="4">D4-D3</f>
        <v>1.7939814642886631E-3</v>
      </c>
      <c r="V4" s="177">
        <f t="shared" si="0"/>
        <v>2.5833333085756749</v>
      </c>
      <c r="W4" s="177">
        <f t="shared" ref="W4:W32" si="5">V4+W3</f>
        <v>13.29999997629784</v>
      </c>
      <c r="X4">
        <f t="shared" si="1"/>
        <v>6.3013380050904117E-3</v>
      </c>
      <c r="Y4" s="177">
        <f t="shared" si="2"/>
        <v>275.20378485401983</v>
      </c>
      <c r="Z4" s="177">
        <f t="shared" si="3"/>
        <v>262.33483665839913</v>
      </c>
    </row>
    <row r="5" spans="1:26">
      <c r="A5">
        <v>4</v>
      </c>
      <c r="B5" t="s">
        <v>8</v>
      </c>
      <c r="C5" s="2">
        <v>45456.362974537027</v>
      </c>
      <c r="D5" s="3">
        <v>45456.362974537027</v>
      </c>
      <c r="E5">
        <v>2024061301</v>
      </c>
      <c r="F5" s="20" t="s">
        <v>26</v>
      </c>
      <c r="G5">
        <v>14941.48</v>
      </c>
      <c r="H5">
        <v>16.471270000000001</v>
      </c>
      <c r="I5">
        <v>260.48</v>
      </c>
      <c r="J5">
        <v>263.4162</v>
      </c>
      <c r="K5" t="s">
        <v>9</v>
      </c>
      <c r="L5">
        <v>38.000070000000001</v>
      </c>
      <c r="M5">
        <v>0.28891600000000001</v>
      </c>
      <c r="N5">
        <v>64</v>
      </c>
      <c r="O5" t="s">
        <v>10</v>
      </c>
      <c r="P5">
        <v>1</v>
      </c>
      <c r="R5" s="8">
        <f t="shared" si="4"/>
        <v>1.6782407401478849E-3</v>
      </c>
      <c r="V5" s="177">
        <f t="shared" si="0"/>
        <v>2.4166666658129543</v>
      </c>
      <c r="W5" s="177">
        <f t="shared" si="5"/>
        <v>15.716666642110795</v>
      </c>
      <c r="X5">
        <f t="shared" si="1"/>
        <v>6.3013380050904117E-3</v>
      </c>
      <c r="Y5" s="177">
        <f t="shared" si="2"/>
        <v>290.83942759201693</v>
      </c>
      <c r="Z5" s="177">
        <f t="shared" si="3"/>
        <v>277.23933292431093</v>
      </c>
    </row>
    <row r="6" spans="1:26">
      <c r="A6">
        <v>5</v>
      </c>
      <c r="B6" t="s">
        <v>8</v>
      </c>
      <c r="C6" s="2">
        <v>45456.364861111113</v>
      </c>
      <c r="D6" s="3">
        <v>45456.364861111113</v>
      </c>
      <c r="E6">
        <v>2024061301</v>
      </c>
      <c r="F6" s="20" t="s">
        <v>26</v>
      </c>
      <c r="G6">
        <v>14433.64</v>
      </c>
      <c r="H6">
        <v>16.186810000000001</v>
      </c>
      <c r="I6">
        <v>260.48</v>
      </c>
      <c r="J6">
        <v>254.81120000000001</v>
      </c>
      <c r="K6" t="s">
        <v>9</v>
      </c>
      <c r="L6">
        <v>38.000239999999998</v>
      </c>
      <c r="M6">
        <v>0.28418919999999998</v>
      </c>
      <c r="N6">
        <v>64</v>
      </c>
      <c r="O6" t="s">
        <v>10</v>
      </c>
      <c r="P6">
        <v>1</v>
      </c>
      <c r="R6" s="8">
        <f t="shared" si="4"/>
        <v>1.8865740858018398E-3</v>
      </c>
      <c r="V6" s="177">
        <f t="shared" si="0"/>
        <v>2.7166666835546494</v>
      </c>
      <c r="W6" s="177">
        <f t="shared" si="5"/>
        <v>18.433333325665444</v>
      </c>
      <c r="X6">
        <f t="shared" si="1"/>
        <v>6.3013380050904117E-3</v>
      </c>
      <c r="Y6" s="177">
        <f t="shared" si="2"/>
        <v>286.19618655324587</v>
      </c>
      <c r="Z6" s="177">
        <f t="shared" si="3"/>
        <v>272.81321690952683</v>
      </c>
    </row>
    <row r="7" spans="1:26">
      <c r="A7">
        <v>6</v>
      </c>
      <c r="B7" t="s">
        <v>8</v>
      </c>
      <c r="C7" s="2">
        <v>45456.366747685177</v>
      </c>
      <c r="D7" s="3">
        <v>45456.366747685177</v>
      </c>
      <c r="E7">
        <v>2024061301</v>
      </c>
      <c r="F7" s="20" t="s">
        <v>26</v>
      </c>
      <c r="G7">
        <v>13917.02</v>
      </c>
      <c r="H7">
        <v>15.877560000000001</v>
      </c>
      <c r="I7">
        <v>272.69</v>
      </c>
      <c r="J7">
        <v>270.77839999999998</v>
      </c>
      <c r="K7" t="s">
        <v>9</v>
      </c>
      <c r="L7">
        <v>38.000149999999998</v>
      </c>
      <c r="M7">
        <v>0.30745099999999997</v>
      </c>
      <c r="N7">
        <v>67</v>
      </c>
      <c r="O7" t="s">
        <v>10</v>
      </c>
      <c r="P7">
        <v>1</v>
      </c>
      <c r="R7" s="8">
        <f t="shared" si="4"/>
        <v>1.886574063973967E-3</v>
      </c>
      <c r="V7" s="177">
        <f t="shared" si="0"/>
        <v>2.7166666521225125</v>
      </c>
      <c r="W7" s="177">
        <f t="shared" si="5"/>
        <v>21.149999977787957</v>
      </c>
      <c r="X7">
        <f t="shared" si="1"/>
        <v>6.3013380050904117E-3</v>
      </c>
      <c r="Y7" s="177">
        <f t="shared" si="2"/>
        <v>309.38116885617933</v>
      </c>
      <c r="Z7" s="177">
        <f t="shared" si="3"/>
        <v>294.91403412246672</v>
      </c>
    </row>
    <row r="8" spans="1:26">
      <c r="A8">
        <v>7</v>
      </c>
      <c r="B8" t="s">
        <v>8</v>
      </c>
      <c r="C8" s="2">
        <v>45456.368935185194</v>
      </c>
      <c r="D8" s="3">
        <v>45456.368935185194</v>
      </c>
      <c r="E8">
        <v>2024061301</v>
      </c>
      <c r="F8" s="20" t="s">
        <v>26</v>
      </c>
      <c r="G8">
        <v>13364.39</v>
      </c>
      <c r="H8">
        <v>15.553470000000001</v>
      </c>
      <c r="I8">
        <v>280.83</v>
      </c>
      <c r="J8">
        <v>282.1087</v>
      </c>
      <c r="K8" t="s">
        <v>9</v>
      </c>
      <c r="L8">
        <v>38.000109999999999</v>
      </c>
      <c r="M8">
        <v>0.32653149999999997</v>
      </c>
      <c r="N8">
        <v>69</v>
      </c>
      <c r="O8" t="s">
        <v>10</v>
      </c>
      <c r="P8">
        <v>1</v>
      </c>
      <c r="R8" s="8">
        <f t="shared" si="4"/>
        <v>2.1875000165891834E-3</v>
      </c>
      <c r="V8" s="177">
        <f t="shared" si="0"/>
        <v>3.150000023888424</v>
      </c>
      <c r="W8" s="177">
        <f t="shared" si="5"/>
        <v>24.300000001676381</v>
      </c>
      <c r="X8">
        <f t="shared" si="1"/>
        <v>6.3013380050904117E-3</v>
      </c>
      <c r="Y8" s="177">
        <f t="shared" si="2"/>
        <v>328.78859347228763</v>
      </c>
      <c r="Z8" s="177">
        <f t="shared" si="3"/>
        <v>313.41393800034251</v>
      </c>
    </row>
    <row r="9" spans="1:26">
      <c r="A9">
        <v>8</v>
      </c>
      <c r="B9" t="s">
        <v>8</v>
      </c>
      <c r="C9" s="2">
        <v>45456.370659722219</v>
      </c>
      <c r="D9" s="3">
        <v>45456.370659722219</v>
      </c>
      <c r="E9">
        <v>2024061301</v>
      </c>
      <c r="F9" s="20" t="s">
        <v>26</v>
      </c>
      <c r="G9">
        <v>12924.89</v>
      </c>
      <c r="H9">
        <v>15.28138</v>
      </c>
      <c r="I9">
        <v>236.06</v>
      </c>
      <c r="J9">
        <v>232.85980000000001</v>
      </c>
      <c r="K9" t="s">
        <v>9</v>
      </c>
      <c r="L9">
        <v>38.000050000000002</v>
      </c>
      <c r="M9">
        <v>0.27383990000000002</v>
      </c>
      <c r="N9">
        <v>58</v>
      </c>
      <c r="O9" t="s">
        <v>10</v>
      </c>
      <c r="P9">
        <v>1</v>
      </c>
      <c r="R9" s="8">
        <f t="shared" si="4"/>
        <v>1.7245370254386216E-3</v>
      </c>
      <c r="V9" s="177">
        <f t="shared" si="0"/>
        <v>2.4833333166316152</v>
      </c>
      <c r="W9" s="177">
        <f t="shared" si="5"/>
        <v>26.783333318307996</v>
      </c>
      <c r="X9">
        <f t="shared" si="1"/>
        <v>6.3013380050904117E-3</v>
      </c>
      <c r="Y9" s="177">
        <f t="shared" si="2"/>
        <v>275.67079770304701</v>
      </c>
      <c r="Z9" s="177">
        <f t="shared" si="3"/>
        <v>262.78001127520861</v>
      </c>
    </row>
    <row r="10" spans="1:26">
      <c r="A10">
        <v>9</v>
      </c>
      <c r="B10" t="s">
        <v>8</v>
      </c>
      <c r="C10" s="2">
        <v>45456.372256944444</v>
      </c>
      <c r="D10" s="3">
        <v>45456.372256944444</v>
      </c>
      <c r="E10">
        <v>2024061301</v>
      </c>
      <c r="F10" s="20" t="s">
        <v>26</v>
      </c>
      <c r="G10">
        <v>12530.52</v>
      </c>
      <c r="H10">
        <v>15.03032</v>
      </c>
      <c r="I10">
        <v>211.64</v>
      </c>
      <c r="J10">
        <v>211.62889999999999</v>
      </c>
      <c r="K10" t="s">
        <v>9</v>
      </c>
      <c r="L10">
        <v>38.000309999999999</v>
      </c>
      <c r="M10">
        <v>0.25241380000000002</v>
      </c>
      <c r="N10">
        <v>52</v>
      </c>
      <c r="O10" t="s">
        <v>10</v>
      </c>
      <c r="P10">
        <v>1</v>
      </c>
      <c r="R10" s="8">
        <f t="shared" si="4"/>
        <v>1.5972222245181911E-3</v>
      </c>
      <c r="V10" s="177">
        <f t="shared" si="0"/>
        <v>2.3000000033061951</v>
      </c>
      <c r="W10" s="177">
        <f t="shared" si="5"/>
        <v>29.083333321614191</v>
      </c>
      <c r="X10">
        <f t="shared" si="1"/>
        <v>6.3013380050904117E-3</v>
      </c>
      <c r="Y10" s="177">
        <f t="shared" si="2"/>
        <v>254.1941087104889</v>
      </c>
      <c r="Z10" s="177">
        <f t="shared" si="3"/>
        <v>242.30760497522061</v>
      </c>
    </row>
    <row r="11" spans="1:26">
      <c r="A11">
        <v>10</v>
      </c>
      <c r="B11" t="s">
        <v>8</v>
      </c>
      <c r="C11" s="2">
        <v>45456.394780092603</v>
      </c>
      <c r="D11" s="17">
        <v>45456.394780092603</v>
      </c>
      <c r="E11">
        <v>2024061301</v>
      </c>
      <c r="F11" s="20" t="s">
        <v>26</v>
      </c>
      <c r="G11">
        <v>9994.5380000000005</v>
      </c>
      <c r="H11">
        <v>14.71397</v>
      </c>
      <c r="I11">
        <v>219.78</v>
      </c>
      <c r="J11">
        <v>218.4016</v>
      </c>
      <c r="K11" t="s">
        <v>9</v>
      </c>
      <c r="L11">
        <v>38.000149999999998</v>
      </c>
      <c r="M11">
        <v>0.31990000000000002</v>
      </c>
      <c r="N11">
        <v>54</v>
      </c>
      <c r="O11" t="s">
        <v>10</v>
      </c>
      <c r="P11">
        <v>1</v>
      </c>
      <c r="R11" s="9">
        <f t="shared" si="4"/>
        <v>2.2523148159962147E-2</v>
      </c>
      <c r="S11" s="1">
        <f>AVERAGE(R12:R15)</f>
        <v>1.9473379597911844E-3</v>
      </c>
      <c r="V11" s="177">
        <f t="shared" si="0"/>
        <v>32.433333350345492</v>
      </c>
      <c r="W11" s="177">
        <f t="shared" si="5"/>
        <v>61.516666671959683</v>
      </c>
      <c r="X11">
        <f t="shared" si="1"/>
        <v>6.3013380050904117E-3</v>
      </c>
      <c r="Y11" s="177">
        <f t="shared" si="2"/>
        <v>321.8137234341325</v>
      </c>
      <c r="Z11" s="177">
        <f t="shared" si="3"/>
        <v>306.76522350993827</v>
      </c>
    </row>
    <row r="12" spans="1:26">
      <c r="A12">
        <v>11</v>
      </c>
      <c r="B12" t="s">
        <v>8</v>
      </c>
      <c r="C12" s="2">
        <v>45456.396493055552</v>
      </c>
      <c r="D12" s="17">
        <v>45456.396493055552</v>
      </c>
      <c r="E12">
        <v>2024061301</v>
      </c>
      <c r="F12" s="20" t="s">
        <v>26</v>
      </c>
      <c r="G12">
        <v>9572.7440000000006</v>
      </c>
      <c r="H12">
        <v>14.31429</v>
      </c>
      <c r="I12">
        <v>268.62</v>
      </c>
      <c r="J12">
        <v>266.50330000000002</v>
      </c>
      <c r="K12" t="s">
        <v>9</v>
      </c>
      <c r="L12">
        <v>38.000309999999999</v>
      </c>
      <c r="M12">
        <v>0.3966673</v>
      </c>
      <c r="N12">
        <v>66</v>
      </c>
      <c r="O12" t="s">
        <v>10</v>
      </c>
      <c r="P12">
        <v>1</v>
      </c>
      <c r="R12" s="9">
        <f t="shared" si="4"/>
        <v>1.7129629486589693E-3</v>
      </c>
      <c r="V12" s="177">
        <f t="shared" si="0"/>
        <v>2.4666666460689157</v>
      </c>
      <c r="W12" s="177">
        <f t="shared" si="5"/>
        <v>63.983333318028599</v>
      </c>
      <c r="X12">
        <f t="shared" si="1"/>
        <v>6.3013380050904117E-3</v>
      </c>
      <c r="Y12" s="177">
        <f t="shared" si="2"/>
        <v>398.84275289775144</v>
      </c>
      <c r="Z12" s="177">
        <f t="shared" si="3"/>
        <v>380.19225821809965</v>
      </c>
    </row>
    <row r="13" spans="1:26">
      <c r="A13">
        <v>12</v>
      </c>
      <c r="B13" t="s">
        <v>8</v>
      </c>
      <c r="C13" s="2">
        <v>45456.398217592592</v>
      </c>
      <c r="D13" s="17">
        <v>45456.398217592592</v>
      </c>
      <c r="E13">
        <v>2024061301</v>
      </c>
      <c r="F13" s="20" t="s">
        <v>26</v>
      </c>
      <c r="G13">
        <v>9024.07</v>
      </c>
      <c r="H13">
        <v>13.70861</v>
      </c>
      <c r="I13">
        <v>407</v>
      </c>
      <c r="J13">
        <v>411.29899999999998</v>
      </c>
      <c r="K13" t="s">
        <v>9</v>
      </c>
      <c r="L13">
        <v>38.000050000000002</v>
      </c>
      <c r="M13">
        <v>0.62290869999999998</v>
      </c>
      <c r="N13">
        <v>100</v>
      </c>
      <c r="O13" t="s">
        <v>10</v>
      </c>
      <c r="P13">
        <v>1</v>
      </c>
      <c r="R13" s="9">
        <f t="shared" si="4"/>
        <v>1.7245370399905369E-3</v>
      </c>
      <c r="V13" s="177">
        <f t="shared" si="0"/>
        <v>2.4833333375863731</v>
      </c>
      <c r="W13" s="177">
        <f t="shared" si="5"/>
        <v>66.466666655614972</v>
      </c>
      <c r="X13">
        <f t="shared" si="1"/>
        <v>6.3013380050904117E-3</v>
      </c>
      <c r="Y13" s="177">
        <f t="shared" si="2"/>
        <v>625.24862872137032</v>
      </c>
      <c r="Z13" s="177">
        <f t="shared" si="3"/>
        <v>596.01105040584559</v>
      </c>
    </row>
    <row r="14" spans="1:26">
      <c r="A14">
        <v>13</v>
      </c>
      <c r="B14" t="s">
        <v>8</v>
      </c>
      <c r="C14" s="2">
        <v>45456.400034722217</v>
      </c>
      <c r="D14" s="17">
        <v>45456.400034722217</v>
      </c>
      <c r="E14">
        <v>2024061301</v>
      </c>
      <c r="F14" s="20" t="s">
        <v>26</v>
      </c>
      <c r="G14">
        <v>8593.0409999999993</v>
      </c>
      <c r="H14">
        <v>13.271369999999999</v>
      </c>
      <c r="I14">
        <v>284.89999999999998</v>
      </c>
      <c r="J14">
        <v>281.81569999999999</v>
      </c>
      <c r="K14" t="s">
        <v>9</v>
      </c>
      <c r="L14">
        <v>38.001440000000002</v>
      </c>
      <c r="M14">
        <v>0.43318830000000003</v>
      </c>
      <c r="N14">
        <v>70</v>
      </c>
      <c r="O14" t="s">
        <v>10</v>
      </c>
      <c r="P14">
        <v>1</v>
      </c>
      <c r="R14" s="9">
        <f t="shared" si="4"/>
        <v>1.8171296251239255E-3</v>
      </c>
      <c r="V14" s="177">
        <f t="shared" si="0"/>
        <v>2.6166666601784527</v>
      </c>
      <c r="W14" s="177">
        <f t="shared" si="5"/>
        <v>69.083333315793425</v>
      </c>
      <c r="X14">
        <f t="shared" si="1"/>
        <v>6.3013380050904117E-3</v>
      </c>
      <c r="Y14" s="177">
        <f t="shared" si="2"/>
        <v>435.53307688575268</v>
      </c>
      <c r="Z14" s="177">
        <f t="shared" si="3"/>
        <v>415.16688676632856</v>
      </c>
    </row>
    <row r="15" spans="1:26">
      <c r="A15">
        <v>14</v>
      </c>
      <c r="B15" t="s">
        <v>8</v>
      </c>
      <c r="C15" s="2">
        <v>45456.402569444443</v>
      </c>
      <c r="D15" s="17">
        <v>45456.402569444443</v>
      </c>
      <c r="E15">
        <v>2024061301</v>
      </c>
      <c r="F15" s="20" t="s">
        <v>26</v>
      </c>
      <c r="G15">
        <v>8178.4409999999998</v>
      </c>
      <c r="H15">
        <v>12.92562</v>
      </c>
      <c r="I15">
        <v>215.71</v>
      </c>
      <c r="J15">
        <v>217.89869999999999</v>
      </c>
      <c r="K15" t="s">
        <v>9</v>
      </c>
      <c r="L15">
        <v>38.001359999999998</v>
      </c>
      <c r="M15">
        <v>0.34260259999999998</v>
      </c>
      <c r="N15">
        <v>53</v>
      </c>
      <c r="O15" t="s">
        <v>10</v>
      </c>
      <c r="P15">
        <v>1</v>
      </c>
      <c r="R15" s="9">
        <f t="shared" si="4"/>
        <v>2.534722225391306E-3</v>
      </c>
      <c r="V15" s="177">
        <f t="shared" si="0"/>
        <v>3.6500000045634806</v>
      </c>
      <c r="W15" s="177">
        <f t="shared" si="5"/>
        <v>72.733333320356905</v>
      </c>
      <c r="X15">
        <f t="shared" si="1"/>
        <v>6.3013380050904117E-3</v>
      </c>
      <c r="Y15" s="177">
        <f t="shared" si="2"/>
        <v>344.58734282908387</v>
      </c>
      <c r="Z15" s="177">
        <f t="shared" si="3"/>
        <v>328.47391377109932</v>
      </c>
    </row>
    <row r="16" spans="1:26">
      <c r="A16">
        <v>15</v>
      </c>
      <c r="B16" t="s">
        <v>8</v>
      </c>
      <c r="C16" s="2">
        <v>45456.424305555563</v>
      </c>
      <c r="D16" s="18">
        <v>45456.424305555563</v>
      </c>
      <c r="E16">
        <v>2024061301</v>
      </c>
      <c r="F16" s="20" t="s">
        <v>26</v>
      </c>
      <c r="G16">
        <v>6391.8310000000001</v>
      </c>
      <c r="H16">
        <v>12.3089</v>
      </c>
      <c r="I16">
        <v>333.74</v>
      </c>
      <c r="J16">
        <v>335.77449999999999</v>
      </c>
      <c r="K16" t="s">
        <v>9</v>
      </c>
      <c r="L16">
        <v>38.000279999999997</v>
      </c>
      <c r="M16">
        <v>0.64470079999999996</v>
      </c>
      <c r="N16">
        <v>82</v>
      </c>
      <c r="O16" t="s">
        <v>10</v>
      </c>
      <c r="P16">
        <v>1</v>
      </c>
      <c r="R16" s="6">
        <f t="shared" si="4"/>
        <v>2.1736111120844726E-2</v>
      </c>
      <c r="S16" s="1">
        <f>AVERAGE(R17:R24)</f>
        <v>1.7491319431428565E-3</v>
      </c>
      <c r="V16" s="177">
        <f t="shared" si="0"/>
        <v>31.300000014016405</v>
      </c>
      <c r="W16" s="177">
        <f t="shared" si="5"/>
        <v>104.03333333437331</v>
      </c>
      <c r="X16">
        <f t="shared" si="1"/>
        <v>6.3013380050904117E-3</v>
      </c>
      <c r="Y16" s="177">
        <f t="shared" si="2"/>
        <v>646.76887229263798</v>
      </c>
      <c r="Z16" s="177">
        <f t="shared" si="3"/>
        <v>616.52497460609629</v>
      </c>
    </row>
    <row r="17" spans="1:26">
      <c r="A17">
        <v>16</v>
      </c>
      <c r="B17" t="s">
        <v>8</v>
      </c>
      <c r="C17" s="2">
        <v>45456.425983796304</v>
      </c>
      <c r="D17" s="18">
        <v>45456.425983796304</v>
      </c>
      <c r="E17">
        <v>2024061301</v>
      </c>
      <c r="F17" s="20" t="s">
        <v>26</v>
      </c>
      <c r="G17">
        <v>5993.3320000000003</v>
      </c>
      <c r="H17">
        <v>11.71903</v>
      </c>
      <c r="I17">
        <v>305.25</v>
      </c>
      <c r="J17">
        <v>304.99799999999999</v>
      </c>
      <c r="K17" t="s">
        <v>9</v>
      </c>
      <c r="L17">
        <v>38.000309999999999</v>
      </c>
      <c r="M17">
        <v>0.59449700000000005</v>
      </c>
      <c r="N17">
        <v>75</v>
      </c>
      <c r="O17" t="s">
        <v>10</v>
      </c>
      <c r="P17">
        <v>1</v>
      </c>
      <c r="R17" s="6">
        <f t="shared" si="4"/>
        <v>1.6782407401478849E-3</v>
      </c>
      <c r="V17" s="177">
        <f t="shared" si="0"/>
        <v>2.4166666658129543</v>
      </c>
      <c r="W17" s="177">
        <f t="shared" si="5"/>
        <v>106.45000000018626</v>
      </c>
      <c r="X17">
        <f t="shared" si="1"/>
        <v>6.3013380050904117E-3</v>
      </c>
      <c r="Y17" s="177">
        <f t="shared" si="2"/>
        <v>596.50203306272988</v>
      </c>
      <c r="Z17" s="177">
        <f t="shared" si="3"/>
        <v>568.60868934967516</v>
      </c>
    </row>
    <row r="18" spans="1:26">
      <c r="A18">
        <v>17</v>
      </c>
      <c r="B18" t="s">
        <v>8</v>
      </c>
      <c r="C18" s="2">
        <v>45456.427777777782</v>
      </c>
      <c r="D18" s="18">
        <v>45456.427777777782</v>
      </c>
      <c r="E18">
        <v>2024061301</v>
      </c>
      <c r="F18" s="20" t="s">
        <v>26</v>
      </c>
      <c r="G18">
        <v>5641.4989999999998</v>
      </c>
      <c r="H18">
        <v>11.212540000000001</v>
      </c>
      <c r="I18">
        <v>252.34</v>
      </c>
      <c r="J18">
        <v>254.3904</v>
      </c>
      <c r="K18" t="s">
        <v>9</v>
      </c>
      <c r="L18">
        <v>38.001260000000002</v>
      </c>
      <c r="M18">
        <v>0.50588860000000002</v>
      </c>
      <c r="N18">
        <v>62</v>
      </c>
      <c r="O18" t="s">
        <v>10</v>
      </c>
      <c r="P18">
        <v>1</v>
      </c>
      <c r="R18" s="6">
        <f t="shared" si="4"/>
        <v>1.7939814788405783E-3</v>
      </c>
      <c r="V18" s="177">
        <f t="shared" si="0"/>
        <v>2.5833333295304328</v>
      </c>
      <c r="W18" s="177">
        <f t="shared" si="5"/>
        <v>109.0333333297167</v>
      </c>
      <c r="X18">
        <f t="shared" si="1"/>
        <v>6.3013380050904117E-3</v>
      </c>
      <c r="Y18" s="177">
        <f t="shared" si="2"/>
        <v>505.69108658567262</v>
      </c>
      <c r="Z18" s="177">
        <f t="shared" si="3"/>
        <v>482.044201061514</v>
      </c>
    </row>
    <row r="19" spans="1:26">
      <c r="A19">
        <v>18</v>
      </c>
      <c r="B19" t="s">
        <v>8</v>
      </c>
      <c r="C19" s="2">
        <v>45456.429629629631</v>
      </c>
      <c r="D19" s="18">
        <v>45456.429629629631</v>
      </c>
      <c r="E19">
        <v>2024061301</v>
      </c>
      <c r="F19" s="20" t="s">
        <v>26</v>
      </c>
      <c r="G19">
        <v>5320.67</v>
      </c>
      <c r="H19">
        <v>10.75451</v>
      </c>
      <c r="I19">
        <v>227.92</v>
      </c>
      <c r="J19">
        <v>227.3391</v>
      </c>
      <c r="K19" t="s">
        <v>9</v>
      </c>
      <c r="L19">
        <v>38.00132</v>
      </c>
      <c r="M19">
        <v>0.45737420000000001</v>
      </c>
      <c r="N19">
        <v>56</v>
      </c>
      <c r="O19" t="s">
        <v>10</v>
      </c>
      <c r="P19">
        <v>1</v>
      </c>
      <c r="R19" s="6">
        <f t="shared" si="4"/>
        <v>1.8518518481869251E-3</v>
      </c>
      <c r="V19" s="177">
        <f t="shared" si="0"/>
        <v>2.6666666613891721</v>
      </c>
      <c r="W19" s="177">
        <f t="shared" si="5"/>
        <v>111.69999999110587</v>
      </c>
      <c r="X19">
        <f t="shared" si="1"/>
        <v>6.3013380050904117E-3</v>
      </c>
      <c r="Y19" s="177">
        <f t="shared" si="2"/>
        <v>459.57501891893844</v>
      </c>
      <c r="Z19" s="177">
        <f t="shared" si="3"/>
        <v>438.08459096713381</v>
      </c>
    </row>
    <row r="20" spans="1:26">
      <c r="A20">
        <v>19</v>
      </c>
      <c r="B20" t="s">
        <v>8</v>
      </c>
      <c r="C20" s="2">
        <v>45456.431747685187</v>
      </c>
      <c r="D20" s="18">
        <v>45456.431747685187</v>
      </c>
      <c r="E20">
        <v>2024061301</v>
      </c>
      <c r="F20" s="20" t="s">
        <v>26</v>
      </c>
      <c r="G20">
        <v>4981.9889999999996</v>
      </c>
      <c r="H20">
        <v>10.2669</v>
      </c>
      <c r="I20">
        <v>240.13</v>
      </c>
      <c r="J20">
        <v>239.9427</v>
      </c>
      <c r="K20" t="s">
        <v>9</v>
      </c>
      <c r="L20">
        <v>38.000300000000003</v>
      </c>
      <c r="M20">
        <v>0.49204870000000001</v>
      </c>
      <c r="N20">
        <v>59</v>
      </c>
      <c r="O20" t="s">
        <v>10</v>
      </c>
      <c r="P20">
        <v>1</v>
      </c>
      <c r="R20" s="6">
        <f t="shared" si="4"/>
        <v>2.118055555911269E-3</v>
      </c>
      <c r="V20" s="177">
        <f t="shared" si="0"/>
        <v>3.0500000005122274</v>
      </c>
      <c r="W20" s="177">
        <f t="shared" si="5"/>
        <v>114.7499999916181</v>
      </c>
      <c r="X20">
        <f t="shared" si="1"/>
        <v>6.3013380050904117E-3</v>
      </c>
      <c r="Y20" s="177">
        <f t="shared" si="2"/>
        <v>494.46614264780118</v>
      </c>
      <c r="Z20" s="177">
        <f t="shared" si="3"/>
        <v>471.34415260104964</v>
      </c>
    </row>
    <row r="21" spans="1:26">
      <c r="A21">
        <v>20</v>
      </c>
      <c r="B21" t="s">
        <v>8</v>
      </c>
      <c r="C21" s="2">
        <v>45456.43341435185</v>
      </c>
      <c r="D21" s="18">
        <v>45456.43341435185</v>
      </c>
      <c r="E21">
        <v>2024061301</v>
      </c>
      <c r="F21" s="20" t="s">
        <v>26</v>
      </c>
      <c r="G21">
        <v>4577.68</v>
      </c>
      <c r="H21">
        <v>9.5767830000000007</v>
      </c>
      <c r="I21">
        <v>333.74</v>
      </c>
      <c r="J21">
        <v>332.53719999999998</v>
      </c>
      <c r="K21" t="s">
        <v>9</v>
      </c>
      <c r="L21">
        <v>38.001260000000002</v>
      </c>
      <c r="M21">
        <v>0.69385589999999997</v>
      </c>
      <c r="N21">
        <v>82</v>
      </c>
      <c r="O21" t="s">
        <v>10</v>
      </c>
      <c r="P21">
        <v>1</v>
      </c>
      <c r="R21" s="6">
        <f t="shared" si="4"/>
        <v>1.6666666633682325E-3</v>
      </c>
      <c r="V21" s="177">
        <f t="shared" si="0"/>
        <v>2.3999999952502549</v>
      </c>
      <c r="W21" s="177">
        <f t="shared" si="5"/>
        <v>117.14999998686835</v>
      </c>
      <c r="X21">
        <f t="shared" si="1"/>
        <v>6.3013380050904117E-3</v>
      </c>
      <c r="Y21" s="177">
        <f t="shared" si="2"/>
        <v>695.72431362398333</v>
      </c>
      <c r="Z21" s="177">
        <f t="shared" si="3"/>
        <v>663.19118492733389</v>
      </c>
    </row>
    <row r="22" spans="1:26">
      <c r="A22">
        <v>21</v>
      </c>
      <c r="B22" t="s">
        <v>8</v>
      </c>
      <c r="C22" s="2">
        <v>45456.434849537043</v>
      </c>
      <c r="D22" s="18">
        <v>45456.434849537043</v>
      </c>
      <c r="E22">
        <v>2024061301</v>
      </c>
      <c r="F22" s="20" t="s">
        <v>26</v>
      </c>
      <c r="G22">
        <v>4250.8419999999996</v>
      </c>
      <c r="H22">
        <v>9.0108130000000006</v>
      </c>
      <c r="I22">
        <v>268.62</v>
      </c>
      <c r="J22">
        <v>269.27710000000002</v>
      </c>
      <c r="K22" t="s">
        <v>9</v>
      </c>
      <c r="L22">
        <v>38.000190000000003</v>
      </c>
      <c r="M22">
        <v>0.5691676</v>
      </c>
      <c r="N22">
        <v>66</v>
      </c>
      <c r="O22" t="s">
        <v>10</v>
      </c>
      <c r="P22">
        <v>1</v>
      </c>
      <c r="R22" s="6">
        <f t="shared" si="4"/>
        <v>1.4351851932588033E-3</v>
      </c>
      <c r="V22" s="177">
        <f t="shared" si="0"/>
        <v>2.0666666782926768</v>
      </c>
      <c r="W22" s="177">
        <f t="shared" si="5"/>
        <v>119.21666666516103</v>
      </c>
      <c r="X22">
        <f t="shared" si="1"/>
        <v>6.3013380050904117E-3</v>
      </c>
      <c r="Y22" s="177">
        <f t="shared" si="2"/>
        <v>570.75809786568072</v>
      </c>
      <c r="Z22" s="177">
        <f t="shared" si="3"/>
        <v>544.06857977798211</v>
      </c>
    </row>
    <row r="23" spans="1:26">
      <c r="A23">
        <v>22</v>
      </c>
      <c r="B23" t="s">
        <v>8</v>
      </c>
      <c r="C23" s="2">
        <v>45456.436354166668</v>
      </c>
      <c r="D23" s="18">
        <v>45456.436354166668</v>
      </c>
      <c r="E23">
        <v>2024061301</v>
      </c>
      <c r="F23" s="20" t="s">
        <v>26</v>
      </c>
      <c r="G23">
        <v>3923.3879999999999</v>
      </c>
      <c r="H23">
        <v>8.4312830000000005</v>
      </c>
      <c r="I23">
        <v>272.69</v>
      </c>
      <c r="J23">
        <v>273.42660000000001</v>
      </c>
      <c r="K23" t="s">
        <v>9</v>
      </c>
      <c r="L23">
        <v>38.000100000000003</v>
      </c>
      <c r="M23">
        <v>0.5856884</v>
      </c>
      <c r="N23">
        <v>67</v>
      </c>
      <c r="O23" t="s">
        <v>10</v>
      </c>
      <c r="P23">
        <v>1</v>
      </c>
      <c r="R23" s="6">
        <f t="shared" si="4"/>
        <v>1.5046296248328872E-3</v>
      </c>
      <c r="V23" s="177">
        <f t="shared" si="0"/>
        <v>2.1666666597593576</v>
      </c>
      <c r="W23" s="177">
        <f t="shared" si="5"/>
        <v>121.38333332492039</v>
      </c>
      <c r="X23">
        <f t="shared" si="1"/>
        <v>6.3013380050904117E-3</v>
      </c>
      <c r="Y23" s="177">
        <f t="shared" si="2"/>
        <v>587.52019762592943</v>
      </c>
      <c r="Z23" s="177">
        <f t="shared" si="3"/>
        <v>560.04685821986175</v>
      </c>
    </row>
    <row r="24" spans="1:26">
      <c r="A24">
        <v>23</v>
      </c>
      <c r="B24" t="s">
        <v>8</v>
      </c>
      <c r="C24" s="2">
        <v>45456.438298611109</v>
      </c>
      <c r="D24" s="18">
        <v>45456.438298611109</v>
      </c>
      <c r="E24">
        <v>2024061301</v>
      </c>
      <c r="F24" s="20" t="s">
        <v>26</v>
      </c>
      <c r="G24">
        <v>3651.7869999999998</v>
      </c>
      <c r="H24">
        <v>7.9876389999999997</v>
      </c>
      <c r="I24">
        <v>203.5</v>
      </c>
      <c r="J24">
        <v>202.81989999999999</v>
      </c>
      <c r="K24" t="s">
        <v>9</v>
      </c>
      <c r="L24">
        <v>38.000419999999998</v>
      </c>
      <c r="M24">
        <v>0.4414902</v>
      </c>
      <c r="N24">
        <v>50</v>
      </c>
      <c r="O24" t="s">
        <v>10</v>
      </c>
      <c r="P24">
        <v>1</v>
      </c>
      <c r="R24" s="6">
        <f t="shared" si="4"/>
        <v>1.9444444405962713E-3</v>
      </c>
      <c r="V24" s="177">
        <f t="shared" si="0"/>
        <v>2.7999999944586307</v>
      </c>
      <c r="W24" s="177">
        <f t="shared" si="5"/>
        <v>124.18333331937902</v>
      </c>
      <c r="X24">
        <f t="shared" si="1"/>
        <v>6.3013380050904117E-3</v>
      </c>
      <c r="Y24" s="177">
        <f t="shared" si="2"/>
        <v>443.56287023943014</v>
      </c>
      <c r="Z24" s="177">
        <f t="shared" si="3"/>
        <v>422.82119475106452</v>
      </c>
    </row>
    <row r="25" spans="1:26">
      <c r="A25">
        <v>24</v>
      </c>
      <c r="B25" t="s">
        <v>8</v>
      </c>
      <c r="C25" s="2">
        <v>45456.463576388887</v>
      </c>
      <c r="D25" s="3">
        <v>45456.463576388887</v>
      </c>
      <c r="E25">
        <v>2024061301</v>
      </c>
      <c r="F25" s="20" t="s">
        <v>26</v>
      </c>
      <c r="G25">
        <v>2541.1</v>
      </c>
      <c r="H25">
        <v>6.9949269999999997</v>
      </c>
      <c r="I25">
        <v>366.3</v>
      </c>
      <c r="J25">
        <v>367.22649999999999</v>
      </c>
      <c r="K25" t="s">
        <v>9</v>
      </c>
      <c r="L25">
        <v>38.00047</v>
      </c>
      <c r="M25">
        <v>1.0081100000000001</v>
      </c>
      <c r="N25">
        <v>90</v>
      </c>
      <c r="O25" t="s">
        <v>10</v>
      </c>
      <c r="P25">
        <v>1</v>
      </c>
      <c r="R25" s="8">
        <f t="shared" si="4"/>
        <v>2.527777777868323E-2</v>
      </c>
      <c r="S25" s="1">
        <f>AVERAGE(R26:R31)</f>
        <v>1.6647376542096026E-3</v>
      </c>
      <c r="V25" s="177">
        <f t="shared" si="0"/>
        <v>36.400000001303852</v>
      </c>
      <c r="W25" s="177">
        <f t="shared" si="5"/>
        <v>160.58333332068287</v>
      </c>
      <c r="X25">
        <f t="shared" si="1"/>
        <v>6.3013380050904117E-3</v>
      </c>
      <c r="Y25" s="177">
        <f t="shared" si="2"/>
        <v>1010.1647194842573</v>
      </c>
      <c r="Z25" s="177">
        <f t="shared" si="3"/>
        <v>962.92787842488599</v>
      </c>
    </row>
    <row r="26" spans="1:26">
      <c r="A26">
        <v>25</v>
      </c>
      <c r="B26" t="s">
        <v>8</v>
      </c>
      <c r="C26" s="2">
        <v>45456.465150462973</v>
      </c>
      <c r="D26" s="3">
        <v>45456.465150462973</v>
      </c>
      <c r="E26">
        <v>2024061301</v>
      </c>
      <c r="F26" s="20" t="s">
        <v>26</v>
      </c>
      <c r="G26">
        <v>2180.1309999999999</v>
      </c>
      <c r="H26">
        <v>6.0878180000000004</v>
      </c>
      <c r="I26">
        <v>325.60000000000002</v>
      </c>
      <c r="J26">
        <v>325.40410000000003</v>
      </c>
      <c r="K26" t="s">
        <v>9</v>
      </c>
      <c r="L26">
        <v>38.000070000000001</v>
      </c>
      <c r="M26">
        <v>0.90613690000000002</v>
      </c>
      <c r="N26">
        <v>80</v>
      </c>
      <c r="O26" t="s">
        <v>10</v>
      </c>
      <c r="P26">
        <v>1</v>
      </c>
      <c r="R26" s="8">
        <f>D26-D25</f>
        <v>1.5740740855108015E-3</v>
      </c>
      <c r="S26" s="1"/>
      <c r="V26" s="177">
        <f t="shared" si="0"/>
        <v>2.2666666831355542</v>
      </c>
      <c r="W26" s="177">
        <f t="shared" si="5"/>
        <v>162.85000000381842</v>
      </c>
      <c r="X26">
        <f t="shared" si="1"/>
        <v>6.3013380050904117E-3</v>
      </c>
      <c r="Y26" s="177">
        <f t="shared" si="2"/>
        <v>907.99664960819428</v>
      </c>
      <c r="Z26" s="177">
        <f t="shared" si="3"/>
        <v>865.53734312807705</v>
      </c>
    </row>
    <row r="27" spans="1:26">
      <c r="A27">
        <v>26</v>
      </c>
      <c r="B27" t="s">
        <v>8</v>
      </c>
      <c r="C27" s="2">
        <v>45456.466770833344</v>
      </c>
      <c r="D27" s="3">
        <v>45456.466770833344</v>
      </c>
      <c r="E27">
        <v>2024061301</v>
      </c>
      <c r="F27" s="20" t="s">
        <v>26</v>
      </c>
      <c r="G27">
        <v>1793.068</v>
      </c>
      <c r="H27">
        <v>5.0807830000000003</v>
      </c>
      <c r="I27">
        <v>358.15989999999999</v>
      </c>
      <c r="J27">
        <v>358.68049999999999</v>
      </c>
      <c r="K27" t="s">
        <v>9</v>
      </c>
      <c r="L27">
        <v>38.001190000000001</v>
      </c>
      <c r="M27">
        <v>1.0136430000000001</v>
      </c>
      <c r="N27">
        <v>88</v>
      </c>
      <c r="O27" t="s">
        <v>10</v>
      </c>
      <c r="P27">
        <v>1</v>
      </c>
      <c r="R27" s="8">
        <f>D27-D26</f>
        <v>1.6203703708015382E-3</v>
      </c>
      <c r="V27" s="177">
        <f t="shared" si="0"/>
        <v>2.333333333954215</v>
      </c>
      <c r="W27" s="177">
        <f t="shared" si="5"/>
        <v>165.18333333777264</v>
      </c>
      <c r="X27">
        <f t="shared" si="1"/>
        <v>6.3013380050904117E-3</v>
      </c>
      <c r="Y27" s="177">
        <f t="shared" si="2"/>
        <v>1015.6743308495446</v>
      </c>
      <c r="Z27" s="177">
        <f t="shared" si="3"/>
        <v>968.17985196998347</v>
      </c>
    </row>
    <row r="28" spans="1:26">
      <c r="A28">
        <v>27</v>
      </c>
      <c r="B28" t="s">
        <v>8</v>
      </c>
      <c r="C28" s="2">
        <v>45456.468495370369</v>
      </c>
      <c r="D28" s="3">
        <v>45456.468495370369</v>
      </c>
      <c r="E28">
        <v>2024061301</v>
      </c>
      <c r="F28" s="20" t="s">
        <v>26</v>
      </c>
      <c r="G28">
        <v>1500.51</v>
      </c>
      <c r="H28">
        <v>4.3190179999999998</v>
      </c>
      <c r="I28">
        <v>268.62</v>
      </c>
      <c r="J28">
        <v>267.98680000000002</v>
      </c>
      <c r="K28" t="s">
        <v>9</v>
      </c>
      <c r="L28">
        <v>38.001339999999999</v>
      </c>
      <c r="M28">
        <v>0.76910970000000001</v>
      </c>
      <c r="N28">
        <v>66</v>
      </c>
      <c r="O28" t="s">
        <v>10</v>
      </c>
      <c r="P28">
        <v>1</v>
      </c>
      <c r="R28" s="8">
        <f t="shared" ref="R28:R32" si="6">D28-D27</f>
        <v>1.7245370254386216E-3</v>
      </c>
      <c r="V28" s="177">
        <f t="shared" si="0"/>
        <v>2.4833333166316152</v>
      </c>
      <c r="W28" s="177">
        <f t="shared" si="5"/>
        <v>167.66666665440425</v>
      </c>
      <c r="X28">
        <f t="shared" si="1"/>
        <v>6.3013380050904117E-3</v>
      </c>
      <c r="Y28" s="177">
        <f t="shared" si="2"/>
        <v>770.82553533314467</v>
      </c>
      <c r="Z28" s="177">
        <f t="shared" si="3"/>
        <v>734.78055910825117</v>
      </c>
    </row>
    <row r="29" spans="1:26">
      <c r="A29">
        <v>28</v>
      </c>
      <c r="B29" t="s">
        <v>8</v>
      </c>
      <c r="C29" s="2">
        <v>45456.470150462963</v>
      </c>
      <c r="D29" s="3">
        <v>45456.470150462963</v>
      </c>
      <c r="E29">
        <v>2024061301</v>
      </c>
      <c r="F29" s="20" t="s">
        <v>26</v>
      </c>
      <c r="G29">
        <v>1268.123</v>
      </c>
      <c r="H29">
        <v>3.7054860000000001</v>
      </c>
      <c r="I29">
        <v>211.64</v>
      </c>
      <c r="J29">
        <v>210.88249999999999</v>
      </c>
      <c r="K29" t="s">
        <v>9</v>
      </c>
      <c r="L29">
        <v>38.000169999999997</v>
      </c>
      <c r="M29">
        <v>0.61433599999999999</v>
      </c>
      <c r="N29">
        <v>52</v>
      </c>
      <c r="O29" t="s">
        <v>10</v>
      </c>
      <c r="P29">
        <v>1</v>
      </c>
      <c r="R29" s="8">
        <f t="shared" si="6"/>
        <v>1.6550925938645378E-3</v>
      </c>
      <c r="V29" s="177">
        <f t="shared" si="0"/>
        <v>2.3833333351649344</v>
      </c>
      <c r="W29" s="177">
        <f t="shared" si="5"/>
        <v>170.04999998956919</v>
      </c>
      <c r="X29">
        <f t="shared" si="1"/>
        <v>6.3013380050904117E-3</v>
      </c>
      <c r="Y29" s="177">
        <f t="shared" si="2"/>
        <v>615.75159912119341</v>
      </c>
      <c r="Z29" s="177">
        <f t="shared" si="3"/>
        <v>586.95811637652628</v>
      </c>
    </row>
    <row r="30" spans="1:26">
      <c r="A30">
        <v>29</v>
      </c>
      <c r="B30" t="s">
        <v>8</v>
      </c>
      <c r="C30" s="2">
        <v>45456.47184027778</v>
      </c>
      <c r="D30" s="3">
        <v>45456.47184027778</v>
      </c>
      <c r="E30">
        <v>2024061301</v>
      </c>
      <c r="F30" s="20" t="s">
        <v>26</v>
      </c>
      <c r="G30">
        <v>996.51020000000005</v>
      </c>
      <c r="H30">
        <v>2.957236</v>
      </c>
      <c r="I30">
        <v>252.34</v>
      </c>
      <c r="J30">
        <v>253.11189999999999</v>
      </c>
      <c r="K30" t="s">
        <v>9</v>
      </c>
      <c r="L30">
        <v>38.000219999999999</v>
      </c>
      <c r="M30">
        <v>0.74894550000000004</v>
      </c>
      <c r="N30">
        <v>62</v>
      </c>
      <c r="O30" t="s">
        <v>10</v>
      </c>
      <c r="P30">
        <v>1</v>
      </c>
      <c r="R30" s="8">
        <f t="shared" si="6"/>
        <v>1.6898148169275373E-3</v>
      </c>
      <c r="V30" s="177">
        <f t="shared" si="0"/>
        <v>2.4333333363756537</v>
      </c>
      <c r="W30" s="177">
        <f t="shared" si="5"/>
        <v>172.48333332594484</v>
      </c>
      <c r="X30">
        <f t="shared" si="1"/>
        <v>6.3013380050904117E-3</v>
      </c>
      <c r="Y30" s="177">
        <f t="shared" si="2"/>
        <v>750.47584621644535</v>
      </c>
      <c r="Z30" s="177">
        <f t="shared" si="3"/>
        <v>715.38245245317648</v>
      </c>
    </row>
    <row r="31" spans="1:26">
      <c r="A31">
        <v>30</v>
      </c>
      <c r="B31" t="s">
        <v>8</v>
      </c>
      <c r="C31" s="2">
        <v>45456.473564814813</v>
      </c>
      <c r="D31" s="3">
        <v>45456.473564814813</v>
      </c>
      <c r="E31">
        <v>2024061301</v>
      </c>
      <c r="F31" s="20" t="s">
        <v>26</v>
      </c>
      <c r="G31">
        <v>665.07320000000004</v>
      </c>
      <c r="H31">
        <v>2.0046569999999999</v>
      </c>
      <c r="I31">
        <v>321.52999999999997</v>
      </c>
      <c r="J31">
        <v>319.51490000000001</v>
      </c>
      <c r="K31" t="s">
        <v>9</v>
      </c>
      <c r="L31">
        <v>38.000120000000003</v>
      </c>
      <c r="M31">
        <v>0.9604876</v>
      </c>
      <c r="N31">
        <v>79</v>
      </c>
      <c r="O31" t="s">
        <v>10</v>
      </c>
      <c r="P31">
        <v>1</v>
      </c>
      <c r="R31" s="8">
        <f t="shared" si="6"/>
        <v>1.7245370327145793E-3</v>
      </c>
      <c r="V31" s="177">
        <f t="shared" si="0"/>
        <v>2.4833333271089941</v>
      </c>
      <c r="W31" s="177">
        <f t="shared" si="5"/>
        <v>174.96666665305384</v>
      </c>
      <c r="X31">
        <f t="shared" si="1"/>
        <v>6.3013380050904117E-3</v>
      </c>
      <c r="Y31" s="177">
        <f t="shared" si="2"/>
        <v>962.30169551681263</v>
      </c>
      <c r="Z31" s="177">
        <f t="shared" si="3"/>
        <v>917.30300236754215</v>
      </c>
    </row>
    <row r="32" spans="1:26">
      <c r="A32">
        <v>31</v>
      </c>
      <c r="B32" t="s">
        <v>8</v>
      </c>
      <c r="C32" s="2">
        <v>45456.49763888889</v>
      </c>
      <c r="D32" s="17">
        <v>45456.49763888889</v>
      </c>
      <c r="E32">
        <v>2024061301</v>
      </c>
      <c r="F32" s="20" t="s">
        <v>26</v>
      </c>
      <c r="G32">
        <v>280.21300000000002</v>
      </c>
      <c r="H32">
        <v>1.051474</v>
      </c>
      <c r="I32">
        <v>256.41000000000003</v>
      </c>
      <c r="J32">
        <v>255.19550000000001</v>
      </c>
      <c r="K32" t="s">
        <v>9</v>
      </c>
      <c r="L32">
        <v>38.000259999999997</v>
      </c>
      <c r="M32">
        <v>0.95497989999999999</v>
      </c>
      <c r="N32">
        <v>63</v>
      </c>
      <c r="O32" t="s">
        <v>10</v>
      </c>
      <c r="P32">
        <v>1</v>
      </c>
      <c r="R32" s="9">
        <f t="shared" si="6"/>
        <v>2.4074074077361729E-2</v>
      </c>
      <c r="V32" s="177">
        <f t="shared" si="0"/>
        <v>34.66666667140089</v>
      </c>
      <c r="W32" s="177">
        <f t="shared" si="5"/>
        <v>209.63333332445472</v>
      </c>
      <c r="X32">
        <f t="shared" si="1"/>
        <v>6.3013380050904117E-3</v>
      </c>
      <c r="Y32" s="177">
        <f t="shared" si="2"/>
        <v>956.23185375707465</v>
      </c>
      <c r="Z32" s="177">
        <f t="shared" si="3"/>
        <v>911.51699565463377</v>
      </c>
    </row>
    <row r="33" spans="3:26">
      <c r="C33"/>
      <c r="D33"/>
      <c r="F33"/>
      <c r="I33">
        <f>AVERAGE(I2:I32)</f>
        <v>270.1954806451613</v>
      </c>
      <c r="J33">
        <f>AVERAGE(J2:J32)</f>
        <v>269.8618225806452</v>
      </c>
      <c r="V33" s="177"/>
      <c r="W33" s="177"/>
      <c r="Y33" s="209">
        <f t="shared" ref="Y33:Z33" si="7">SUM(Y2:Y32)</f>
        <v>16562.187299130364</v>
      </c>
      <c r="Z33" s="209">
        <f t="shared" si="7"/>
        <v>15799.118902459992</v>
      </c>
    </row>
    <row r="34" spans="3:26">
      <c r="C34" t="s">
        <v>17</v>
      </c>
      <c r="D34" s="1">
        <f>D32-D2</f>
        <v>0.14030092593020527</v>
      </c>
      <c r="F34" s="11" t="s">
        <v>23</v>
      </c>
      <c r="G34" s="11">
        <f>G2-G32</f>
        <v>16153.517</v>
      </c>
    </row>
    <row r="35" spans="3:26">
      <c r="C35" t="s">
        <v>19</v>
      </c>
      <c r="D35" s="1">
        <f>D32-D1</f>
        <v>0.145578703697538</v>
      </c>
      <c r="F35" s="11" t="s">
        <v>24</v>
      </c>
      <c r="G35" s="11">
        <f>G1-G32</f>
        <v>17209.546999999999</v>
      </c>
    </row>
  </sheetData>
  <phoneticPr fontId="1" type="noConversion"/>
  <conditionalFormatting sqref="R2:R32">
    <cfRule type="containsText" dxfId="1" priority="1" operator="containsText" text="Prime">
      <formula>NOT(ISERROR(SEARCH("Prime",R2)))</formula>
    </cfRule>
  </conditionalFormatting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35"/>
  <dimension ref="A1:Z36"/>
  <sheetViews>
    <sheetView zoomScale="88" zoomScaleNormal="101" workbookViewId="0">
      <selection activeCell="X37" sqref="X37"/>
    </sheetView>
  </sheetViews>
  <sheetFormatPr baseColWidth="10" defaultColWidth="17.83203125" defaultRowHeight="14"/>
  <cols>
    <col min="2" max="2" width="9.33203125" customWidth="1"/>
    <col min="3" max="3" width="23.1640625" style="2" bestFit="1" customWidth="1"/>
    <col min="4" max="4" width="12.1640625" style="1" bestFit="1" customWidth="1"/>
    <col min="5" max="5" width="12.1640625" bestFit="1" customWidth="1"/>
    <col min="6" max="6" width="8.33203125" style="20" customWidth="1"/>
    <col min="7" max="8" width="10.1640625" bestFit="1" customWidth="1"/>
    <col min="9" max="9" width="8" bestFit="1" customWidth="1"/>
    <col min="10" max="10" width="10" bestFit="1" customWidth="1"/>
    <col min="11" max="11" width="14.1640625" bestFit="1" customWidth="1"/>
    <col min="12" max="12" width="10" bestFit="1" customWidth="1"/>
    <col min="13" max="13" width="11" bestFit="1" customWidth="1"/>
    <col min="14" max="14" width="4" bestFit="1" customWidth="1"/>
    <col min="15" max="16" width="3" bestFit="1" customWidth="1"/>
    <col min="18" max="20" width="12.83203125" bestFit="1" customWidth="1"/>
    <col min="21" max="22" width="9.83203125" bestFit="1" customWidth="1"/>
    <col min="23" max="23" width="10.83203125" bestFit="1" customWidth="1"/>
    <col min="24" max="26" width="14" bestFit="1" customWidth="1"/>
  </cols>
  <sheetData>
    <row r="1" spans="1:26" ht="15">
      <c r="B1" s="14" t="s">
        <v>7</v>
      </c>
      <c r="C1" s="15">
        <v>45457.347812499997</v>
      </c>
      <c r="D1" s="16">
        <v>45457.347812499997</v>
      </c>
      <c r="E1" s="14">
        <v>2024061401</v>
      </c>
      <c r="F1" s="19" t="s">
        <v>26</v>
      </c>
      <c r="G1" s="14">
        <v>17562.39</v>
      </c>
      <c r="H1" s="14">
        <v>17.52693</v>
      </c>
    </row>
    <row r="2" spans="1:26">
      <c r="A2">
        <v>1</v>
      </c>
      <c r="B2" t="s">
        <v>8</v>
      </c>
      <c r="C2" s="2">
        <v>45457.362592592603</v>
      </c>
      <c r="D2" s="3">
        <v>45457.362592592603</v>
      </c>
      <c r="E2">
        <v>2024061401</v>
      </c>
      <c r="F2" s="20" t="s">
        <v>26</v>
      </c>
      <c r="G2">
        <v>15105.96</v>
      </c>
      <c r="H2">
        <v>17.25366</v>
      </c>
      <c r="I2">
        <v>231.99</v>
      </c>
      <c r="J2">
        <v>230.07310000000001</v>
      </c>
      <c r="K2" t="s">
        <v>9</v>
      </c>
      <c r="L2">
        <v>38.001339999999999</v>
      </c>
      <c r="M2">
        <v>0.261326</v>
      </c>
      <c r="N2">
        <v>57</v>
      </c>
      <c r="O2" t="s">
        <v>10</v>
      </c>
      <c r="P2">
        <v>1</v>
      </c>
      <c r="R2" s="8">
        <f>D2-D1</f>
        <v>1.4780092606088147E-2</v>
      </c>
      <c r="U2">
        <f>G1-G2</f>
        <v>2456.4300000000003</v>
      </c>
      <c r="W2" s="177">
        <f>R2*1440</f>
        <v>21.283333352766931</v>
      </c>
      <c r="X2">
        <f>LN(2)/110</f>
        <v>6.3013380050904117E-3</v>
      </c>
      <c r="Y2" s="177">
        <f>J2*EXP(W2*X2)</f>
        <v>263.09378401986606</v>
      </c>
      <c r="Z2" s="177">
        <f>J2*EXP(W2*X2)</f>
        <v>263.09378401986606</v>
      </c>
    </row>
    <row r="3" spans="1:26">
      <c r="A3">
        <v>2</v>
      </c>
      <c r="B3" t="s">
        <v>8</v>
      </c>
      <c r="C3" s="2">
        <v>45457.364282407398</v>
      </c>
      <c r="D3" s="3">
        <v>45457.364282407398</v>
      </c>
      <c r="E3">
        <v>2024061401</v>
      </c>
      <c r="F3" s="20" t="s">
        <v>26</v>
      </c>
      <c r="G3">
        <v>14634.41</v>
      </c>
      <c r="H3">
        <v>16.973949999999999</v>
      </c>
      <c r="I3">
        <v>244.2</v>
      </c>
      <c r="J3">
        <v>237.81630000000001</v>
      </c>
      <c r="K3" t="s">
        <v>9</v>
      </c>
      <c r="L3">
        <v>38.000399999999999</v>
      </c>
      <c r="M3">
        <v>0.2744625</v>
      </c>
      <c r="N3">
        <v>60</v>
      </c>
      <c r="O3" t="s">
        <v>10</v>
      </c>
      <c r="P3">
        <v>1</v>
      </c>
      <c r="R3" s="8">
        <f>D3-D2</f>
        <v>1.6898147950996645E-3</v>
      </c>
      <c r="S3" s="1">
        <f>AVERAGE(R3:R10)</f>
        <v>1.6449652775918366E-3</v>
      </c>
      <c r="T3" s="1">
        <f>AVERAGE(R:R)</f>
        <v>3.4009693288226117E-3</v>
      </c>
      <c r="V3" s="177">
        <f t="shared" ref="V3:V32" si="0">R3*1440</f>
        <v>2.4333333049435169</v>
      </c>
      <c r="W3" s="177">
        <f>V3+W2</f>
        <v>23.716666657710448</v>
      </c>
      <c r="X3">
        <f t="shared" ref="X3:X33" si="1">LN(2)/110</f>
        <v>6.3013380050904117E-3</v>
      </c>
      <c r="Y3" s="177">
        <f t="shared" ref="Y3:Y32" si="2">J3*EXP(W3*X3)</f>
        <v>276.15029369133401</v>
      </c>
      <c r="Z3" s="177">
        <f t="shared" ref="Z3:Z33" si="3">J3*EXP(X3*(W3-$W$2))</f>
        <v>241.49089790231682</v>
      </c>
    </row>
    <row r="4" spans="1:26">
      <c r="A4">
        <v>3</v>
      </c>
      <c r="B4" t="s">
        <v>8</v>
      </c>
      <c r="C4" s="2">
        <v>45457.365995370368</v>
      </c>
      <c r="D4" s="3">
        <v>45457.365995370368</v>
      </c>
      <c r="E4">
        <v>2024061401</v>
      </c>
      <c r="F4" s="20" t="s">
        <v>26</v>
      </c>
      <c r="G4">
        <v>14120.53</v>
      </c>
      <c r="H4">
        <v>16.635090000000002</v>
      </c>
      <c r="I4">
        <v>288.97000000000003</v>
      </c>
      <c r="J4">
        <v>292.44470000000001</v>
      </c>
      <c r="K4" t="s">
        <v>9</v>
      </c>
      <c r="L4">
        <v>38.00141</v>
      </c>
      <c r="M4">
        <v>0.34276849999999998</v>
      </c>
      <c r="N4">
        <v>71</v>
      </c>
      <c r="O4" t="s">
        <v>10</v>
      </c>
      <c r="P4">
        <v>1</v>
      </c>
      <c r="R4" s="8">
        <f t="shared" ref="R4:R25" si="4">D4-D3</f>
        <v>1.7129629704868421E-3</v>
      </c>
      <c r="V4" s="177">
        <f t="shared" si="0"/>
        <v>2.4666666775010526</v>
      </c>
      <c r="W4" s="177">
        <f t="shared" ref="W4:W32" si="5">V4+W3</f>
        <v>26.183333335211501</v>
      </c>
      <c r="X4">
        <f t="shared" si="1"/>
        <v>6.3013380050904117E-3</v>
      </c>
      <c r="Y4" s="177">
        <f t="shared" si="2"/>
        <v>344.90382926354391</v>
      </c>
      <c r="Z4" s="177">
        <f t="shared" si="3"/>
        <v>301.61523388383193</v>
      </c>
    </row>
    <row r="5" spans="1:26">
      <c r="A5">
        <v>4</v>
      </c>
      <c r="B5" t="s">
        <v>8</v>
      </c>
      <c r="C5" s="2">
        <v>45457.36755787037</v>
      </c>
      <c r="D5" s="3">
        <v>45457.36755787037</v>
      </c>
      <c r="E5">
        <v>2024061401</v>
      </c>
      <c r="F5" s="20" t="s">
        <v>26</v>
      </c>
      <c r="G5">
        <v>13702.17</v>
      </c>
      <c r="H5">
        <v>16.37499</v>
      </c>
      <c r="I5">
        <v>219.78</v>
      </c>
      <c r="J5">
        <v>219.8477</v>
      </c>
      <c r="K5" t="s">
        <v>9</v>
      </c>
      <c r="L5">
        <v>38.000239999999998</v>
      </c>
      <c r="M5">
        <v>0.261322</v>
      </c>
      <c r="N5">
        <v>54</v>
      </c>
      <c r="O5" t="s">
        <v>10</v>
      </c>
      <c r="P5">
        <v>1</v>
      </c>
      <c r="R5" s="8">
        <f t="shared" si="4"/>
        <v>1.5625000014551915E-3</v>
      </c>
      <c r="V5" s="177">
        <f t="shared" si="0"/>
        <v>2.2500000020954758</v>
      </c>
      <c r="W5" s="177">
        <f t="shared" si="5"/>
        <v>28.433333337306976</v>
      </c>
      <c r="X5">
        <f t="shared" si="1"/>
        <v>6.3013380050904117E-3</v>
      </c>
      <c r="Y5" s="177">
        <f t="shared" si="2"/>
        <v>262.98659935674976</v>
      </c>
      <c r="Z5" s="177">
        <f t="shared" si="3"/>
        <v>229.9793679956218</v>
      </c>
    </row>
    <row r="6" spans="1:26">
      <c r="A6">
        <v>5</v>
      </c>
      <c r="B6" t="s">
        <v>8</v>
      </c>
      <c r="C6" s="2">
        <v>45457.369143518517</v>
      </c>
      <c r="D6" s="3">
        <v>45457.369143518517</v>
      </c>
      <c r="E6">
        <v>2024061401</v>
      </c>
      <c r="F6" s="20" t="s">
        <v>26</v>
      </c>
      <c r="G6">
        <v>13257.03</v>
      </c>
      <c r="H6">
        <v>16.071470000000001</v>
      </c>
      <c r="I6">
        <v>252.34</v>
      </c>
      <c r="J6">
        <v>254.4675</v>
      </c>
      <c r="K6" t="s">
        <v>9</v>
      </c>
      <c r="L6">
        <v>38.000320000000002</v>
      </c>
      <c r="M6">
        <v>0.30688169999999998</v>
      </c>
      <c r="N6">
        <v>62</v>
      </c>
      <c r="O6" t="s">
        <v>10</v>
      </c>
      <c r="P6">
        <v>1</v>
      </c>
      <c r="R6" s="8">
        <f t="shared" si="4"/>
        <v>1.5856481477385387E-3</v>
      </c>
      <c r="V6" s="177">
        <f t="shared" si="0"/>
        <v>2.2833333327434957</v>
      </c>
      <c r="W6" s="177">
        <f t="shared" si="5"/>
        <v>30.716666670050472</v>
      </c>
      <c r="X6">
        <f t="shared" si="1"/>
        <v>6.3013380050904117E-3</v>
      </c>
      <c r="Y6" s="177">
        <f t="shared" si="2"/>
        <v>308.81093399494796</v>
      </c>
      <c r="Z6" s="177">
        <f t="shared" si="3"/>
        <v>270.05232815667046</v>
      </c>
    </row>
    <row r="7" spans="1:26">
      <c r="A7">
        <v>6</v>
      </c>
      <c r="B7" t="s">
        <v>8</v>
      </c>
      <c r="C7" s="2">
        <v>45457.370810185188</v>
      </c>
      <c r="D7" s="3">
        <v>45457.370810185188</v>
      </c>
      <c r="E7">
        <v>2024061401</v>
      </c>
      <c r="F7" s="20" t="s">
        <v>26</v>
      </c>
      <c r="G7">
        <v>12843.88</v>
      </c>
      <c r="H7">
        <v>15.81011</v>
      </c>
      <c r="I7">
        <v>215.71</v>
      </c>
      <c r="J7">
        <v>217.0795</v>
      </c>
      <c r="K7" t="s">
        <v>9</v>
      </c>
      <c r="L7">
        <v>38.000039999999998</v>
      </c>
      <c r="M7">
        <v>0.2656538</v>
      </c>
      <c r="N7">
        <v>53</v>
      </c>
      <c r="O7" t="s">
        <v>10</v>
      </c>
      <c r="P7">
        <v>1</v>
      </c>
      <c r="R7" s="8">
        <f t="shared" si="4"/>
        <v>1.6666666706441902E-3</v>
      </c>
      <c r="V7" s="177">
        <f t="shared" si="0"/>
        <v>2.4000000057276338</v>
      </c>
      <c r="W7" s="177">
        <f t="shared" si="5"/>
        <v>33.116666675778106</v>
      </c>
      <c r="X7">
        <f t="shared" si="1"/>
        <v>6.3013380050904117E-3</v>
      </c>
      <c r="Y7" s="177">
        <f t="shared" si="2"/>
        <v>267.45276096558092</v>
      </c>
      <c r="Z7" s="177">
        <f t="shared" si="3"/>
        <v>233.88498534143937</v>
      </c>
    </row>
    <row r="8" spans="1:26">
      <c r="A8">
        <v>7</v>
      </c>
      <c r="B8" t="s">
        <v>8</v>
      </c>
      <c r="C8" s="2">
        <v>45457.372384259259</v>
      </c>
      <c r="D8" s="3">
        <v>45457.372384259259</v>
      </c>
      <c r="E8">
        <v>2024061401</v>
      </c>
      <c r="F8" s="20" t="s">
        <v>26</v>
      </c>
      <c r="G8">
        <v>12418.89</v>
      </c>
      <c r="H8">
        <v>15.507400000000001</v>
      </c>
      <c r="I8">
        <v>244.2</v>
      </c>
      <c r="J8">
        <v>243.37370000000001</v>
      </c>
      <c r="K8" t="s">
        <v>9</v>
      </c>
      <c r="L8">
        <v>38.000059999999998</v>
      </c>
      <c r="M8">
        <v>0.30227150000000003</v>
      </c>
      <c r="N8">
        <v>60</v>
      </c>
      <c r="O8" t="s">
        <v>10</v>
      </c>
      <c r="P8">
        <v>1</v>
      </c>
      <c r="R8" s="8">
        <f t="shared" si="4"/>
        <v>1.5740740709588863E-3</v>
      </c>
      <c r="V8" s="177">
        <f t="shared" si="0"/>
        <v>2.2666666621807963</v>
      </c>
      <c r="W8" s="177">
        <f t="shared" si="5"/>
        <v>35.383333337958902</v>
      </c>
      <c r="X8">
        <f t="shared" si="1"/>
        <v>6.3013380050904117E-3</v>
      </c>
      <c r="Y8" s="177">
        <f t="shared" si="2"/>
        <v>304.16200335526264</v>
      </c>
      <c r="Z8" s="177">
        <f t="shared" si="3"/>
        <v>265.98688097044351</v>
      </c>
    </row>
    <row r="9" spans="1:26">
      <c r="A9">
        <v>8</v>
      </c>
      <c r="B9" t="s">
        <v>8</v>
      </c>
      <c r="C9" s="2">
        <v>45457.374050925922</v>
      </c>
      <c r="D9" s="3">
        <v>45457.374050925922</v>
      </c>
      <c r="E9">
        <v>2024061401</v>
      </c>
      <c r="F9" s="20" t="s">
        <v>26</v>
      </c>
      <c r="G9">
        <v>11997.1</v>
      </c>
      <c r="H9">
        <v>15.209530000000001</v>
      </c>
      <c r="I9">
        <v>236.06</v>
      </c>
      <c r="J9">
        <v>236.90870000000001</v>
      </c>
      <c r="K9" t="s">
        <v>9</v>
      </c>
      <c r="L9">
        <v>38.001359999999998</v>
      </c>
      <c r="M9">
        <v>0.29870619999999998</v>
      </c>
      <c r="N9">
        <v>58</v>
      </c>
      <c r="O9" t="s">
        <v>10</v>
      </c>
      <c r="P9">
        <v>1</v>
      </c>
      <c r="R9" s="8">
        <f t="shared" si="4"/>
        <v>1.6666666633682325E-3</v>
      </c>
      <c r="V9" s="177">
        <f t="shared" si="0"/>
        <v>2.3999999952502549</v>
      </c>
      <c r="W9" s="177">
        <f t="shared" si="5"/>
        <v>37.783333333209157</v>
      </c>
      <c r="X9">
        <f t="shared" si="1"/>
        <v>6.3013380050904117E-3</v>
      </c>
      <c r="Y9" s="177">
        <f t="shared" si="2"/>
        <v>300.59396155355103</v>
      </c>
      <c r="Z9" s="177">
        <f t="shared" si="3"/>
        <v>262.86666115488379</v>
      </c>
    </row>
    <row r="10" spans="1:26">
      <c r="A10">
        <v>9</v>
      </c>
      <c r="B10" t="s">
        <v>8</v>
      </c>
      <c r="C10" s="2">
        <v>45457.375752314823</v>
      </c>
      <c r="D10" s="3">
        <v>45457.375752314823</v>
      </c>
      <c r="E10">
        <v>2024061401</v>
      </c>
      <c r="F10" s="20" t="s">
        <v>26</v>
      </c>
      <c r="G10">
        <v>11553.82</v>
      </c>
      <c r="H10">
        <v>14.87443</v>
      </c>
      <c r="I10">
        <v>264.55</v>
      </c>
      <c r="J10">
        <v>265.35070000000002</v>
      </c>
      <c r="K10" t="s">
        <v>9</v>
      </c>
      <c r="L10">
        <v>38.00132</v>
      </c>
      <c r="M10">
        <v>0.33985100000000001</v>
      </c>
      <c r="N10">
        <v>65</v>
      </c>
      <c r="O10" t="s">
        <v>10</v>
      </c>
      <c r="P10">
        <v>1</v>
      </c>
      <c r="R10" s="8">
        <f t="shared" si="4"/>
        <v>1.7013889009831473E-3</v>
      </c>
      <c r="V10" s="177">
        <f t="shared" si="0"/>
        <v>2.4500000174157321</v>
      </c>
      <c r="W10" s="177">
        <f t="shared" si="5"/>
        <v>40.233333350624889</v>
      </c>
      <c r="X10">
        <f t="shared" si="1"/>
        <v>6.3013380050904117E-3</v>
      </c>
      <c r="Y10" s="177">
        <f>J10*EXP(W10*X10)</f>
        <v>341.91979082660635</v>
      </c>
      <c r="Z10" s="177">
        <f t="shared" si="3"/>
        <v>299.00571965200373</v>
      </c>
    </row>
    <row r="11" spans="1:26">
      <c r="A11">
        <v>10</v>
      </c>
      <c r="B11" t="s">
        <v>8</v>
      </c>
      <c r="C11" s="2">
        <v>45457.391134259262</v>
      </c>
      <c r="D11" s="17">
        <v>45457.391134259262</v>
      </c>
      <c r="E11">
        <v>2024061401</v>
      </c>
      <c r="F11" s="20" t="s">
        <v>26</v>
      </c>
      <c r="G11">
        <v>9805.2690000000002</v>
      </c>
      <c r="H11">
        <v>14.52042</v>
      </c>
      <c r="I11">
        <v>240.13</v>
      </c>
      <c r="J11">
        <v>236.08080000000001</v>
      </c>
      <c r="K11" t="s">
        <v>9</v>
      </c>
      <c r="L11">
        <v>38.000109999999999</v>
      </c>
      <c r="M11">
        <v>0.3479006</v>
      </c>
      <c r="N11">
        <v>59</v>
      </c>
      <c r="O11" t="s">
        <v>10</v>
      </c>
      <c r="P11">
        <v>1</v>
      </c>
      <c r="R11" s="9">
        <f t="shared" si="4"/>
        <v>1.5381944438559003E-2</v>
      </c>
      <c r="S11" s="1">
        <f>AVERAGE(R12:R18)</f>
        <v>1.8204365073220938E-3</v>
      </c>
      <c r="V11" s="177">
        <f t="shared" si="0"/>
        <v>22.149999991524965</v>
      </c>
      <c r="W11" s="177">
        <f t="shared" si="5"/>
        <v>62.383333342149854</v>
      </c>
      <c r="X11">
        <f t="shared" si="1"/>
        <v>6.3013380050904117E-3</v>
      </c>
      <c r="Y11" s="177">
        <f t="shared" si="2"/>
        <v>349.76887827910735</v>
      </c>
      <c r="Z11" s="177">
        <f t="shared" si="3"/>
        <v>305.8696746066812</v>
      </c>
    </row>
    <row r="12" spans="1:26">
      <c r="A12">
        <v>11</v>
      </c>
      <c r="B12" t="s">
        <v>8</v>
      </c>
      <c r="C12" s="2">
        <v>45457.392766203702</v>
      </c>
      <c r="D12" s="17">
        <v>45457.392766203702</v>
      </c>
      <c r="E12">
        <v>2024061401</v>
      </c>
      <c r="F12" s="20" t="s">
        <v>26</v>
      </c>
      <c r="G12">
        <v>9481.4549999999999</v>
      </c>
      <c r="H12">
        <v>14.250859999999999</v>
      </c>
      <c r="I12">
        <v>183.15</v>
      </c>
      <c r="J12">
        <v>183.59200000000001</v>
      </c>
      <c r="K12" t="s">
        <v>9</v>
      </c>
      <c r="L12">
        <v>38.000399999999999</v>
      </c>
      <c r="M12">
        <v>0.27444109999999999</v>
      </c>
      <c r="N12">
        <v>45</v>
      </c>
      <c r="O12" t="s">
        <v>10</v>
      </c>
      <c r="P12">
        <v>1</v>
      </c>
      <c r="R12" s="9">
        <f t="shared" si="4"/>
        <v>1.631944440305233E-3</v>
      </c>
      <c r="V12" s="177">
        <f t="shared" si="0"/>
        <v>2.3499999940395355</v>
      </c>
      <c r="W12" s="177">
        <f t="shared" si="5"/>
        <v>64.733333336189389</v>
      </c>
      <c r="X12">
        <f t="shared" si="1"/>
        <v>6.3013380050904117E-3</v>
      </c>
      <c r="Y12" s="177">
        <f t="shared" si="2"/>
        <v>276.06118275521089</v>
      </c>
      <c r="Z12" s="177">
        <f t="shared" si="3"/>
        <v>241.41297120635122</v>
      </c>
    </row>
    <row r="13" spans="1:26">
      <c r="A13">
        <v>12</v>
      </c>
      <c r="B13" t="s">
        <v>8</v>
      </c>
      <c r="C13" s="2">
        <v>45457.394537037027</v>
      </c>
      <c r="D13" s="17">
        <v>45457.394537037027</v>
      </c>
      <c r="E13">
        <v>2024061401</v>
      </c>
      <c r="F13" s="20" t="s">
        <v>26</v>
      </c>
      <c r="G13">
        <v>9063.1959999999999</v>
      </c>
      <c r="H13">
        <v>13.84192</v>
      </c>
      <c r="I13">
        <v>264.55</v>
      </c>
      <c r="J13">
        <v>262.92680000000001</v>
      </c>
      <c r="K13" t="s">
        <v>9</v>
      </c>
      <c r="L13">
        <v>38.0002</v>
      </c>
      <c r="M13">
        <v>0.39989079999999999</v>
      </c>
      <c r="N13">
        <v>65</v>
      </c>
      <c r="O13" t="s">
        <v>10</v>
      </c>
      <c r="P13">
        <v>1</v>
      </c>
      <c r="R13" s="9">
        <f t="shared" si="4"/>
        <v>1.7708333252812736E-3</v>
      </c>
      <c r="V13" s="177">
        <f t="shared" si="0"/>
        <v>2.5499999884050339</v>
      </c>
      <c r="W13" s="177">
        <f t="shared" si="5"/>
        <v>67.283333324594423</v>
      </c>
      <c r="X13">
        <f t="shared" si="1"/>
        <v>6.3013380050904117E-3</v>
      </c>
      <c r="Y13" s="177">
        <f t="shared" si="2"/>
        <v>401.75831117307928</v>
      </c>
      <c r="Z13" s="177">
        <f t="shared" si="3"/>
        <v>351.33395662200581</v>
      </c>
    </row>
    <row r="14" spans="1:26">
      <c r="A14">
        <v>13</v>
      </c>
      <c r="B14" t="s">
        <v>8</v>
      </c>
      <c r="C14" s="2">
        <v>45457.396180555559</v>
      </c>
      <c r="D14" s="17">
        <v>45457.396180555559</v>
      </c>
      <c r="E14">
        <v>2024061401</v>
      </c>
      <c r="F14" s="20" t="s">
        <v>26</v>
      </c>
      <c r="G14">
        <v>8708.7090000000007</v>
      </c>
      <c r="H14">
        <v>13.502269999999999</v>
      </c>
      <c r="I14">
        <v>223.85</v>
      </c>
      <c r="J14">
        <v>227.09100000000001</v>
      </c>
      <c r="K14" t="s">
        <v>9</v>
      </c>
      <c r="L14">
        <v>38.00029</v>
      </c>
      <c r="M14">
        <v>0.35028920000000002</v>
      </c>
      <c r="N14">
        <v>55</v>
      </c>
      <c r="O14" t="s">
        <v>10</v>
      </c>
      <c r="P14">
        <v>1</v>
      </c>
      <c r="R14" s="9">
        <f t="shared" si="4"/>
        <v>1.6435185316368006E-3</v>
      </c>
      <c r="V14" s="177">
        <f t="shared" si="0"/>
        <v>2.3666666855569929</v>
      </c>
      <c r="W14" s="177">
        <f t="shared" si="5"/>
        <v>69.650000010151416</v>
      </c>
      <c r="X14">
        <f t="shared" si="1"/>
        <v>6.3013380050904117E-3</v>
      </c>
      <c r="Y14" s="177">
        <f t="shared" si="2"/>
        <v>352.21402286284143</v>
      </c>
      <c r="Z14" s="177">
        <f t="shared" si="3"/>
        <v>308.00793110872547</v>
      </c>
    </row>
    <row r="15" spans="1:26">
      <c r="A15">
        <v>14</v>
      </c>
      <c r="B15" t="s">
        <v>8</v>
      </c>
      <c r="C15" s="2">
        <v>45457.397928240738</v>
      </c>
      <c r="D15" s="17">
        <v>45457.397928240738</v>
      </c>
      <c r="E15">
        <v>2024061401</v>
      </c>
      <c r="F15" s="20" t="s">
        <v>26</v>
      </c>
      <c r="G15">
        <v>8299.0310000000009</v>
      </c>
      <c r="H15">
        <v>13.07325</v>
      </c>
      <c r="I15">
        <v>272.69</v>
      </c>
      <c r="J15">
        <v>273.51350000000002</v>
      </c>
      <c r="K15" t="s">
        <v>9</v>
      </c>
      <c r="L15">
        <v>38.000030000000002</v>
      </c>
      <c r="M15">
        <v>0.42880390000000002</v>
      </c>
      <c r="N15">
        <v>67</v>
      </c>
      <c r="O15" t="s">
        <v>10</v>
      </c>
      <c r="P15">
        <v>1</v>
      </c>
      <c r="R15" s="9">
        <f t="shared" si="4"/>
        <v>1.7476851789979264E-3</v>
      </c>
      <c r="V15" s="177">
        <f t="shared" si="0"/>
        <v>2.516666657757014</v>
      </c>
      <c r="W15" s="177">
        <f t="shared" si="5"/>
        <v>72.16666666790843</v>
      </c>
      <c r="X15">
        <f t="shared" si="1"/>
        <v>6.3013380050904117E-3</v>
      </c>
      <c r="Y15" s="177">
        <f t="shared" si="2"/>
        <v>430.99545300051392</v>
      </c>
      <c r="Z15" s="177">
        <f t="shared" si="3"/>
        <v>376.90156887266096</v>
      </c>
    </row>
    <row r="16" spans="1:26">
      <c r="A16">
        <v>15</v>
      </c>
      <c r="B16" t="s">
        <v>8</v>
      </c>
      <c r="C16" s="2">
        <v>45457.399930555563</v>
      </c>
      <c r="D16" s="17">
        <v>45457.399930555563</v>
      </c>
      <c r="E16">
        <v>2024061401</v>
      </c>
      <c r="F16" s="20" t="s">
        <v>26</v>
      </c>
      <c r="G16">
        <v>7845.4579999999996</v>
      </c>
      <c r="H16">
        <v>12.58456</v>
      </c>
      <c r="I16">
        <v>305.25</v>
      </c>
      <c r="J16">
        <v>303.98090000000002</v>
      </c>
      <c r="K16" t="s">
        <v>9</v>
      </c>
      <c r="L16">
        <v>38.001280000000001</v>
      </c>
      <c r="M16">
        <v>0.485379</v>
      </c>
      <c r="N16">
        <v>75</v>
      </c>
      <c r="O16" t="s">
        <v>10</v>
      </c>
      <c r="P16">
        <v>1</v>
      </c>
      <c r="R16" s="9">
        <f t="shared" si="4"/>
        <v>2.0023148244945332E-3</v>
      </c>
      <c r="V16" s="177">
        <f t="shared" si="0"/>
        <v>2.8833333472721279</v>
      </c>
      <c r="W16" s="177">
        <f t="shared" si="5"/>
        <v>75.050000015180558</v>
      </c>
      <c r="X16">
        <f t="shared" si="1"/>
        <v>6.3013380050904117E-3</v>
      </c>
      <c r="Y16" s="177">
        <f t="shared" si="2"/>
        <v>487.78770860992512</v>
      </c>
      <c r="Z16" s="177">
        <f t="shared" si="3"/>
        <v>426.56587528235934</v>
      </c>
    </row>
    <row r="17" spans="1:26">
      <c r="A17">
        <v>16</v>
      </c>
      <c r="B17" t="s">
        <v>8</v>
      </c>
      <c r="C17" s="2">
        <v>45457.401666666658</v>
      </c>
      <c r="D17" s="17">
        <v>45457.401666666658</v>
      </c>
      <c r="E17">
        <v>2024061401</v>
      </c>
      <c r="F17" s="20" t="s">
        <v>26</v>
      </c>
      <c r="G17">
        <v>7463.8540000000003</v>
      </c>
      <c r="H17">
        <v>12.163</v>
      </c>
      <c r="I17">
        <v>264.55</v>
      </c>
      <c r="J17">
        <v>263.89589999999998</v>
      </c>
      <c r="K17" t="s">
        <v>9</v>
      </c>
      <c r="L17">
        <v>38.001260000000002</v>
      </c>
      <c r="M17">
        <v>0.42808889999999999</v>
      </c>
      <c r="N17">
        <v>65</v>
      </c>
      <c r="O17" t="s">
        <v>10</v>
      </c>
      <c r="P17">
        <v>1</v>
      </c>
      <c r="R17" s="9">
        <f t="shared" si="4"/>
        <v>1.7361110949423164E-3</v>
      </c>
      <c r="V17" s="177">
        <f t="shared" si="0"/>
        <v>2.4999999767169356</v>
      </c>
      <c r="W17" s="177">
        <f t="shared" si="5"/>
        <v>77.549999991897494</v>
      </c>
      <c r="X17">
        <f t="shared" si="1"/>
        <v>6.3013380050904117E-3</v>
      </c>
      <c r="Y17" s="177">
        <f t="shared" si="2"/>
        <v>430.18849342701594</v>
      </c>
      <c r="Z17" s="177">
        <f t="shared" si="3"/>
        <v>376.19589013022687</v>
      </c>
    </row>
    <row r="18" spans="1:26">
      <c r="A18">
        <v>17</v>
      </c>
      <c r="B18" t="s">
        <v>8</v>
      </c>
      <c r="C18" s="2">
        <v>45457.403877314813</v>
      </c>
      <c r="D18" s="17">
        <v>45457.403877314813</v>
      </c>
      <c r="E18">
        <v>2024061401</v>
      </c>
      <c r="F18" s="20" t="s">
        <v>26</v>
      </c>
      <c r="G18">
        <v>7013.8590000000004</v>
      </c>
      <c r="H18">
        <v>11.66306</v>
      </c>
      <c r="I18">
        <v>305.25</v>
      </c>
      <c r="J18">
        <v>301.85309999999998</v>
      </c>
      <c r="K18" t="s">
        <v>9</v>
      </c>
      <c r="L18">
        <v>38.001289999999997</v>
      </c>
      <c r="M18">
        <v>0.49952099999999999</v>
      </c>
      <c r="N18">
        <v>75</v>
      </c>
      <c r="O18" t="s">
        <v>10</v>
      </c>
      <c r="P18">
        <v>1</v>
      </c>
      <c r="R18" s="9">
        <f t="shared" si="4"/>
        <v>2.2106481555965729E-3</v>
      </c>
      <c r="V18" s="177">
        <f t="shared" si="0"/>
        <v>3.183333344059065</v>
      </c>
      <c r="W18" s="177">
        <f t="shared" si="5"/>
        <v>80.733333335956559</v>
      </c>
      <c r="X18">
        <f t="shared" si="1"/>
        <v>6.3013380050904117E-3</v>
      </c>
      <c r="Y18" s="177">
        <f t="shared" si="2"/>
        <v>502.03432649137534</v>
      </c>
      <c r="Z18" s="177">
        <f t="shared" si="3"/>
        <v>439.02441189397751</v>
      </c>
    </row>
    <row r="19" spans="1:26">
      <c r="A19">
        <v>18</v>
      </c>
      <c r="B19" t="s">
        <v>8</v>
      </c>
      <c r="C19" s="2">
        <v>45457.4140625</v>
      </c>
      <c r="D19" s="18">
        <v>45457.4140625</v>
      </c>
      <c r="E19">
        <v>2024061401</v>
      </c>
      <c r="F19" s="20" t="s">
        <v>26</v>
      </c>
      <c r="G19">
        <v>6086.4629999999997</v>
      </c>
      <c r="H19">
        <v>11.10331</v>
      </c>
      <c r="I19">
        <v>313.39</v>
      </c>
      <c r="J19">
        <v>313.50009999999997</v>
      </c>
      <c r="K19" t="s">
        <v>9</v>
      </c>
      <c r="L19">
        <v>38.000349999999997</v>
      </c>
      <c r="M19">
        <v>0.56997229999999999</v>
      </c>
      <c r="N19">
        <v>77</v>
      </c>
      <c r="O19" t="s">
        <v>10</v>
      </c>
      <c r="P19">
        <v>1</v>
      </c>
      <c r="R19" s="6">
        <f t="shared" si="4"/>
        <v>1.0185185186855961E-2</v>
      </c>
      <c r="S19" s="1">
        <f>AVERAGE(R20:R27)</f>
        <v>1.7780671296350192E-3</v>
      </c>
      <c r="V19" s="177">
        <f t="shared" si="0"/>
        <v>14.666666669072583</v>
      </c>
      <c r="W19" s="177">
        <f t="shared" si="5"/>
        <v>95.400000005029142</v>
      </c>
      <c r="X19">
        <f t="shared" si="1"/>
        <v>6.3013380050904117E-3</v>
      </c>
      <c r="Y19" s="177">
        <f t="shared" si="2"/>
        <v>571.89037720476369</v>
      </c>
      <c r="Z19" s="177">
        <f t="shared" si="3"/>
        <v>500.11288724987139</v>
      </c>
    </row>
    <row r="20" spans="1:26">
      <c r="A20">
        <v>19</v>
      </c>
      <c r="B20" t="s">
        <v>8</v>
      </c>
      <c r="C20" s="2">
        <v>45457.415613425917</v>
      </c>
      <c r="D20" s="18">
        <v>45457.415613425917</v>
      </c>
      <c r="E20">
        <v>2024061401</v>
      </c>
      <c r="F20" s="20" t="s">
        <v>26</v>
      </c>
      <c r="G20">
        <v>5726.0060000000003</v>
      </c>
      <c r="H20">
        <v>10.594139999999999</v>
      </c>
      <c r="I20">
        <v>272.69</v>
      </c>
      <c r="J20">
        <v>275.60120000000001</v>
      </c>
      <c r="K20" t="s">
        <v>9</v>
      </c>
      <c r="L20">
        <v>38.000129999999999</v>
      </c>
      <c r="M20">
        <v>0.50821300000000003</v>
      </c>
      <c r="N20">
        <v>67</v>
      </c>
      <c r="O20" t="s">
        <v>10</v>
      </c>
      <c r="P20">
        <v>1</v>
      </c>
      <c r="R20" s="6">
        <f t="shared" si="4"/>
        <v>1.5509259173995815E-3</v>
      </c>
      <c r="V20" s="177">
        <f t="shared" si="0"/>
        <v>2.2333333210553974</v>
      </c>
      <c r="W20" s="177">
        <f t="shared" si="5"/>
        <v>97.633333326084539</v>
      </c>
      <c r="X20">
        <f t="shared" si="1"/>
        <v>6.3013380050904117E-3</v>
      </c>
      <c r="Y20" s="177">
        <f t="shared" si="2"/>
        <v>509.88006281877506</v>
      </c>
      <c r="Z20" s="177">
        <f t="shared" si="3"/>
        <v>445.88543632050357</v>
      </c>
    </row>
    <row r="21" spans="1:26">
      <c r="A21">
        <v>20</v>
      </c>
      <c r="B21" t="s">
        <v>8</v>
      </c>
      <c r="C21" s="2">
        <v>45457.417326388888</v>
      </c>
      <c r="D21" s="18">
        <v>45457.417326388888</v>
      </c>
      <c r="E21">
        <v>2024061401</v>
      </c>
      <c r="F21" s="20" t="s">
        <v>26</v>
      </c>
      <c r="G21">
        <v>5354.9369999999999</v>
      </c>
      <c r="H21">
        <v>10.062099999999999</v>
      </c>
      <c r="I21">
        <v>284.89999999999998</v>
      </c>
      <c r="J21">
        <v>286.96379999999999</v>
      </c>
      <c r="K21" t="s">
        <v>9</v>
      </c>
      <c r="L21">
        <v>38.001339999999999</v>
      </c>
      <c r="M21">
        <v>0.53764380000000001</v>
      </c>
      <c r="N21">
        <v>70</v>
      </c>
      <c r="O21" t="s">
        <v>10</v>
      </c>
      <c r="P21">
        <v>1</v>
      </c>
      <c r="R21" s="6">
        <f t="shared" si="4"/>
        <v>1.7129629704868421E-3</v>
      </c>
      <c r="V21" s="177">
        <f t="shared" si="0"/>
        <v>2.4666666775010526</v>
      </c>
      <c r="W21" s="177">
        <f t="shared" si="5"/>
        <v>100.10000000358559</v>
      </c>
      <c r="X21">
        <f t="shared" si="1"/>
        <v>6.3013380050904117E-3</v>
      </c>
      <c r="Y21" s="177">
        <f t="shared" si="2"/>
        <v>539.2180366139828</v>
      </c>
      <c r="Z21" s="177">
        <f t="shared" si="3"/>
        <v>471.54122520175105</v>
      </c>
    </row>
    <row r="22" spans="1:26">
      <c r="A22">
        <v>21</v>
      </c>
      <c r="B22" t="s">
        <v>8</v>
      </c>
      <c r="C22" s="2">
        <v>45457.419039351851</v>
      </c>
      <c r="D22" s="18">
        <v>45457.419039351851</v>
      </c>
      <c r="E22">
        <v>2024061401</v>
      </c>
      <c r="F22" s="20" t="s">
        <v>26</v>
      </c>
      <c r="G22">
        <v>4963.63</v>
      </c>
      <c r="H22">
        <v>9.4742669999999993</v>
      </c>
      <c r="I22">
        <v>309.32</v>
      </c>
      <c r="J22">
        <v>311.29300000000001</v>
      </c>
      <c r="K22" t="s">
        <v>9</v>
      </c>
      <c r="L22">
        <v>38.00009</v>
      </c>
      <c r="M22">
        <v>0.59229350000000003</v>
      </c>
      <c r="N22">
        <v>76</v>
      </c>
      <c r="O22" t="s">
        <v>10</v>
      </c>
      <c r="P22">
        <v>1</v>
      </c>
      <c r="R22" s="6">
        <f t="shared" si="4"/>
        <v>1.7129629632108845E-3</v>
      </c>
      <c r="V22" s="177">
        <f t="shared" si="0"/>
        <v>2.4666666670236737</v>
      </c>
      <c r="W22" s="177">
        <f t="shared" si="5"/>
        <v>102.56666667060927</v>
      </c>
      <c r="X22">
        <f t="shared" si="1"/>
        <v>6.3013380050904117E-3</v>
      </c>
      <c r="Y22" s="177">
        <f t="shared" si="2"/>
        <v>594.0965365451766</v>
      </c>
      <c r="Z22" s="177">
        <f t="shared" si="3"/>
        <v>519.53196983130169</v>
      </c>
    </row>
    <row r="23" spans="1:26">
      <c r="A23">
        <v>22</v>
      </c>
      <c r="B23" t="s">
        <v>8</v>
      </c>
      <c r="C23" s="2">
        <v>45457.421388888892</v>
      </c>
      <c r="D23" s="18">
        <v>45457.421388888892</v>
      </c>
      <c r="E23">
        <v>2024061401</v>
      </c>
      <c r="F23" s="20" t="s">
        <v>26</v>
      </c>
      <c r="G23">
        <v>4639.299</v>
      </c>
      <c r="H23">
        <v>9.0455229999999993</v>
      </c>
      <c r="I23">
        <v>219.78</v>
      </c>
      <c r="J23">
        <v>217.70179999999999</v>
      </c>
      <c r="K23" t="s">
        <v>9</v>
      </c>
      <c r="L23">
        <v>38.000210000000003</v>
      </c>
      <c r="M23">
        <v>0.42246010000000001</v>
      </c>
      <c r="N23">
        <v>54</v>
      </c>
      <c r="O23" t="s">
        <v>10</v>
      </c>
      <c r="P23">
        <v>1</v>
      </c>
      <c r="R23" s="6">
        <f t="shared" si="4"/>
        <v>2.3495370405726135E-3</v>
      </c>
      <c r="V23" s="177">
        <f t="shared" si="0"/>
        <v>3.3833333384245634</v>
      </c>
      <c r="W23" s="177">
        <f t="shared" si="5"/>
        <v>105.95000000903383</v>
      </c>
      <c r="X23">
        <f t="shared" si="1"/>
        <v>6.3013380050904117E-3</v>
      </c>
      <c r="Y23" s="177">
        <f t="shared" si="2"/>
        <v>424.43250664426881</v>
      </c>
      <c r="Z23" s="177">
        <f t="shared" si="3"/>
        <v>371.16233250514193</v>
      </c>
    </row>
    <row r="24" spans="1:26">
      <c r="A24">
        <v>23</v>
      </c>
      <c r="B24" t="s">
        <v>8</v>
      </c>
      <c r="C24" s="2">
        <v>45457.423159722217</v>
      </c>
      <c r="D24" s="18">
        <v>45457.423159722217</v>
      </c>
      <c r="E24">
        <v>2024061401</v>
      </c>
      <c r="F24" s="20" t="s">
        <v>26</v>
      </c>
      <c r="G24">
        <v>4324.7370000000001</v>
      </c>
      <c r="H24">
        <v>8.5691140000000008</v>
      </c>
      <c r="I24">
        <v>244.2</v>
      </c>
      <c r="J24">
        <v>242.3228</v>
      </c>
      <c r="K24" t="s">
        <v>9</v>
      </c>
      <c r="L24">
        <v>38.000120000000003</v>
      </c>
      <c r="M24">
        <v>0.47797000000000001</v>
      </c>
      <c r="N24">
        <v>60</v>
      </c>
      <c r="O24" t="s">
        <v>10</v>
      </c>
      <c r="P24">
        <v>1</v>
      </c>
      <c r="R24" s="6">
        <f t="shared" si="4"/>
        <v>1.7708333252812736E-3</v>
      </c>
      <c r="V24" s="177">
        <f t="shared" si="0"/>
        <v>2.5499999884050339</v>
      </c>
      <c r="W24" s="177">
        <f t="shared" si="5"/>
        <v>108.49999999743886</v>
      </c>
      <c r="X24">
        <f t="shared" si="1"/>
        <v>6.3013380050904117E-3</v>
      </c>
      <c r="Y24" s="177">
        <f t="shared" si="2"/>
        <v>480.0863075608853</v>
      </c>
      <c r="Z24" s="177">
        <f t="shared" si="3"/>
        <v>419.83107073235118</v>
      </c>
    </row>
    <row r="25" spans="1:26">
      <c r="A25">
        <v>24</v>
      </c>
      <c r="B25" t="s">
        <v>8</v>
      </c>
      <c r="C25" s="2">
        <v>45457.424976851849</v>
      </c>
      <c r="D25" s="18">
        <v>45457.424976851849</v>
      </c>
      <c r="E25">
        <v>2024061401</v>
      </c>
      <c r="F25" s="20" t="s">
        <v>26</v>
      </c>
      <c r="G25">
        <v>4012.877</v>
      </c>
      <c r="H25">
        <v>8.0836939999999995</v>
      </c>
      <c r="I25">
        <v>244.2</v>
      </c>
      <c r="J25">
        <v>244.8289</v>
      </c>
      <c r="K25" t="s">
        <v>9</v>
      </c>
      <c r="L25">
        <v>38.000529999999998</v>
      </c>
      <c r="M25">
        <v>0.4908593</v>
      </c>
      <c r="N25">
        <v>60</v>
      </c>
      <c r="O25" t="s">
        <v>10</v>
      </c>
      <c r="P25">
        <v>1</v>
      </c>
      <c r="R25" s="6">
        <f t="shared" si="4"/>
        <v>1.8171296323998831E-3</v>
      </c>
      <c r="V25" s="177">
        <f t="shared" si="0"/>
        <v>2.6166666706558317</v>
      </c>
      <c r="W25" s="177">
        <f t="shared" si="5"/>
        <v>111.11666666809469</v>
      </c>
      <c r="X25">
        <f t="shared" si="1"/>
        <v>6.3013380050904117E-3</v>
      </c>
      <c r="Y25" s="177">
        <f t="shared" si="2"/>
        <v>493.11542473975476</v>
      </c>
      <c r="Z25" s="177">
        <f t="shared" si="3"/>
        <v>431.22491415124171</v>
      </c>
    </row>
    <row r="26" spans="1:26">
      <c r="A26">
        <v>25</v>
      </c>
      <c r="B26" t="s">
        <v>8</v>
      </c>
      <c r="C26" s="2">
        <v>45457.426550925928</v>
      </c>
      <c r="D26" s="18">
        <v>45457.426550925928</v>
      </c>
      <c r="E26">
        <v>2024061401</v>
      </c>
      <c r="F26" s="20" t="s">
        <v>26</v>
      </c>
      <c r="G26">
        <v>3635.27</v>
      </c>
      <c r="H26">
        <v>7.429405</v>
      </c>
      <c r="I26">
        <v>325.60000000000002</v>
      </c>
      <c r="J26">
        <v>327.3177</v>
      </c>
      <c r="K26" t="s">
        <v>9</v>
      </c>
      <c r="L26">
        <v>38.000109999999999</v>
      </c>
      <c r="M26">
        <v>0.66693270000000004</v>
      </c>
      <c r="N26">
        <v>80</v>
      </c>
      <c r="O26" t="s">
        <v>10</v>
      </c>
      <c r="P26">
        <v>1</v>
      </c>
      <c r="R26" s="6">
        <f>D26-D25</f>
        <v>1.5740740782348439E-3</v>
      </c>
      <c r="S26" s="1"/>
      <c r="V26" s="177">
        <f t="shared" si="0"/>
        <v>2.2666666726581752</v>
      </c>
      <c r="W26" s="177">
        <f t="shared" si="5"/>
        <v>113.38333334075287</v>
      </c>
      <c r="X26">
        <f t="shared" si="1"/>
        <v>6.3013380050904117E-3</v>
      </c>
      <c r="Y26" s="177">
        <f t="shared" si="2"/>
        <v>668.74175314983347</v>
      </c>
      <c r="Z26" s="177">
        <f t="shared" si="3"/>
        <v>584.80852681414592</v>
      </c>
    </row>
    <row r="27" spans="1:26">
      <c r="A27">
        <v>26</v>
      </c>
      <c r="B27" t="s">
        <v>8</v>
      </c>
      <c r="C27" s="2">
        <v>45457.428287037037</v>
      </c>
      <c r="D27" s="18">
        <v>45457.428287037037</v>
      </c>
      <c r="E27">
        <v>2024061401</v>
      </c>
      <c r="F27" s="20" t="s">
        <v>26</v>
      </c>
      <c r="G27">
        <v>3415.0210000000002</v>
      </c>
      <c r="H27">
        <v>7.090363</v>
      </c>
      <c r="I27">
        <v>162.80000000000001</v>
      </c>
      <c r="J27">
        <v>163.036</v>
      </c>
      <c r="K27" t="s">
        <v>9</v>
      </c>
      <c r="L27">
        <v>38.00009</v>
      </c>
      <c r="M27">
        <v>0.33666770000000001</v>
      </c>
      <c r="N27">
        <v>40</v>
      </c>
      <c r="O27" t="s">
        <v>10</v>
      </c>
      <c r="P27">
        <v>1</v>
      </c>
      <c r="R27" s="6">
        <f>D27-D26</f>
        <v>1.7361111094942316E-3</v>
      </c>
      <c r="V27" s="177">
        <f t="shared" si="0"/>
        <v>2.4999999976716936</v>
      </c>
      <c r="W27" s="177">
        <f t="shared" si="5"/>
        <v>115.88333333842456</v>
      </c>
      <c r="X27">
        <f t="shared" si="1"/>
        <v>6.3013380050904117E-3</v>
      </c>
      <c r="Y27" s="177">
        <f t="shared" si="2"/>
        <v>338.38729673852788</v>
      </c>
      <c r="Z27" s="177">
        <f t="shared" si="3"/>
        <v>295.91658598583348</v>
      </c>
    </row>
    <row r="28" spans="1:26">
      <c r="A28">
        <v>27</v>
      </c>
      <c r="B28" t="s">
        <v>8</v>
      </c>
      <c r="C28" s="2">
        <v>45457.447939814818</v>
      </c>
      <c r="D28" s="3">
        <v>45457.447939814818</v>
      </c>
      <c r="E28">
        <v>2024061401</v>
      </c>
      <c r="F28" s="20" t="s">
        <v>26</v>
      </c>
      <c r="G28">
        <v>2617.5309999999999</v>
      </c>
      <c r="H28">
        <v>6.497566</v>
      </c>
      <c r="I28">
        <v>240.13</v>
      </c>
      <c r="J28">
        <v>242.98699999999999</v>
      </c>
      <c r="K28" t="s">
        <v>9</v>
      </c>
      <c r="L28">
        <v>38.00121</v>
      </c>
      <c r="M28">
        <v>0.60142609999999996</v>
      </c>
      <c r="N28">
        <v>59</v>
      </c>
      <c r="O28" t="s">
        <v>10</v>
      </c>
      <c r="P28">
        <v>1</v>
      </c>
      <c r="R28" s="8">
        <f t="shared" ref="R28:R33" si="6">D28-D27</f>
        <v>1.9652777780720498E-2</v>
      </c>
      <c r="S28" s="1">
        <f>AVERAGE(R29:R33)</f>
        <v>1.7407407402060926E-3</v>
      </c>
      <c r="V28" s="177">
        <f t="shared" si="0"/>
        <v>28.300000004237518</v>
      </c>
      <c r="W28" s="177">
        <f t="shared" si="5"/>
        <v>144.18333334266208</v>
      </c>
      <c r="X28">
        <f t="shared" si="1"/>
        <v>6.3013380050904117E-3</v>
      </c>
      <c r="Y28" s="177">
        <f t="shared" si="2"/>
        <v>602.78215455551162</v>
      </c>
      <c r="Z28" s="177">
        <f t="shared" si="3"/>
        <v>527.12746308287433</v>
      </c>
    </row>
    <row r="29" spans="1:26">
      <c r="A29">
        <v>28</v>
      </c>
      <c r="B29" t="s">
        <v>8</v>
      </c>
      <c r="C29" s="2">
        <v>45457.449525462973</v>
      </c>
      <c r="D29" s="3">
        <v>45457.449525462973</v>
      </c>
      <c r="E29">
        <v>2024061401</v>
      </c>
      <c r="F29" s="20" t="s">
        <v>26</v>
      </c>
      <c r="G29">
        <v>2374.7640000000001</v>
      </c>
      <c r="H29">
        <v>5.9805710000000003</v>
      </c>
      <c r="I29">
        <v>207.57</v>
      </c>
      <c r="J29">
        <v>205.82640000000001</v>
      </c>
      <c r="K29" t="s">
        <v>9</v>
      </c>
      <c r="L29">
        <v>38.000210000000003</v>
      </c>
      <c r="M29">
        <v>0.51677169999999994</v>
      </c>
      <c r="N29">
        <v>51</v>
      </c>
      <c r="O29" t="s">
        <v>10</v>
      </c>
      <c r="P29">
        <v>1</v>
      </c>
      <c r="R29" s="8">
        <f t="shared" si="6"/>
        <v>1.5856481550144963E-3</v>
      </c>
      <c r="V29" s="177">
        <f t="shared" si="0"/>
        <v>2.2833333432208747</v>
      </c>
      <c r="W29" s="177">
        <f t="shared" si="5"/>
        <v>146.46666668588296</v>
      </c>
      <c r="X29">
        <f t="shared" si="1"/>
        <v>6.3013380050904117E-3</v>
      </c>
      <c r="Y29" s="177">
        <f t="shared" si="2"/>
        <v>517.99680191068842</v>
      </c>
      <c r="Z29" s="177">
        <f t="shared" si="3"/>
        <v>452.98345017789939</v>
      </c>
    </row>
    <row r="30" spans="1:26">
      <c r="A30">
        <v>29</v>
      </c>
      <c r="B30" t="s">
        <v>8</v>
      </c>
      <c r="C30" s="2">
        <v>45457.451226851852</v>
      </c>
      <c r="D30" s="3">
        <v>45457.451226851852</v>
      </c>
      <c r="E30">
        <v>2024061401</v>
      </c>
      <c r="F30" s="20" t="s">
        <v>26</v>
      </c>
      <c r="G30">
        <v>2020.164</v>
      </c>
      <c r="H30">
        <v>5.166893</v>
      </c>
      <c r="I30">
        <v>317.45999999999998</v>
      </c>
      <c r="J30">
        <v>320.37900000000002</v>
      </c>
      <c r="K30" t="s">
        <v>9</v>
      </c>
      <c r="L30">
        <v>38.000120000000003</v>
      </c>
      <c r="M30">
        <v>0.81719059999999999</v>
      </c>
      <c r="N30">
        <v>78</v>
      </c>
      <c r="O30" t="s">
        <v>10</v>
      </c>
      <c r="P30">
        <v>1</v>
      </c>
      <c r="R30" s="8">
        <f t="shared" si="6"/>
        <v>1.7013888791552745E-3</v>
      </c>
      <c r="V30" s="177">
        <f t="shared" si="0"/>
        <v>2.4499999859835953</v>
      </c>
      <c r="W30" s="177">
        <f t="shared" si="5"/>
        <v>148.91666667186655</v>
      </c>
      <c r="X30">
        <f t="shared" si="1"/>
        <v>6.3013380050904117E-3</v>
      </c>
      <c r="Y30" s="177">
        <f t="shared" si="2"/>
        <v>818.83198907640633</v>
      </c>
      <c r="Z30" s="177">
        <f t="shared" si="3"/>
        <v>716.06106091715799</v>
      </c>
    </row>
    <row r="31" spans="1:26">
      <c r="A31">
        <v>30</v>
      </c>
      <c r="B31" t="s">
        <v>8</v>
      </c>
      <c r="C31" s="2">
        <v>45457.453182870369</v>
      </c>
      <c r="D31" s="3">
        <v>45457.453182870369</v>
      </c>
      <c r="E31">
        <v>2024061401</v>
      </c>
      <c r="F31" s="20" t="s">
        <v>26</v>
      </c>
      <c r="G31">
        <v>1704.491</v>
      </c>
      <c r="H31">
        <v>4.4377589999999998</v>
      </c>
      <c r="I31">
        <v>284.89999999999998</v>
      </c>
      <c r="J31">
        <v>282.08370000000002</v>
      </c>
      <c r="K31" t="s">
        <v>9</v>
      </c>
      <c r="L31">
        <v>38.000320000000002</v>
      </c>
      <c r="M31">
        <v>0.73254410000000003</v>
      </c>
      <c r="N31">
        <v>70</v>
      </c>
      <c r="O31" t="s">
        <v>10</v>
      </c>
      <c r="P31">
        <v>1</v>
      </c>
      <c r="R31" s="8">
        <f t="shared" si="6"/>
        <v>1.9560185173759237E-3</v>
      </c>
      <c r="V31" s="177">
        <f t="shared" si="0"/>
        <v>2.8166666650213301</v>
      </c>
      <c r="W31" s="177">
        <f t="shared" si="5"/>
        <v>151.73333333688788</v>
      </c>
      <c r="X31">
        <f t="shared" si="1"/>
        <v>6.3013380050904117E-3</v>
      </c>
      <c r="Y31" s="177">
        <f t="shared" si="2"/>
        <v>733.86629704284258</v>
      </c>
      <c r="Z31" s="177">
        <f t="shared" si="3"/>
        <v>641.75934287150778</v>
      </c>
    </row>
    <row r="32" spans="1:26">
      <c r="A32">
        <v>31</v>
      </c>
      <c r="B32" t="s">
        <v>8</v>
      </c>
      <c r="C32" s="2">
        <v>45457.455034722218</v>
      </c>
      <c r="D32" s="3">
        <v>45457.455034722218</v>
      </c>
      <c r="E32">
        <v>2024061401</v>
      </c>
      <c r="F32" s="20" t="s">
        <v>26</v>
      </c>
      <c r="G32">
        <v>1466.258</v>
      </c>
      <c r="H32">
        <v>3.882349</v>
      </c>
      <c r="I32">
        <v>211.64</v>
      </c>
      <c r="J32">
        <v>212.38</v>
      </c>
      <c r="K32" t="s">
        <v>9</v>
      </c>
      <c r="L32">
        <v>38.000079999999997</v>
      </c>
      <c r="M32">
        <v>0.56056010000000001</v>
      </c>
      <c r="N32">
        <v>52</v>
      </c>
      <c r="O32" t="s">
        <v>10</v>
      </c>
      <c r="P32">
        <v>1</v>
      </c>
      <c r="R32" s="8">
        <f t="shared" si="6"/>
        <v>1.8518518481869251E-3</v>
      </c>
      <c r="V32" s="177">
        <f t="shared" si="0"/>
        <v>2.6666666613891721</v>
      </c>
      <c r="W32" s="177">
        <f t="shared" si="5"/>
        <v>154.39999999827705</v>
      </c>
      <c r="X32">
        <f t="shared" si="1"/>
        <v>6.3013380050904117E-3</v>
      </c>
      <c r="Y32" s="177">
        <f t="shared" si="2"/>
        <v>561.88865694515835</v>
      </c>
      <c r="Z32" s="177">
        <f t="shared" si="3"/>
        <v>491.36647465775008</v>
      </c>
    </row>
    <row r="33" spans="1:26">
      <c r="A33">
        <v>32</v>
      </c>
      <c r="B33" t="s">
        <v>8</v>
      </c>
      <c r="C33" s="2">
        <v>45457.456643518519</v>
      </c>
      <c r="D33" s="3">
        <v>45457.456643518519</v>
      </c>
      <c r="E33">
        <v>2024061401</v>
      </c>
      <c r="F33" s="20" t="s">
        <v>26</v>
      </c>
      <c r="G33">
        <v>1234.8489999999999</v>
      </c>
      <c r="H33">
        <v>3.3181690000000001</v>
      </c>
      <c r="I33">
        <v>211.64</v>
      </c>
      <c r="J33">
        <v>209.38210000000001</v>
      </c>
      <c r="K33" t="s">
        <v>9</v>
      </c>
      <c r="L33">
        <v>38.00029</v>
      </c>
      <c r="M33">
        <v>0.56093159999999997</v>
      </c>
      <c r="N33">
        <v>52</v>
      </c>
      <c r="O33" t="s">
        <v>10</v>
      </c>
      <c r="P33">
        <v>1</v>
      </c>
      <c r="R33" s="8">
        <f t="shared" si="6"/>
        <v>1.6087963012978435E-3</v>
      </c>
      <c r="V33" s="177">
        <f t="shared" ref="V33" si="7">R33*1440</f>
        <v>2.3166666738688946</v>
      </c>
      <c r="W33" s="177">
        <f t="shared" ref="W33" si="8">V33+W32</f>
        <v>156.71666667214595</v>
      </c>
      <c r="X33">
        <f t="shared" si="1"/>
        <v>6.3013380050904117E-3</v>
      </c>
      <c r="Y33" s="177">
        <f>J33*EXP(W33*X33)</f>
        <v>562.1032209413803</v>
      </c>
      <c r="Z33" s="177">
        <f t="shared" si="3"/>
        <v>491.554108903626</v>
      </c>
    </row>
    <row r="34" spans="1:26">
      <c r="C34"/>
      <c r="D34"/>
      <c r="F34"/>
      <c r="I34">
        <f>AVERAGE(I2:I33)</f>
        <v>253.35750000000002</v>
      </c>
      <c r="J34">
        <f>AVERAGE(J2:J33)</f>
        <v>253.30935625000001</v>
      </c>
      <c r="Y34" s="209">
        <f t="shared" ref="Y34:Z34" si="9">SUM(Y2:Y33)</f>
        <v>14318.199756114473</v>
      </c>
      <c r="Z34" s="209">
        <f t="shared" si="9"/>
        <v>12554.154988203023</v>
      </c>
    </row>
    <row r="35" spans="1:26">
      <c r="C35" t="s">
        <v>17</v>
      </c>
      <c r="D35" s="1">
        <f>D33-D2</f>
        <v>9.4050925916235428E-2</v>
      </c>
      <c r="F35" s="11" t="s">
        <v>23</v>
      </c>
      <c r="G35" s="11">
        <f>G2-G33</f>
        <v>13871.110999999999</v>
      </c>
    </row>
    <row r="36" spans="1:26">
      <c r="C36" t="s">
        <v>19</v>
      </c>
      <c r="D36" s="1">
        <f>D33-D1</f>
        <v>0.10883101852232357</v>
      </c>
      <c r="F36" s="11" t="s">
        <v>24</v>
      </c>
      <c r="G36" s="11">
        <f>G1-G33</f>
        <v>16327.540999999999</v>
      </c>
    </row>
  </sheetData>
  <phoneticPr fontId="1" type="noConversion"/>
  <conditionalFormatting sqref="R2:R33">
    <cfRule type="containsText" dxfId="0" priority="1" operator="containsText" text="Prime">
      <formula>NOT(ISERROR(SEARCH("Prime",R2)))</formula>
    </cfRule>
  </conditionalFormatting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40</vt:i4>
      </vt:variant>
    </vt:vector>
  </HeadingPairs>
  <TitlesOfParts>
    <vt:vector size="40" baseType="lpstr">
      <vt:lpstr>text</vt:lpstr>
      <vt:lpstr>508-614</vt:lpstr>
      <vt:lpstr>summary</vt:lpstr>
      <vt:lpstr>Newformula</vt:lpstr>
      <vt:lpstr>formula</vt:lpstr>
      <vt:lpstr>rate</vt:lpstr>
      <vt:lpstr>Sheet2</vt:lpstr>
      <vt:lpstr>Sheet3</vt:lpstr>
      <vt:lpstr>progress_2</vt:lpstr>
      <vt:lpstr>speed</vt:lpstr>
      <vt:lpstr>abstract</vt:lpstr>
      <vt:lpstr>Infush</vt:lpstr>
      <vt:lpstr>508</vt:lpstr>
      <vt:lpstr>509</vt:lpstr>
      <vt:lpstr>510</vt:lpstr>
      <vt:lpstr>511</vt:lpstr>
      <vt:lpstr>513</vt:lpstr>
      <vt:lpstr>514</vt:lpstr>
      <vt:lpstr>515</vt:lpstr>
      <vt:lpstr>516</vt:lpstr>
      <vt:lpstr>517</vt:lpstr>
      <vt:lpstr>520</vt:lpstr>
      <vt:lpstr>521</vt:lpstr>
      <vt:lpstr>522</vt:lpstr>
      <vt:lpstr>523</vt:lpstr>
      <vt:lpstr>524</vt:lpstr>
      <vt:lpstr>527</vt:lpstr>
      <vt:lpstr>528</vt:lpstr>
      <vt:lpstr>529</vt:lpstr>
      <vt:lpstr>530</vt:lpstr>
      <vt:lpstr>531</vt:lpstr>
      <vt:lpstr>603</vt:lpstr>
      <vt:lpstr>604</vt:lpstr>
      <vt:lpstr>605</vt:lpstr>
      <vt:lpstr>606</vt:lpstr>
      <vt:lpstr>607</vt:lpstr>
      <vt:lpstr>611</vt:lpstr>
      <vt:lpstr>612</vt:lpstr>
      <vt:lpstr>613</vt:lpstr>
      <vt:lpstr>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自夏 王</cp:lastModifiedBy>
  <cp:lastPrinted>2024-06-28T06:21:16Z</cp:lastPrinted>
  <dcterms:created xsi:type="dcterms:W3CDTF">2024-06-18T05:48:30Z</dcterms:created>
  <dcterms:modified xsi:type="dcterms:W3CDTF">2024-07-11T14:27:49Z</dcterms:modified>
</cp:coreProperties>
</file>