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nior_2\mat357\hw\1_라인_에러\"/>
    </mc:Choice>
  </mc:AlternateContent>
  <xr:revisionPtr revIDLastSave="0" documentId="13_ncr:1_{30EFAB92-8EF7-46CB-83FB-DE2974F88535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Problem 1" sheetId="1" r:id="rId1"/>
    <sheet name="Problem 2" sheetId="3" r:id="rId2"/>
    <sheet name="Problem 3" sheetId="4" r:id="rId3"/>
    <sheet name="Problem 4" sheetId="6" r:id="rId4"/>
    <sheet name="Problem 5" sheetId="2" r:id="rId5"/>
    <sheet name="Problem 6" sheetId="7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7" i="4" l="1"/>
  <c r="G5" i="4"/>
  <c r="B29" i="1"/>
  <c r="B18" i="1"/>
  <c r="M12" i="7"/>
  <c r="N12" i="7"/>
  <c r="O12" i="7"/>
  <c r="N13" i="7" s="1"/>
  <c r="O13" i="7" s="1"/>
  <c r="N14" i="7" s="1"/>
  <c r="O14" i="7" s="1"/>
  <c r="N15" i="7" s="1"/>
  <c r="O15" i="7" s="1"/>
  <c r="N16" i="7" s="1"/>
  <c r="O16" i="7" s="1"/>
  <c r="N17" i="7" s="1"/>
  <c r="O17" i="7" s="1"/>
  <c r="N18" i="7" s="1"/>
  <c r="O18" i="7" s="1"/>
  <c r="N19" i="7" s="1"/>
  <c r="O19" i="7" s="1"/>
  <c r="N20" i="7" s="1"/>
  <c r="O20" i="7" s="1"/>
  <c r="N21" i="7" s="1"/>
  <c r="O21" i="7" s="1"/>
  <c r="N22" i="7" s="1"/>
  <c r="O22" i="7" s="1"/>
  <c r="N23" i="7" s="1"/>
  <c r="O23" i="7" s="1"/>
  <c r="N24" i="7" s="1"/>
  <c r="O24" i="7" s="1"/>
  <c r="N25" i="7" s="1"/>
  <c r="O25" i="7" s="1"/>
  <c r="N26" i="7" s="1"/>
  <c r="O26" i="7" s="1"/>
  <c r="N27" i="7" s="1"/>
  <c r="O27" i="7" s="1"/>
  <c r="N28" i="7" s="1"/>
  <c r="O28" i="7" s="1"/>
  <c r="N29" i="7" s="1"/>
  <c r="O29" i="7" s="1"/>
  <c r="N30" i="7" s="1"/>
  <c r="O30" i="7" s="1"/>
  <c r="N31" i="7" s="1"/>
  <c r="O31" i="7" s="1"/>
  <c r="N32" i="7" s="1"/>
  <c r="O32" i="7" s="1"/>
  <c r="N33" i="7" s="1"/>
  <c r="O33" i="7" s="1"/>
  <c r="N34" i="7" s="1"/>
  <c r="O34" i="7" s="1"/>
  <c r="N35" i="7" s="1"/>
  <c r="O35" i="7" s="1"/>
  <c r="N36" i="7" s="1"/>
  <c r="O36" i="7" s="1"/>
  <c r="N37" i="7" s="1"/>
  <c r="O37" i="7" s="1"/>
  <c r="N38" i="7" s="1"/>
  <c r="O38" i="7" s="1"/>
  <c r="N39" i="7" s="1"/>
  <c r="O39" i="7" s="1"/>
  <c r="N40" i="7" s="1"/>
  <c r="O40" i="7" s="1"/>
  <c r="N41" i="7" s="1"/>
  <c r="O41" i="7" s="1"/>
  <c r="N42" i="7" s="1"/>
  <c r="O42" i="7" s="1"/>
  <c r="N43" i="7" s="1"/>
  <c r="O43" i="7" s="1"/>
  <c r="N44" i="7" s="1"/>
  <c r="O44" i="7" s="1"/>
  <c r="N45" i="7" s="1"/>
  <c r="O45" i="7" s="1"/>
  <c r="N46" i="7" s="1"/>
  <c r="O46" i="7" s="1"/>
  <c r="N47" i="7" s="1"/>
  <c r="O47" i="7" s="1"/>
  <c r="N48" i="7" s="1"/>
  <c r="O48" i="7" s="1"/>
  <c r="N49" i="7" s="1"/>
  <c r="O49" i="7" s="1"/>
  <c r="N50" i="7" s="1"/>
  <c r="O50" i="7" s="1"/>
  <c r="N51" i="7" s="1"/>
  <c r="O51" i="7" s="1"/>
  <c r="N52" i="7" s="1"/>
  <c r="O52" i="7" s="1"/>
  <c r="N53" i="7" s="1"/>
  <c r="O53" i="7" s="1"/>
  <c r="N54" i="7" s="1"/>
  <c r="O54" i="7" s="1"/>
  <c r="N55" i="7" s="1"/>
  <c r="O55" i="7" s="1"/>
  <c r="M13" i="7"/>
  <c r="M14" i="7"/>
  <c r="M15" i="7" s="1"/>
  <c r="M16" i="7" s="1"/>
  <c r="M17" i="7" s="1"/>
  <c r="M18" i="7" s="1"/>
  <c r="M19" i="7" s="1"/>
  <c r="M20" i="7" s="1"/>
  <c r="M21" i="7" s="1"/>
  <c r="M22" i="7" s="1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AV9" i="7"/>
  <c r="AR9" i="7"/>
  <c r="AN9" i="7"/>
  <c r="AJ9" i="7"/>
  <c r="AF9" i="7"/>
  <c r="AB9" i="7"/>
  <c r="X9" i="7"/>
  <c r="J7" i="2"/>
  <c r="J8" i="2"/>
  <c r="J9" i="2"/>
  <c r="J10" i="2"/>
  <c r="J11" i="2"/>
  <c r="J12" i="2"/>
  <c r="J13" i="2"/>
  <c r="J14" i="2"/>
  <c r="H7" i="2"/>
  <c r="H8" i="2"/>
  <c r="H9" i="2"/>
  <c r="H10" i="2"/>
  <c r="H11" i="2"/>
  <c r="H12" i="2"/>
  <c r="H13" i="2"/>
  <c r="H14" i="2"/>
  <c r="H15" i="2"/>
  <c r="H16" i="2"/>
  <c r="J6" i="2"/>
  <c r="H6" i="2"/>
  <c r="B17" i="2"/>
  <c r="C17" i="2" s="1"/>
  <c r="B18" i="2" s="1"/>
  <c r="C18" i="2" s="1"/>
  <c r="H2" i="2"/>
  <c r="H6" i="6"/>
  <c r="H7" i="6"/>
  <c r="H8" i="6"/>
  <c r="H9" i="6"/>
  <c r="H10" i="6"/>
  <c r="I10" i="6" s="1"/>
  <c r="H11" i="6"/>
  <c r="I11" i="6" s="1"/>
  <c r="H12" i="6"/>
  <c r="H13" i="6"/>
  <c r="I13" i="6" s="1"/>
  <c r="H14" i="6"/>
  <c r="I14" i="6" s="1"/>
  <c r="H5" i="6"/>
  <c r="B7" i="4"/>
  <c r="AU10" i="7"/>
  <c r="AQ10" i="7"/>
  <c r="AR10" i="7" s="1"/>
  <c r="AI10" i="7"/>
  <c r="AJ10" i="7" s="1"/>
  <c r="AE10" i="7"/>
  <c r="AF10" i="7" s="1"/>
  <c r="AA10" i="7"/>
  <c r="AB10" i="7" s="1"/>
  <c r="AA11" i="7" s="1"/>
  <c r="AB11" i="7" s="1"/>
  <c r="AT10" i="7"/>
  <c r="AT11" i="7" s="1"/>
  <c r="AT12" i="7" s="1"/>
  <c r="AT13" i="7" s="1"/>
  <c r="AT14" i="7" s="1"/>
  <c r="AT15" i="7" s="1"/>
  <c r="AT16" i="7" s="1"/>
  <c r="AT17" i="7" s="1"/>
  <c r="AT18" i="7" s="1"/>
  <c r="AT19" i="7" s="1"/>
  <c r="AT20" i="7" s="1"/>
  <c r="AT21" i="7" s="1"/>
  <c r="AT22" i="7" s="1"/>
  <c r="AT23" i="7" s="1"/>
  <c r="AT24" i="7" s="1"/>
  <c r="AT25" i="7" s="1"/>
  <c r="AT26" i="7" s="1"/>
  <c r="AT27" i="7" s="1"/>
  <c r="AT28" i="7" s="1"/>
  <c r="AT29" i="7" s="1"/>
  <c r="AT30" i="7" s="1"/>
  <c r="AT31" i="7" s="1"/>
  <c r="AT32" i="7" s="1"/>
  <c r="AT33" i="7" s="1"/>
  <c r="AT34" i="7" s="1"/>
  <c r="AT35" i="7" s="1"/>
  <c r="AT36" i="7" s="1"/>
  <c r="AT37" i="7" s="1"/>
  <c r="AT38" i="7" s="1"/>
  <c r="AT39" i="7" s="1"/>
  <c r="AT40" i="7" s="1"/>
  <c r="AT41" i="7" s="1"/>
  <c r="AT42" i="7" s="1"/>
  <c r="AT43" i="7" s="1"/>
  <c r="AT44" i="7" s="1"/>
  <c r="AT45" i="7" s="1"/>
  <c r="AT46" i="7" s="1"/>
  <c r="AP10" i="7"/>
  <c r="AP11" i="7" s="1"/>
  <c r="AP12" i="7" s="1"/>
  <c r="AP13" i="7" s="1"/>
  <c r="AP14" i="7" s="1"/>
  <c r="AP15" i="7" s="1"/>
  <c r="AP16" i="7" s="1"/>
  <c r="AP17" i="7" s="1"/>
  <c r="AP18" i="7" s="1"/>
  <c r="AP19" i="7" s="1"/>
  <c r="AP20" i="7" s="1"/>
  <c r="AP21" i="7" s="1"/>
  <c r="AP22" i="7" s="1"/>
  <c r="AP23" i="7" s="1"/>
  <c r="AP24" i="7" s="1"/>
  <c r="AP25" i="7" s="1"/>
  <c r="AP26" i="7" s="1"/>
  <c r="AP27" i="7" s="1"/>
  <c r="AP28" i="7" s="1"/>
  <c r="AP29" i="7" s="1"/>
  <c r="AP30" i="7" s="1"/>
  <c r="AP31" i="7" s="1"/>
  <c r="AP32" i="7" s="1"/>
  <c r="AP33" i="7" s="1"/>
  <c r="AP34" i="7" s="1"/>
  <c r="AP35" i="7" s="1"/>
  <c r="AP36" i="7" s="1"/>
  <c r="AP37" i="7" s="1"/>
  <c r="AP38" i="7" s="1"/>
  <c r="AP39" i="7" s="1"/>
  <c r="AP40" i="7" s="1"/>
  <c r="AP41" i="7" s="1"/>
  <c r="AP42" i="7" s="1"/>
  <c r="AP43" i="7" s="1"/>
  <c r="AP44" i="7" s="1"/>
  <c r="AP45" i="7" s="1"/>
  <c r="AP46" i="7" s="1"/>
  <c r="AP47" i="7" s="1"/>
  <c r="AP48" i="7" s="1"/>
  <c r="AP49" i="7" s="1"/>
  <c r="AP50" i="7" s="1"/>
  <c r="AP51" i="7" s="1"/>
  <c r="AP52" i="7" s="1"/>
  <c r="AP53" i="7" s="1"/>
  <c r="AP54" i="7" s="1"/>
  <c r="AP55" i="7" s="1"/>
  <c r="AP56" i="7" s="1"/>
  <c r="AP57" i="7" s="1"/>
  <c r="AP58" i="7" s="1"/>
  <c r="AP59" i="7" s="1"/>
  <c r="AP60" i="7" s="1"/>
  <c r="AP61" i="7" s="1"/>
  <c r="AP62" i="7" s="1"/>
  <c r="AP63" i="7" s="1"/>
  <c r="AP64" i="7" s="1"/>
  <c r="AP65" i="7" s="1"/>
  <c r="AP66" i="7" s="1"/>
  <c r="AP67" i="7" s="1"/>
  <c r="AP68" i="7" s="1"/>
  <c r="AP69" i="7" s="1"/>
  <c r="AP70" i="7" s="1"/>
  <c r="AP71" i="7" s="1"/>
  <c r="AP72" i="7" s="1"/>
  <c r="AP73" i="7" s="1"/>
  <c r="AP74" i="7" s="1"/>
  <c r="AP75" i="7" s="1"/>
  <c r="AP76" i="7" s="1"/>
  <c r="AP77" i="7" s="1"/>
  <c r="AP78" i="7" s="1"/>
  <c r="AP79" i="7" s="1"/>
  <c r="AP80" i="7" s="1"/>
  <c r="AP81" i="7" s="1"/>
  <c r="AP82" i="7" s="1"/>
  <c r="AP83" i="7" s="1"/>
  <c r="AP84" i="7" s="1"/>
  <c r="AP85" i="7" s="1"/>
  <c r="AP86" i="7" s="1"/>
  <c r="AP87" i="7" s="1"/>
  <c r="AP88" i="7" s="1"/>
  <c r="AP89" i="7" s="1"/>
  <c r="AP90" i="7" s="1"/>
  <c r="AP91" i="7" s="1"/>
  <c r="AP92" i="7" s="1"/>
  <c r="AP93" i="7" s="1"/>
  <c r="AP94" i="7" s="1"/>
  <c r="AP95" i="7" s="1"/>
  <c r="AP96" i="7" s="1"/>
  <c r="AP97" i="7" s="1"/>
  <c r="AP98" i="7" s="1"/>
  <c r="AP99" i="7" s="1"/>
  <c r="AP100" i="7" s="1"/>
  <c r="AP101" i="7" s="1"/>
  <c r="AP102" i="7" s="1"/>
  <c r="AP103" i="7" s="1"/>
  <c r="AP104" i="7" s="1"/>
  <c r="AP105" i="7" s="1"/>
  <c r="AP106" i="7" s="1"/>
  <c r="AP107" i="7" s="1"/>
  <c r="AP108" i="7" s="1"/>
  <c r="AP109" i="7" s="1"/>
  <c r="AP110" i="7" s="1"/>
  <c r="AP111" i="7" s="1"/>
  <c r="AP112" i="7" s="1"/>
  <c r="AP113" i="7" s="1"/>
  <c r="AP114" i="7" s="1"/>
  <c r="AP115" i="7" s="1"/>
  <c r="AP116" i="7" s="1"/>
  <c r="AP117" i="7" s="1"/>
  <c r="AP118" i="7" s="1"/>
  <c r="AP119" i="7" s="1"/>
  <c r="AP120" i="7" s="1"/>
  <c r="AP121" i="7" s="1"/>
  <c r="AP122" i="7" s="1"/>
  <c r="AP123" i="7" s="1"/>
  <c r="AP124" i="7" s="1"/>
  <c r="AP125" i="7" s="1"/>
  <c r="AP126" i="7" s="1"/>
  <c r="AP127" i="7" s="1"/>
  <c r="AP128" i="7" s="1"/>
  <c r="AP129" i="7" s="1"/>
  <c r="AP130" i="7" s="1"/>
  <c r="AP131" i="7" s="1"/>
  <c r="AP132" i="7" s="1"/>
  <c r="AP133" i="7" s="1"/>
  <c r="AP134" i="7" s="1"/>
  <c r="AP135" i="7" s="1"/>
  <c r="AP136" i="7" s="1"/>
  <c r="AP137" i="7" s="1"/>
  <c r="AP138" i="7" s="1"/>
  <c r="AP139" i="7" s="1"/>
  <c r="AP140" i="7" s="1"/>
  <c r="AP141" i="7" s="1"/>
  <c r="AP142" i="7" s="1"/>
  <c r="AP143" i="7" s="1"/>
  <c r="AP144" i="7" s="1"/>
  <c r="AP145" i="7" s="1"/>
  <c r="AP146" i="7" s="1"/>
  <c r="AP147" i="7" s="1"/>
  <c r="AP148" i="7" s="1"/>
  <c r="AP149" i="7" s="1"/>
  <c r="AP150" i="7" s="1"/>
  <c r="AP151" i="7" s="1"/>
  <c r="AP152" i="7" s="1"/>
  <c r="AP153" i="7" s="1"/>
  <c r="AP154" i="7" s="1"/>
  <c r="AP155" i="7" s="1"/>
  <c r="AP156" i="7" s="1"/>
  <c r="AP157" i="7" s="1"/>
  <c r="AP158" i="7" s="1"/>
  <c r="AP159" i="7" s="1"/>
  <c r="AP160" i="7" s="1"/>
  <c r="AP161" i="7" s="1"/>
  <c r="AP162" i="7" s="1"/>
  <c r="AP163" i="7" s="1"/>
  <c r="AP164" i="7" s="1"/>
  <c r="AP165" i="7" s="1"/>
  <c r="AP166" i="7" s="1"/>
  <c r="AP167" i="7" s="1"/>
  <c r="AP168" i="7" s="1"/>
  <c r="AP169" i="7" s="1"/>
  <c r="AP170" i="7" s="1"/>
  <c r="AP171" i="7" s="1"/>
  <c r="AP172" i="7" s="1"/>
  <c r="AP173" i="7" s="1"/>
  <c r="AP174" i="7" s="1"/>
  <c r="AP175" i="7" s="1"/>
  <c r="AP176" i="7" s="1"/>
  <c r="AP177" i="7" s="1"/>
  <c r="AP178" i="7" s="1"/>
  <c r="AP179" i="7" s="1"/>
  <c r="AP180" i="7" s="1"/>
  <c r="AP181" i="7" s="1"/>
  <c r="AP182" i="7" s="1"/>
  <c r="AP183" i="7" s="1"/>
  <c r="AP184" i="7" s="1"/>
  <c r="AP185" i="7" s="1"/>
  <c r="AP186" i="7" s="1"/>
  <c r="AP187" i="7" s="1"/>
  <c r="AP188" i="7" s="1"/>
  <c r="AP189" i="7" s="1"/>
  <c r="AP190" i="7" s="1"/>
  <c r="AP191" i="7" s="1"/>
  <c r="AP192" i="7" s="1"/>
  <c r="AP193" i="7" s="1"/>
  <c r="AP194" i="7" s="1"/>
  <c r="AP195" i="7" s="1"/>
  <c r="AP196" i="7" s="1"/>
  <c r="AP197" i="7" s="1"/>
  <c r="AP198" i="7" s="1"/>
  <c r="AP199" i="7" s="1"/>
  <c r="AP200" i="7" s="1"/>
  <c r="AP201" i="7" s="1"/>
  <c r="AP202" i="7" s="1"/>
  <c r="AP203" i="7" s="1"/>
  <c r="AP204" i="7" s="1"/>
  <c r="AP205" i="7" s="1"/>
  <c r="AP206" i="7" s="1"/>
  <c r="AP207" i="7" s="1"/>
  <c r="AP208" i="7" s="1"/>
  <c r="AL10" i="7"/>
  <c r="AL11" i="7" s="1"/>
  <c r="AL12" i="7" s="1"/>
  <c r="AL13" i="7" s="1"/>
  <c r="AL14" i="7" s="1"/>
  <c r="AL15" i="7" s="1"/>
  <c r="AL16" i="7" s="1"/>
  <c r="AL17" i="7" s="1"/>
  <c r="AL18" i="7" s="1"/>
  <c r="AL19" i="7" s="1"/>
  <c r="AL20" i="7" s="1"/>
  <c r="AL21" i="7" s="1"/>
  <c r="AL22" i="7" s="1"/>
  <c r="AL23" i="7" s="1"/>
  <c r="AL24" i="7" s="1"/>
  <c r="AL25" i="7" s="1"/>
  <c r="AL26" i="7" s="1"/>
  <c r="AL27" i="7" s="1"/>
  <c r="AL28" i="7" s="1"/>
  <c r="AL29" i="7" s="1"/>
  <c r="AL30" i="7" s="1"/>
  <c r="AL31" i="7" s="1"/>
  <c r="AL32" i="7" s="1"/>
  <c r="AL33" i="7" s="1"/>
  <c r="AL34" i="7" s="1"/>
  <c r="AL35" i="7" s="1"/>
  <c r="AL36" i="7" s="1"/>
  <c r="AL37" i="7" s="1"/>
  <c r="AL38" i="7" s="1"/>
  <c r="AL39" i="7" s="1"/>
  <c r="AL40" i="7" s="1"/>
  <c r="AL41" i="7" s="1"/>
  <c r="AL42" i="7" s="1"/>
  <c r="AL43" i="7" s="1"/>
  <c r="AL44" i="7" s="1"/>
  <c r="AL45" i="7" s="1"/>
  <c r="AL46" i="7" s="1"/>
  <c r="AH10" i="7"/>
  <c r="AH11" i="7" s="1"/>
  <c r="AH12" i="7" s="1"/>
  <c r="AH13" i="7" s="1"/>
  <c r="AH14" i="7" s="1"/>
  <c r="AH15" i="7" s="1"/>
  <c r="AH16" i="7" s="1"/>
  <c r="AH17" i="7" s="1"/>
  <c r="AH18" i="7" s="1"/>
  <c r="AH19" i="7" s="1"/>
  <c r="AH20" i="7" s="1"/>
  <c r="AH21" i="7" s="1"/>
  <c r="AH22" i="7" s="1"/>
  <c r="AH23" i="7" s="1"/>
  <c r="AH24" i="7" s="1"/>
  <c r="AH25" i="7" s="1"/>
  <c r="AH26" i="7" s="1"/>
  <c r="AH27" i="7" s="1"/>
  <c r="AH28" i="7" s="1"/>
  <c r="AH29" i="7" s="1"/>
  <c r="AH30" i="7" s="1"/>
  <c r="AH31" i="7" s="1"/>
  <c r="AH32" i="7" s="1"/>
  <c r="AH33" i="7" s="1"/>
  <c r="AH34" i="7" s="1"/>
  <c r="AH35" i="7" s="1"/>
  <c r="AH36" i="7" s="1"/>
  <c r="AH37" i="7" s="1"/>
  <c r="AH38" i="7" s="1"/>
  <c r="AH39" i="7" s="1"/>
  <c r="AH40" i="7" s="1"/>
  <c r="AH41" i="7" s="1"/>
  <c r="AH42" i="7" s="1"/>
  <c r="AH43" i="7" s="1"/>
  <c r="AH44" i="7" s="1"/>
  <c r="AH45" i="7" s="1"/>
  <c r="AH46" i="7" s="1"/>
  <c r="AH47" i="7" s="1"/>
  <c r="AH48" i="7" s="1"/>
  <c r="AH49" i="7" s="1"/>
  <c r="AH50" i="7" s="1"/>
  <c r="AH51" i="7" s="1"/>
  <c r="AH52" i="7" s="1"/>
  <c r="AH53" i="7" s="1"/>
  <c r="AH54" i="7" s="1"/>
  <c r="AH55" i="7" s="1"/>
  <c r="AH56" i="7" s="1"/>
  <c r="AH57" i="7" s="1"/>
  <c r="AH58" i="7" s="1"/>
  <c r="AH59" i="7" s="1"/>
  <c r="AH60" i="7" s="1"/>
  <c r="AH61" i="7" s="1"/>
  <c r="AH62" i="7" s="1"/>
  <c r="AH63" i="7" s="1"/>
  <c r="AH64" i="7" s="1"/>
  <c r="AH65" i="7" s="1"/>
  <c r="AH66" i="7" s="1"/>
  <c r="AH67" i="7" s="1"/>
  <c r="AH68" i="7" s="1"/>
  <c r="AH69" i="7" s="1"/>
  <c r="AH70" i="7" s="1"/>
  <c r="AH71" i="7" s="1"/>
  <c r="AH72" i="7" s="1"/>
  <c r="AH73" i="7" s="1"/>
  <c r="AH74" i="7" s="1"/>
  <c r="AH75" i="7" s="1"/>
  <c r="AH76" i="7" s="1"/>
  <c r="AH77" i="7" s="1"/>
  <c r="AH78" i="7" s="1"/>
  <c r="AH79" i="7" s="1"/>
  <c r="AH80" i="7" s="1"/>
  <c r="AH81" i="7" s="1"/>
  <c r="AH82" i="7" s="1"/>
  <c r="AH83" i="7" s="1"/>
  <c r="AH84" i="7" s="1"/>
  <c r="AH85" i="7" s="1"/>
  <c r="AH86" i="7" s="1"/>
  <c r="AH87" i="7" s="1"/>
  <c r="AH88" i="7" s="1"/>
  <c r="AH89" i="7" s="1"/>
  <c r="AH90" i="7" s="1"/>
  <c r="AH91" i="7" s="1"/>
  <c r="AH92" i="7" s="1"/>
  <c r="AH93" i="7" s="1"/>
  <c r="AH94" i="7" s="1"/>
  <c r="AH95" i="7" s="1"/>
  <c r="AH96" i="7" s="1"/>
  <c r="AH97" i="7" s="1"/>
  <c r="AH98" i="7" s="1"/>
  <c r="AH99" i="7" s="1"/>
  <c r="AH100" i="7" s="1"/>
  <c r="AH101" i="7" s="1"/>
  <c r="AH102" i="7" s="1"/>
  <c r="AH103" i="7" s="1"/>
  <c r="AH104" i="7" s="1"/>
  <c r="AH105" i="7" s="1"/>
  <c r="AH106" i="7" s="1"/>
  <c r="AH107" i="7" s="1"/>
  <c r="AH108" i="7" s="1"/>
  <c r="AH109" i="7" s="1"/>
  <c r="AH110" i="7" s="1"/>
  <c r="AH111" i="7" s="1"/>
  <c r="AH112" i="7" s="1"/>
  <c r="AH113" i="7" s="1"/>
  <c r="AH114" i="7" s="1"/>
  <c r="AH115" i="7" s="1"/>
  <c r="AH116" i="7" s="1"/>
  <c r="AH117" i="7" s="1"/>
  <c r="AH118" i="7" s="1"/>
  <c r="AH119" i="7" s="1"/>
  <c r="AH120" i="7" s="1"/>
  <c r="AH121" i="7" s="1"/>
  <c r="AH122" i="7" s="1"/>
  <c r="AH123" i="7" s="1"/>
  <c r="AH124" i="7" s="1"/>
  <c r="AH125" i="7" s="1"/>
  <c r="AH126" i="7" s="1"/>
  <c r="AH127" i="7" s="1"/>
  <c r="AH128" i="7" s="1"/>
  <c r="AH129" i="7" s="1"/>
  <c r="AH130" i="7" s="1"/>
  <c r="AH131" i="7" s="1"/>
  <c r="AH132" i="7" s="1"/>
  <c r="AH133" i="7" s="1"/>
  <c r="AH134" i="7" s="1"/>
  <c r="AH135" i="7" s="1"/>
  <c r="AH136" i="7" s="1"/>
  <c r="AH137" i="7" s="1"/>
  <c r="AH138" i="7" s="1"/>
  <c r="AH139" i="7" s="1"/>
  <c r="AH140" i="7" s="1"/>
  <c r="AH141" i="7" s="1"/>
  <c r="AH142" i="7" s="1"/>
  <c r="AH143" i="7" s="1"/>
  <c r="AH144" i="7" s="1"/>
  <c r="AH145" i="7" s="1"/>
  <c r="AH146" i="7" s="1"/>
  <c r="AH147" i="7" s="1"/>
  <c r="AH148" i="7" s="1"/>
  <c r="AH149" i="7" s="1"/>
  <c r="AH150" i="7" s="1"/>
  <c r="AH151" i="7" s="1"/>
  <c r="AH152" i="7" s="1"/>
  <c r="AH153" i="7" s="1"/>
  <c r="AH154" i="7" s="1"/>
  <c r="AH155" i="7" s="1"/>
  <c r="AH156" i="7" s="1"/>
  <c r="AH157" i="7" s="1"/>
  <c r="AH158" i="7" s="1"/>
  <c r="AH159" i="7" s="1"/>
  <c r="AH160" i="7" s="1"/>
  <c r="AH161" i="7" s="1"/>
  <c r="AH162" i="7" s="1"/>
  <c r="AH163" i="7" s="1"/>
  <c r="AH164" i="7" s="1"/>
  <c r="AH165" i="7" s="1"/>
  <c r="AH166" i="7" s="1"/>
  <c r="AH167" i="7" s="1"/>
  <c r="AH168" i="7" s="1"/>
  <c r="AH169" i="7" s="1"/>
  <c r="AH170" i="7" s="1"/>
  <c r="AH171" i="7" s="1"/>
  <c r="AH172" i="7" s="1"/>
  <c r="AH173" i="7" s="1"/>
  <c r="AH174" i="7" s="1"/>
  <c r="AH175" i="7" s="1"/>
  <c r="AH176" i="7" s="1"/>
  <c r="AH177" i="7" s="1"/>
  <c r="AH178" i="7" s="1"/>
  <c r="AH179" i="7" s="1"/>
  <c r="AH180" i="7" s="1"/>
  <c r="AH181" i="7" s="1"/>
  <c r="AH182" i="7" s="1"/>
  <c r="AH183" i="7" s="1"/>
  <c r="AH184" i="7" s="1"/>
  <c r="AH185" i="7" s="1"/>
  <c r="AH186" i="7" s="1"/>
  <c r="AH187" i="7" s="1"/>
  <c r="AH188" i="7" s="1"/>
  <c r="AH189" i="7" s="1"/>
  <c r="AH190" i="7" s="1"/>
  <c r="AH191" i="7" s="1"/>
  <c r="AH192" i="7" s="1"/>
  <c r="AH193" i="7" s="1"/>
  <c r="AH194" i="7" s="1"/>
  <c r="AH195" i="7" s="1"/>
  <c r="AH196" i="7" s="1"/>
  <c r="AH197" i="7" s="1"/>
  <c r="AH198" i="7" s="1"/>
  <c r="AH199" i="7" s="1"/>
  <c r="AH200" i="7" s="1"/>
  <c r="AH201" i="7" s="1"/>
  <c r="AH202" i="7" s="1"/>
  <c r="AH203" i="7" s="1"/>
  <c r="AH204" i="7" s="1"/>
  <c r="AH205" i="7" s="1"/>
  <c r="AH206" i="7" s="1"/>
  <c r="AH207" i="7" s="1"/>
  <c r="AH208" i="7" s="1"/>
  <c r="AD10" i="7"/>
  <c r="AD11" i="7" s="1"/>
  <c r="AD12" i="7" s="1"/>
  <c r="AD13" i="7" s="1"/>
  <c r="AD14" i="7" s="1"/>
  <c r="AD15" i="7" s="1"/>
  <c r="AD16" i="7" s="1"/>
  <c r="AD17" i="7" s="1"/>
  <c r="AD18" i="7" s="1"/>
  <c r="AD19" i="7" s="1"/>
  <c r="AD20" i="7" s="1"/>
  <c r="AD21" i="7" s="1"/>
  <c r="AD22" i="7" s="1"/>
  <c r="AD23" i="7" s="1"/>
  <c r="AD24" i="7" s="1"/>
  <c r="AD25" i="7" s="1"/>
  <c r="AD26" i="7" s="1"/>
  <c r="AD27" i="7" s="1"/>
  <c r="AD28" i="7" s="1"/>
  <c r="AD29" i="7" s="1"/>
  <c r="AD30" i="7" s="1"/>
  <c r="AD31" i="7" s="1"/>
  <c r="AD32" i="7" s="1"/>
  <c r="AD33" i="7" s="1"/>
  <c r="AD34" i="7" s="1"/>
  <c r="AD35" i="7" s="1"/>
  <c r="AD36" i="7" s="1"/>
  <c r="AD37" i="7" s="1"/>
  <c r="AD38" i="7" s="1"/>
  <c r="AD39" i="7" s="1"/>
  <c r="AD40" i="7" s="1"/>
  <c r="AD41" i="7" s="1"/>
  <c r="AD42" i="7" s="1"/>
  <c r="AD43" i="7" s="1"/>
  <c r="AD44" i="7" s="1"/>
  <c r="AD45" i="7" s="1"/>
  <c r="AD46" i="7" s="1"/>
  <c r="AD47" i="7" s="1"/>
  <c r="AD48" i="7" s="1"/>
  <c r="AD49" i="7" s="1"/>
  <c r="AD50" i="7" s="1"/>
  <c r="AD51" i="7" s="1"/>
  <c r="AD52" i="7" s="1"/>
  <c r="AD53" i="7" s="1"/>
  <c r="AD54" i="7" s="1"/>
  <c r="AD55" i="7" s="1"/>
  <c r="AD56" i="7" s="1"/>
  <c r="AD57" i="7" s="1"/>
  <c r="AD58" i="7" s="1"/>
  <c r="AD59" i="7" s="1"/>
  <c r="AD60" i="7" s="1"/>
  <c r="AD61" i="7" s="1"/>
  <c r="AD62" i="7" s="1"/>
  <c r="AD63" i="7" s="1"/>
  <c r="AD64" i="7" s="1"/>
  <c r="AD65" i="7" s="1"/>
  <c r="AD66" i="7" s="1"/>
  <c r="AD67" i="7" s="1"/>
  <c r="AD68" i="7" s="1"/>
  <c r="AD69" i="7" s="1"/>
  <c r="AD70" i="7" s="1"/>
  <c r="AD71" i="7" s="1"/>
  <c r="AD72" i="7" s="1"/>
  <c r="AD73" i="7" s="1"/>
  <c r="AD74" i="7" s="1"/>
  <c r="AD75" i="7" s="1"/>
  <c r="AD76" i="7" s="1"/>
  <c r="AD77" i="7" s="1"/>
  <c r="AD78" i="7" s="1"/>
  <c r="AD79" i="7" s="1"/>
  <c r="AD80" i="7" s="1"/>
  <c r="AD81" i="7" s="1"/>
  <c r="AD82" i="7" s="1"/>
  <c r="AD83" i="7" s="1"/>
  <c r="AD84" i="7" s="1"/>
  <c r="AD85" i="7" s="1"/>
  <c r="AD86" i="7" s="1"/>
  <c r="AD87" i="7" s="1"/>
  <c r="AD88" i="7" s="1"/>
  <c r="AD89" i="7" s="1"/>
  <c r="AD90" i="7" s="1"/>
  <c r="AD91" i="7" s="1"/>
  <c r="AD92" i="7" s="1"/>
  <c r="AD93" i="7" s="1"/>
  <c r="AD94" i="7" s="1"/>
  <c r="AD95" i="7" s="1"/>
  <c r="AD96" i="7" s="1"/>
  <c r="AD97" i="7" s="1"/>
  <c r="AD98" i="7" s="1"/>
  <c r="AD99" i="7" s="1"/>
  <c r="AD100" i="7" s="1"/>
  <c r="AD101" i="7" s="1"/>
  <c r="AD102" i="7" s="1"/>
  <c r="AD103" i="7" s="1"/>
  <c r="AD104" i="7" s="1"/>
  <c r="AD105" i="7" s="1"/>
  <c r="AD106" i="7" s="1"/>
  <c r="AD107" i="7" s="1"/>
  <c r="AD108" i="7" s="1"/>
  <c r="Z10" i="7"/>
  <c r="Z11" i="7" s="1"/>
  <c r="Z12" i="7" s="1"/>
  <c r="Z13" i="7" s="1"/>
  <c r="Z14" i="7" s="1"/>
  <c r="Z15" i="7" s="1"/>
  <c r="Z16" i="7" s="1"/>
  <c r="Z17" i="7" s="1"/>
  <c r="Z18" i="7" s="1"/>
  <c r="Z19" i="7" s="1"/>
  <c r="Z20" i="7" s="1"/>
  <c r="Z21" i="7" s="1"/>
  <c r="Z22" i="7" s="1"/>
  <c r="Z23" i="7" s="1"/>
  <c r="Z24" i="7" s="1"/>
  <c r="Z25" i="7" s="1"/>
  <c r="Z26" i="7" s="1"/>
  <c r="Z27" i="7" s="1"/>
  <c r="Z28" i="7" s="1"/>
  <c r="Z29" i="7" s="1"/>
  <c r="Z30" i="7" s="1"/>
  <c r="Z31" i="7" s="1"/>
  <c r="Z32" i="7" s="1"/>
  <c r="Z33" i="7" s="1"/>
  <c r="Z34" i="7" s="1"/>
  <c r="Z35" i="7" s="1"/>
  <c r="Z36" i="7" s="1"/>
  <c r="Z37" i="7" s="1"/>
  <c r="Z38" i="7" s="1"/>
  <c r="Z39" i="7" s="1"/>
  <c r="Z40" i="7" s="1"/>
  <c r="Z41" i="7" s="1"/>
  <c r="Z42" i="7" s="1"/>
  <c r="Z43" i="7" s="1"/>
  <c r="Z44" i="7" s="1"/>
  <c r="Z45" i="7" s="1"/>
  <c r="Z46" i="7" s="1"/>
  <c r="Z47" i="7" s="1"/>
  <c r="Z48" i="7" s="1"/>
  <c r="Z49" i="7" s="1"/>
  <c r="Z50" i="7" s="1"/>
  <c r="Z51" i="7" s="1"/>
  <c r="Z52" i="7" s="1"/>
  <c r="Z53" i="7" s="1"/>
  <c r="Z54" i="7" s="1"/>
  <c r="Z55" i="7" s="1"/>
  <c r="Z56" i="7" s="1"/>
  <c r="Z57" i="7" s="1"/>
  <c r="Z58" i="7" s="1"/>
  <c r="Z59" i="7" s="1"/>
  <c r="Z60" i="7" s="1"/>
  <c r="Z61" i="7" s="1"/>
  <c r="Z62" i="7" s="1"/>
  <c r="Z63" i="7" s="1"/>
  <c r="Z64" i="7" s="1"/>
  <c r="Z65" i="7" s="1"/>
  <c r="Z66" i="7" s="1"/>
  <c r="Z67" i="7" s="1"/>
  <c r="Z68" i="7" s="1"/>
  <c r="Z69" i="7" s="1"/>
  <c r="Z70" i="7" s="1"/>
  <c r="Z71" i="7" s="1"/>
  <c r="Z72" i="7" s="1"/>
  <c r="Z73" i="7" s="1"/>
  <c r="Z74" i="7" s="1"/>
  <c r="Z75" i="7" s="1"/>
  <c r="Z76" i="7" s="1"/>
  <c r="Z77" i="7" s="1"/>
  <c r="Z78" i="7" s="1"/>
  <c r="Z79" i="7" s="1"/>
  <c r="Z80" i="7" s="1"/>
  <c r="Z81" i="7" s="1"/>
  <c r="Z82" i="7" s="1"/>
  <c r="Z83" i="7" s="1"/>
  <c r="Z84" i="7" s="1"/>
  <c r="Z85" i="7" s="1"/>
  <c r="Z86" i="7" s="1"/>
  <c r="Z87" i="7" s="1"/>
  <c r="Z88" i="7" s="1"/>
  <c r="Z89" i="7" s="1"/>
  <c r="Z90" i="7" s="1"/>
  <c r="Z91" i="7" s="1"/>
  <c r="Z92" i="7" s="1"/>
  <c r="Z93" i="7" s="1"/>
  <c r="Z94" i="7" s="1"/>
  <c r="Z95" i="7" s="1"/>
  <c r="Z96" i="7" s="1"/>
  <c r="Z97" i="7" s="1"/>
  <c r="Z98" i="7" s="1"/>
  <c r="Z99" i="7" s="1"/>
  <c r="Z100" i="7" s="1"/>
  <c r="Z101" i="7" s="1"/>
  <c r="Z102" i="7" s="1"/>
  <c r="Z103" i="7" s="1"/>
  <c r="Z104" i="7" s="1"/>
  <c r="Z105" i="7" s="1"/>
  <c r="Z106" i="7" s="1"/>
  <c r="Z107" i="7" s="1"/>
  <c r="Z108" i="7" s="1"/>
  <c r="V10" i="7"/>
  <c r="V11" i="7" s="1"/>
  <c r="V12" i="7" s="1"/>
  <c r="V13" i="7" s="1"/>
  <c r="V14" i="7" s="1"/>
  <c r="V15" i="7" s="1"/>
  <c r="V16" i="7" s="1"/>
  <c r="V17" i="7" s="1"/>
  <c r="V18" i="7" s="1"/>
  <c r="V19" i="7" s="1"/>
  <c r="V20" i="7" s="1"/>
  <c r="V21" i="7" s="1"/>
  <c r="V22" i="7" s="1"/>
  <c r="V23" i="7" s="1"/>
  <c r="V24" i="7" s="1"/>
  <c r="V25" i="7" s="1"/>
  <c r="V26" i="7" s="1"/>
  <c r="V27" i="7" s="1"/>
  <c r="V28" i="7" s="1"/>
  <c r="V29" i="7" s="1"/>
  <c r="V30" i="7" s="1"/>
  <c r="V31" i="7" s="1"/>
  <c r="V32" i="7" s="1"/>
  <c r="V33" i="7" s="1"/>
  <c r="V34" i="7" s="1"/>
  <c r="V35" i="7" s="1"/>
  <c r="V36" i="7" s="1"/>
  <c r="V37" i="7" s="1"/>
  <c r="V38" i="7" s="1"/>
  <c r="V39" i="7" s="1"/>
  <c r="V40" i="7" s="1"/>
  <c r="V41" i="7" s="1"/>
  <c r="V42" i="7" s="1"/>
  <c r="V43" i="7" s="1"/>
  <c r="V44" i="7" s="1"/>
  <c r="V45" i="7" s="1"/>
  <c r="V46" i="7" s="1"/>
  <c r="V47" i="7" s="1"/>
  <c r="V48" i="7" s="1"/>
  <c r="V49" i="7" s="1"/>
  <c r="V50" i="7" s="1"/>
  <c r="V51" i="7" s="1"/>
  <c r="V52" i="7" s="1"/>
  <c r="V53" i="7" s="1"/>
  <c r="V54" i="7" s="1"/>
  <c r="V55" i="7" s="1"/>
  <c r="V56" i="7" s="1"/>
  <c r="V57" i="7" s="1"/>
  <c r="V58" i="7" s="1"/>
  <c r="V59" i="7" s="1"/>
  <c r="V60" i="7" s="1"/>
  <c r="V61" i="7" s="1"/>
  <c r="V62" i="7" s="1"/>
  <c r="V63" i="7" s="1"/>
  <c r="V64" i="7" s="1"/>
  <c r="V65" i="7" s="1"/>
  <c r="V66" i="7" s="1"/>
  <c r="V67" i="7" s="1"/>
  <c r="V68" i="7" s="1"/>
  <c r="V69" i="7" s="1"/>
  <c r="V70" i="7" s="1"/>
  <c r="V71" i="7" s="1"/>
  <c r="V72" i="7" s="1"/>
  <c r="V73" i="7" s="1"/>
  <c r="V74" i="7" s="1"/>
  <c r="V75" i="7" s="1"/>
  <c r="V76" i="7" s="1"/>
  <c r="V77" i="7" s="1"/>
  <c r="V78" i="7" s="1"/>
  <c r="V79" i="7" s="1"/>
  <c r="V80" i="7" s="1"/>
  <c r="V81" i="7" s="1"/>
  <c r="V82" i="7" s="1"/>
  <c r="V83" i="7" s="1"/>
  <c r="V84" i="7" s="1"/>
  <c r="V85" i="7" s="1"/>
  <c r="V86" i="7" s="1"/>
  <c r="V87" i="7" s="1"/>
  <c r="V88" i="7" s="1"/>
  <c r="V89" i="7" s="1"/>
  <c r="V90" i="7" s="1"/>
  <c r="V91" i="7" s="1"/>
  <c r="V92" i="7" s="1"/>
  <c r="V93" i="7" s="1"/>
  <c r="V94" i="7" s="1"/>
  <c r="V95" i="7" s="1"/>
  <c r="V96" i="7" s="1"/>
  <c r="V97" i="7" s="1"/>
  <c r="V98" i="7" s="1"/>
  <c r="V99" i="7" s="1"/>
  <c r="V100" i="7" s="1"/>
  <c r="V101" i="7" s="1"/>
  <c r="V102" i="7" s="1"/>
  <c r="V103" i="7" s="1"/>
  <c r="V104" i="7" s="1"/>
  <c r="V105" i="7" s="1"/>
  <c r="V106" i="7" s="1"/>
  <c r="V107" i="7" s="1"/>
  <c r="V108" i="7" s="1"/>
  <c r="V109" i="7" s="1"/>
  <c r="V110" i="7" s="1"/>
  <c r="V111" i="7" s="1"/>
  <c r="V112" i="7" s="1"/>
  <c r="V113" i="7" s="1"/>
  <c r="V114" i="7" s="1"/>
  <c r="V115" i="7" s="1"/>
  <c r="V116" i="7" s="1"/>
  <c r="V117" i="7" s="1"/>
  <c r="V118" i="7" s="1"/>
  <c r="V119" i="7" s="1"/>
  <c r="V120" i="7" s="1"/>
  <c r="V121" i="7" s="1"/>
  <c r="V122" i="7" s="1"/>
  <c r="V123" i="7" s="1"/>
  <c r="V124" i="7" s="1"/>
  <c r="V125" i="7" s="1"/>
  <c r="V126" i="7" s="1"/>
  <c r="V127" i="7" s="1"/>
  <c r="V128" i="7" s="1"/>
  <c r="V129" i="7" s="1"/>
  <c r="V130" i="7" s="1"/>
  <c r="V131" i="7" s="1"/>
  <c r="V132" i="7" s="1"/>
  <c r="V133" i="7" s="1"/>
  <c r="V134" i="7" s="1"/>
  <c r="V135" i="7" s="1"/>
  <c r="V136" i="7" s="1"/>
  <c r="V137" i="7" s="1"/>
  <c r="V138" i="7" s="1"/>
  <c r="V139" i="7" s="1"/>
  <c r="V140" i="7" s="1"/>
  <c r="V141" i="7" s="1"/>
  <c r="V142" i="7" s="1"/>
  <c r="V143" i="7" s="1"/>
  <c r="V144" i="7" s="1"/>
  <c r="V145" i="7" s="1"/>
  <c r="V146" i="7" s="1"/>
  <c r="V147" i="7" s="1"/>
  <c r="V148" i="7" s="1"/>
  <c r="V149" i="7" s="1"/>
  <c r="V150" i="7" s="1"/>
  <c r="V151" i="7" s="1"/>
  <c r="V152" i="7" s="1"/>
  <c r="V153" i="7" s="1"/>
  <c r="V154" i="7" s="1"/>
  <c r="V155" i="7" s="1"/>
  <c r="V156" i="7" s="1"/>
  <c r="V157" i="7" s="1"/>
  <c r="V158" i="7" s="1"/>
  <c r="V159" i="7" s="1"/>
  <c r="V160" i="7" s="1"/>
  <c r="V161" i="7" s="1"/>
  <c r="V162" i="7" s="1"/>
  <c r="V163" i="7" s="1"/>
  <c r="V164" i="7" s="1"/>
  <c r="V165" i="7" s="1"/>
  <c r="V166" i="7" s="1"/>
  <c r="V167" i="7" s="1"/>
  <c r="V168" i="7" s="1"/>
  <c r="V169" i="7" s="1"/>
  <c r="V170" i="7" s="1"/>
  <c r="V171" i="7" s="1"/>
  <c r="V172" i="7" s="1"/>
  <c r="V173" i="7" s="1"/>
  <c r="V174" i="7" s="1"/>
  <c r="V175" i="7" s="1"/>
  <c r="V176" i="7" s="1"/>
  <c r="V177" i="7" s="1"/>
  <c r="V178" i="7" s="1"/>
  <c r="V179" i="7" s="1"/>
  <c r="V180" i="7" s="1"/>
  <c r="V181" i="7" s="1"/>
  <c r="V182" i="7" s="1"/>
  <c r="V183" i="7" s="1"/>
  <c r="V184" i="7" s="1"/>
  <c r="V185" i="7" s="1"/>
  <c r="V186" i="7" s="1"/>
  <c r="V187" i="7" s="1"/>
  <c r="V188" i="7" s="1"/>
  <c r="V189" i="7" s="1"/>
  <c r="V190" i="7" s="1"/>
  <c r="V191" i="7" s="1"/>
  <c r="V192" i="7" s="1"/>
  <c r="V193" i="7" s="1"/>
  <c r="V194" i="7" s="1"/>
  <c r="V195" i="7" s="1"/>
  <c r="V196" i="7" s="1"/>
  <c r="V197" i="7" s="1"/>
  <c r="V198" i="7" s="1"/>
  <c r="V199" i="7" s="1"/>
  <c r="V200" i="7" s="1"/>
  <c r="V201" i="7" s="1"/>
  <c r="V202" i="7" s="1"/>
  <c r="V203" i="7" s="1"/>
  <c r="V204" i="7" s="1"/>
  <c r="V205" i="7" s="1"/>
  <c r="V206" i="7" s="1"/>
  <c r="V207" i="7" s="1"/>
  <c r="V208" i="7" s="1"/>
  <c r="V209" i="7" s="1"/>
  <c r="V210" i="7" s="1"/>
  <c r="V211" i="7" s="1"/>
  <c r="V212" i="7" s="1"/>
  <c r="V213" i="7" s="1"/>
  <c r="V214" i="7" s="1"/>
  <c r="V215" i="7" s="1"/>
  <c r="V216" i="7" s="1"/>
  <c r="V217" i="7" s="1"/>
  <c r="V218" i="7" s="1"/>
  <c r="V219" i="7" s="1"/>
  <c r="V220" i="7" s="1"/>
  <c r="V221" i="7" s="1"/>
  <c r="V222" i="7" s="1"/>
  <c r="V223" i="7" s="1"/>
  <c r="V224" i="7" s="1"/>
  <c r="V225" i="7" s="1"/>
  <c r="V226" i="7" s="1"/>
  <c r="V227" i="7" s="1"/>
  <c r="V228" i="7" s="1"/>
  <c r="V229" i="7" s="1"/>
  <c r="V230" i="7" s="1"/>
  <c r="V231" i="7" s="1"/>
  <c r="V232" i="7" s="1"/>
  <c r="V233" i="7" s="1"/>
  <c r="V234" i="7" s="1"/>
  <c r="V235" i="7" s="1"/>
  <c r="V236" i="7" s="1"/>
  <c r="V237" i="7" s="1"/>
  <c r="V238" i="7" s="1"/>
  <c r="V239" i="7" s="1"/>
  <c r="V240" i="7" s="1"/>
  <c r="V241" i="7" s="1"/>
  <c r="V242" i="7" s="1"/>
  <c r="V243" i="7" s="1"/>
  <c r="V244" i="7" s="1"/>
  <c r="V245" i="7" s="1"/>
  <c r="V246" i="7" s="1"/>
  <c r="V247" i="7" s="1"/>
  <c r="V248" i="7" s="1"/>
  <c r="V249" i="7" s="1"/>
  <c r="V250" i="7" s="1"/>
  <c r="V251" i="7" s="1"/>
  <c r="V252" i="7" s="1"/>
  <c r="V253" i="7" s="1"/>
  <c r="V254" i="7" s="1"/>
  <c r="V255" i="7" s="1"/>
  <c r="V256" i="7" s="1"/>
  <c r="V257" i="7" s="1"/>
  <c r="V258" i="7" s="1"/>
  <c r="V259" i="7" s="1"/>
  <c r="V260" i="7" s="1"/>
  <c r="V261" i="7" s="1"/>
  <c r="V262" i="7" s="1"/>
  <c r="V263" i="7" s="1"/>
  <c r="V264" i="7" s="1"/>
  <c r="V265" i="7" s="1"/>
  <c r="V266" i="7" s="1"/>
  <c r="V267" i="7" s="1"/>
  <c r="V268" i="7" s="1"/>
  <c r="V269" i="7" s="1"/>
  <c r="V270" i="7" s="1"/>
  <c r="V271" i="7" s="1"/>
  <c r="V272" i="7" s="1"/>
  <c r="V273" i="7" s="1"/>
  <c r="V274" i="7" s="1"/>
  <c r="V275" i="7" s="1"/>
  <c r="V276" i="7" s="1"/>
  <c r="V277" i="7" s="1"/>
  <c r="V278" i="7" s="1"/>
  <c r="V279" i="7" s="1"/>
  <c r="V280" i="7" s="1"/>
  <c r="V281" i="7" s="1"/>
  <c r="V282" i="7" s="1"/>
  <c r="V283" i="7" s="1"/>
  <c r="V284" i="7" s="1"/>
  <c r="V285" i="7" s="1"/>
  <c r="V286" i="7" s="1"/>
  <c r="V287" i="7" s="1"/>
  <c r="V288" i="7" s="1"/>
  <c r="V289" i="7" s="1"/>
  <c r="V290" i="7" s="1"/>
  <c r="V291" i="7" s="1"/>
  <c r="V292" i="7" s="1"/>
  <c r="V293" i="7" s="1"/>
  <c r="V294" i="7" s="1"/>
  <c r="V295" i="7" s="1"/>
  <c r="V296" i="7" s="1"/>
  <c r="V297" i="7" s="1"/>
  <c r="V298" i="7" s="1"/>
  <c r="V299" i="7" s="1"/>
  <c r="V300" i="7" s="1"/>
  <c r="V301" i="7" s="1"/>
  <c r="V302" i="7" s="1"/>
  <c r="V303" i="7" s="1"/>
  <c r="V304" i="7" s="1"/>
  <c r="V305" i="7" s="1"/>
  <c r="V306" i="7" s="1"/>
  <c r="V307" i="7" s="1"/>
  <c r="V308" i="7" s="1"/>
  <c r="G9" i="7"/>
  <c r="G10" i="7"/>
  <c r="F10" i="7"/>
  <c r="C6" i="7"/>
  <c r="B7" i="7" s="1"/>
  <c r="C7" i="7" s="1"/>
  <c r="B8" i="7" s="1"/>
  <c r="C8" i="7" s="1"/>
  <c r="B9" i="7" s="1"/>
  <c r="C9" i="7" s="1"/>
  <c r="B10" i="7" s="1"/>
  <c r="C10" i="7" s="1"/>
  <c r="B11" i="7" s="1"/>
  <c r="C11" i="7" s="1"/>
  <c r="B12" i="7" s="1"/>
  <c r="C12" i="7" s="1"/>
  <c r="B13" i="7" s="1"/>
  <c r="C13" i="7" s="1"/>
  <c r="B14" i="7" s="1"/>
  <c r="C14" i="7" s="1"/>
  <c r="B15" i="7" s="1"/>
  <c r="C15" i="7" s="1"/>
  <c r="B16" i="7" s="1"/>
  <c r="C16" i="7" s="1"/>
  <c r="B17" i="7" s="1"/>
  <c r="C17" i="7" s="1"/>
  <c r="B18" i="7" s="1"/>
  <c r="C18" i="7" s="1"/>
  <c r="B19" i="7" s="1"/>
  <c r="C19" i="7" s="1"/>
  <c r="B20" i="7" s="1"/>
  <c r="C20" i="7" s="1"/>
  <c r="B21" i="7" s="1"/>
  <c r="C21" i="7" s="1"/>
  <c r="B22" i="7" s="1"/>
  <c r="C22" i="7" s="1"/>
  <c r="B23" i="7" s="1"/>
  <c r="C23" i="7" s="1"/>
  <c r="B24" i="7" s="1"/>
  <c r="C24" i="7" s="1"/>
  <c r="B25" i="7" s="1"/>
  <c r="C25" i="7" s="1"/>
  <c r="B26" i="7" s="1"/>
  <c r="C26" i="7" s="1"/>
  <c r="B27" i="7" s="1"/>
  <c r="C27" i="7" s="1"/>
  <c r="B28" i="7" s="1"/>
  <c r="C28" i="7" s="1"/>
  <c r="B29" i="7" s="1"/>
  <c r="C29" i="7" s="1"/>
  <c r="B30" i="7" s="1"/>
  <c r="C30" i="7" s="1"/>
  <c r="B31" i="7" s="1"/>
  <c r="C31" i="7" s="1"/>
  <c r="B32" i="7" s="1"/>
  <c r="C32" i="7" s="1"/>
  <c r="B33" i="7" s="1"/>
  <c r="C33" i="7" s="1"/>
  <c r="B34" i="7" s="1"/>
  <c r="C34" i="7" s="1"/>
  <c r="B35" i="7" s="1"/>
  <c r="C35" i="7" s="1"/>
  <c r="B36" i="7" s="1"/>
  <c r="C36" i="7" s="1"/>
  <c r="B37" i="7" s="1"/>
  <c r="C37" i="7" s="1"/>
  <c r="B38" i="7" s="1"/>
  <c r="C38" i="7" s="1"/>
  <c r="B39" i="7" s="1"/>
  <c r="C39" i="7" s="1"/>
  <c r="B40" i="7" s="1"/>
  <c r="C40" i="7" s="1"/>
  <c r="B41" i="7" s="1"/>
  <c r="C41" i="7" s="1"/>
  <c r="B42" i="7" s="1"/>
  <c r="C42" i="7" s="1"/>
  <c r="B43" i="7" s="1"/>
  <c r="C43" i="7" s="1"/>
  <c r="B44" i="7" s="1"/>
  <c r="C44" i="7" s="1"/>
  <c r="B45" i="7" s="1"/>
  <c r="C45" i="7" s="1"/>
  <c r="B46" i="7" s="1"/>
  <c r="C46" i="7" s="1"/>
  <c r="B47" i="7" s="1"/>
  <c r="C47" i="7" s="1"/>
  <c r="B48" i="7" s="1"/>
  <c r="C48" i="7" s="1"/>
  <c r="B49" i="7" s="1"/>
  <c r="C49" i="7" s="1"/>
  <c r="B50" i="7" s="1"/>
  <c r="C50" i="7" s="1"/>
  <c r="B51" i="7" s="1"/>
  <c r="C51" i="7" s="1"/>
  <c r="B52" i="7" s="1"/>
  <c r="C52" i="7" s="1"/>
  <c r="B53" i="7" s="1"/>
  <c r="C53" i="7" s="1"/>
  <c r="B54" i="7" s="1"/>
  <c r="C54" i="7" s="1"/>
  <c r="B55" i="7" s="1"/>
  <c r="C55" i="7" s="1"/>
  <c r="H29" i="2"/>
  <c r="H26" i="2"/>
  <c r="H27" i="2"/>
  <c r="H24" i="2"/>
  <c r="H23" i="2"/>
  <c r="H21" i="2"/>
  <c r="G30" i="2"/>
  <c r="F30" i="2"/>
  <c r="E30" i="2"/>
  <c r="D31" i="2"/>
  <c r="D30" i="2"/>
  <c r="B32" i="2"/>
  <c r="C32" i="2" s="1"/>
  <c r="C31" i="2"/>
  <c r="B31" i="2"/>
  <c r="B30" i="2"/>
  <c r="C30" i="2"/>
  <c r="G27" i="2"/>
  <c r="F27" i="2"/>
  <c r="E27" i="2"/>
  <c r="D28" i="2"/>
  <c r="D27" i="2"/>
  <c r="B29" i="2"/>
  <c r="C28" i="2"/>
  <c r="C29" i="2"/>
  <c r="B28" i="2"/>
  <c r="B27" i="2"/>
  <c r="C27" i="2" s="1"/>
  <c r="G24" i="2"/>
  <c r="F24" i="2"/>
  <c r="E24" i="2"/>
  <c r="D25" i="2"/>
  <c r="D24" i="2"/>
  <c r="B26" i="2"/>
  <c r="C25" i="2"/>
  <c r="C26" i="2"/>
  <c r="B25" i="2"/>
  <c r="C24" i="2"/>
  <c r="B24" i="2"/>
  <c r="G21" i="2"/>
  <c r="F21" i="2"/>
  <c r="E21" i="2"/>
  <c r="D22" i="2"/>
  <c r="D21" i="2"/>
  <c r="C23" i="2"/>
  <c r="B23" i="2"/>
  <c r="C22" i="2"/>
  <c r="B22" i="2"/>
  <c r="S21" i="6"/>
  <c r="S22" i="6"/>
  <c r="S23" i="6"/>
  <c r="S20" i="6"/>
  <c r="R20" i="6"/>
  <c r="R21" i="6"/>
  <c r="R22" i="6"/>
  <c r="R23" i="6"/>
  <c r="R19" i="6"/>
  <c r="Q21" i="6"/>
  <c r="Q22" i="6"/>
  <c r="Q23" i="6" s="1"/>
  <c r="Q20" i="6"/>
  <c r="Q19" i="6"/>
  <c r="L19" i="6"/>
  <c r="M19" i="6" s="1"/>
  <c r="I21" i="6"/>
  <c r="I22" i="6"/>
  <c r="I23" i="6"/>
  <c r="I24" i="6"/>
  <c r="I20" i="6"/>
  <c r="H20" i="6"/>
  <c r="H21" i="6"/>
  <c r="H22" i="6"/>
  <c r="H23" i="6"/>
  <c r="H24" i="6"/>
  <c r="H19" i="6"/>
  <c r="L6" i="6"/>
  <c r="L7" i="6"/>
  <c r="M7" i="6" s="1"/>
  <c r="L8" i="6"/>
  <c r="L9" i="6"/>
  <c r="M9" i="6" s="1"/>
  <c r="L10" i="6"/>
  <c r="L11" i="6"/>
  <c r="L12" i="6"/>
  <c r="M12" i="6" s="1"/>
  <c r="L13" i="6"/>
  <c r="L14" i="6"/>
  <c r="M14" i="6" s="1"/>
  <c r="L5" i="6"/>
  <c r="M5" i="6" s="1"/>
  <c r="M6" i="6"/>
  <c r="M8" i="6"/>
  <c r="M10" i="6"/>
  <c r="M11" i="6"/>
  <c r="M13" i="6"/>
  <c r="G21" i="6"/>
  <c r="G22" i="6"/>
  <c r="G23" i="6" s="1"/>
  <c r="G24" i="6" s="1"/>
  <c r="G20" i="6"/>
  <c r="D21" i="6"/>
  <c r="D22" i="6"/>
  <c r="D23" i="6"/>
  <c r="D24" i="6"/>
  <c r="D25" i="6"/>
  <c r="D26" i="6"/>
  <c r="D27" i="6"/>
  <c r="D20" i="6"/>
  <c r="C20" i="6"/>
  <c r="C21" i="6"/>
  <c r="C22" i="6"/>
  <c r="C23" i="6"/>
  <c r="C24" i="6"/>
  <c r="C25" i="6"/>
  <c r="C26" i="6"/>
  <c r="C27" i="6"/>
  <c r="C19" i="6"/>
  <c r="B20" i="6"/>
  <c r="B21" i="6"/>
  <c r="B22" i="6"/>
  <c r="B23" i="6"/>
  <c r="B24" i="6"/>
  <c r="B25" i="6"/>
  <c r="B26" i="6"/>
  <c r="B27" i="6"/>
  <c r="B19" i="6"/>
  <c r="S6" i="6"/>
  <c r="S7" i="6"/>
  <c r="S8" i="6"/>
  <c r="S9" i="6"/>
  <c r="S10" i="6"/>
  <c r="S11" i="6"/>
  <c r="S12" i="6"/>
  <c r="S13" i="6"/>
  <c r="S14" i="6"/>
  <c r="R6" i="6"/>
  <c r="R7" i="6"/>
  <c r="R8" i="6"/>
  <c r="R9" i="6"/>
  <c r="R10" i="6"/>
  <c r="R11" i="6"/>
  <c r="R12" i="6"/>
  <c r="R13" i="6"/>
  <c r="R14" i="6"/>
  <c r="R5" i="6"/>
  <c r="Q6" i="6"/>
  <c r="Q7" i="6"/>
  <c r="Q8" i="6"/>
  <c r="Q9" i="6"/>
  <c r="Q10" i="6"/>
  <c r="Q11" i="6"/>
  <c r="Q12" i="6"/>
  <c r="Q13" i="6"/>
  <c r="Q14" i="6"/>
  <c r="Q5" i="6"/>
  <c r="P5" i="6" a="1"/>
  <c r="P5" i="6" s="1"/>
  <c r="I7" i="6"/>
  <c r="I8" i="6"/>
  <c r="I9" i="6"/>
  <c r="I12" i="6"/>
  <c r="I6" i="6"/>
  <c r="G6" i="6"/>
  <c r="G7" i="6"/>
  <c r="G8" i="6"/>
  <c r="G9" i="6"/>
  <c r="G10" i="6"/>
  <c r="G11" i="6"/>
  <c r="G12" i="6"/>
  <c r="G13" i="6"/>
  <c r="G14" i="6"/>
  <c r="G5" i="6"/>
  <c r="D7" i="6"/>
  <c r="D8" i="6"/>
  <c r="D9" i="6"/>
  <c r="D10" i="6"/>
  <c r="D11" i="6"/>
  <c r="D12" i="6"/>
  <c r="D13" i="6"/>
  <c r="D14" i="6"/>
  <c r="D6" i="6"/>
  <c r="C6" i="6"/>
  <c r="C7" i="6"/>
  <c r="C8" i="6"/>
  <c r="C9" i="6"/>
  <c r="C10" i="6"/>
  <c r="C11" i="6"/>
  <c r="C12" i="6"/>
  <c r="C13" i="6"/>
  <c r="C14" i="6"/>
  <c r="C5" i="6"/>
  <c r="B5" i="6"/>
  <c r="B7" i="6"/>
  <c r="B8" i="6"/>
  <c r="B9" i="6"/>
  <c r="B10" i="6"/>
  <c r="B11" i="6"/>
  <c r="B12" i="6"/>
  <c r="B13" i="6"/>
  <c r="B14" i="6"/>
  <c r="B6" i="6"/>
  <c r="C17" i="4"/>
  <c r="G7" i="4"/>
  <c r="B5" i="4"/>
  <c r="B3" i="4"/>
  <c r="J12" i="3"/>
  <c r="J13" i="3"/>
  <c r="J14" i="3"/>
  <c r="J15" i="3"/>
  <c r="J16" i="3"/>
  <c r="J11" i="3"/>
  <c r="I11" i="3"/>
  <c r="I12" i="3"/>
  <c r="I13" i="3"/>
  <c r="I14" i="3"/>
  <c r="I15" i="3"/>
  <c r="I16" i="3"/>
  <c r="I10" i="3"/>
  <c r="H15" i="3"/>
  <c r="H16" i="3" s="1"/>
  <c r="H14" i="3"/>
  <c r="B3" i="3"/>
  <c r="D10" i="3"/>
  <c r="C10" i="3"/>
  <c r="D28" i="1"/>
  <c r="C28" i="1"/>
  <c r="E6" i="1"/>
  <c r="C7" i="1" s="1"/>
  <c r="K5" i="6" a="1"/>
  <c r="K5" i="6" s="1"/>
  <c r="F5" i="6" a="1"/>
  <c r="F5" i="6" s="1"/>
  <c r="P19" i="6" a="1"/>
  <c r="P19" i="6" s="1"/>
  <c r="K19" i="6" a="1"/>
  <c r="K19" i="6" s="1"/>
  <c r="F19" i="6" a="1"/>
  <c r="F19" i="6" s="1"/>
  <c r="A19" i="6" a="1"/>
  <c r="A19" i="6" s="1"/>
  <c r="A5" i="6" a="1"/>
  <c r="A5" i="6" s="1"/>
  <c r="E28" i="1" l="1"/>
  <c r="D29" i="1" s="1"/>
  <c r="AV10" i="7"/>
  <c r="AU11" i="7" s="1"/>
  <c r="AV11" i="7" s="1"/>
  <c r="AU12" i="7" s="1"/>
  <c r="AQ11" i="7"/>
  <c r="AM10" i="7"/>
  <c r="AN10" i="7" s="1"/>
  <c r="AM11" i="7" s="1"/>
  <c r="AI11" i="7"/>
  <c r="AJ11" i="7" s="1"/>
  <c r="AE11" i="7"/>
  <c r="AF11" i="7" s="1"/>
  <c r="AA12" i="7"/>
  <c r="W10" i="7"/>
  <c r="X10" i="7" s="1"/>
  <c r="W11" i="7" s="1"/>
  <c r="X11" i="7" s="1"/>
  <c r="W12" i="7" s="1"/>
  <c r="X12" i="7" s="1"/>
  <c r="W13" i="7" s="1"/>
  <c r="X13" i="7" s="1"/>
  <c r="W14" i="7" s="1"/>
  <c r="X14" i="7" s="1"/>
  <c r="W15" i="7" s="1"/>
  <c r="X15" i="7" s="1"/>
  <c r="W16" i="7" s="1"/>
  <c r="X16" i="7" s="1"/>
  <c r="W17" i="7" s="1"/>
  <c r="X17" i="7" s="1"/>
  <c r="W18" i="7" s="1"/>
  <c r="X18" i="7" s="1"/>
  <c r="W19" i="7" s="1"/>
  <c r="X19" i="7" s="1"/>
  <c r="W20" i="7" s="1"/>
  <c r="X20" i="7" s="1"/>
  <c r="W21" i="7" s="1"/>
  <c r="X21" i="7" s="1"/>
  <c r="W22" i="7" s="1"/>
  <c r="X22" i="7" s="1"/>
  <c r="W23" i="7" s="1"/>
  <c r="X23" i="7" s="1"/>
  <c r="W24" i="7" s="1"/>
  <c r="X24" i="7" s="1"/>
  <c r="W25" i="7" s="1"/>
  <c r="X25" i="7" s="1"/>
  <c r="W26" i="7" s="1"/>
  <c r="X26" i="7" s="1"/>
  <c r="W27" i="7" s="1"/>
  <c r="X27" i="7" s="1"/>
  <c r="W28" i="7" s="1"/>
  <c r="X28" i="7" s="1"/>
  <c r="W29" i="7" s="1"/>
  <c r="X29" i="7" s="1"/>
  <c r="W30" i="7" s="1"/>
  <c r="X30" i="7" s="1"/>
  <c r="W31" i="7" s="1"/>
  <c r="X31" i="7" s="1"/>
  <c r="W32" i="7" s="1"/>
  <c r="X32" i="7" s="1"/>
  <c r="W33" i="7" s="1"/>
  <c r="X33" i="7" s="1"/>
  <c r="W34" i="7" s="1"/>
  <c r="X34" i="7" s="1"/>
  <c r="W35" i="7" s="1"/>
  <c r="X35" i="7" s="1"/>
  <c r="W36" i="7" s="1"/>
  <c r="X36" i="7" s="1"/>
  <c r="W37" i="7" s="1"/>
  <c r="X37" i="7" s="1"/>
  <c r="W38" i="7" s="1"/>
  <c r="X38" i="7" s="1"/>
  <c r="W39" i="7" s="1"/>
  <c r="X39" i="7" s="1"/>
  <c r="W40" i="7" s="1"/>
  <c r="X40" i="7" s="1"/>
  <c r="W41" i="7" s="1"/>
  <c r="X41" i="7" s="1"/>
  <c r="W42" i="7" s="1"/>
  <c r="X42" i="7" s="1"/>
  <c r="W43" i="7" s="1"/>
  <c r="X43" i="7" s="1"/>
  <c r="W44" i="7" s="1"/>
  <c r="X44" i="7" s="1"/>
  <c r="W45" i="7" s="1"/>
  <c r="X45" i="7" s="1"/>
  <c r="W46" i="7" s="1"/>
  <c r="X46" i="7" s="1"/>
  <c r="W47" i="7" s="1"/>
  <c r="X47" i="7" s="1"/>
  <c r="W48" i="7" s="1"/>
  <c r="X48" i="7" s="1"/>
  <c r="W49" i="7" s="1"/>
  <c r="X49" i="7" s="1"/>
  <c r="W50" i="7" s="1"/>
  <c r="X50" i="7" s="1"/>
  <c r="W51" i="7" s="1"/>
  <c r="X51" i="7" s="1"/>
  <c r="W52" i="7" s="1"/>
  <c r="X52" i="7" s="1"/>
  <c r="W53" i="7" s="1"/>
  <c r="X53" i="7" s="1"/>
  <c r="W54" i="7" s="1"/>
  <c r="X54" i="7" s="1"/>
  <c r="W55" i="7" s="1"/>
  <c r="X55" i="7" s="1"/>
  <c r="W56" i="7" s="1"/>
  <c r="X56" i="7" s="1"/>
  <c r="W57" i="7" s="1"/>
  <c r="X57" i="7" s="1"/>
  <c r="W58" i="7" s="1"/>
  <c r="X58" i="7" s="1"/>
  <c r="W59" i="7" s="1"/>
  <c r="X59" i="7" s="1"/>
  <c r="W60" i="7" s="1"/>
  <c r="X60" i="7" s="1"/>
  <c r="W61" i="7" s="1"/>
  <c r="X61" i="7" s="1"/>
  <c r="W62" i="7" s="1"/>
  <c r="X62" i="7" s="1"/>
  <c r="W63" i="7" s="1"/>
  <c r="X63" i="7" s="1"/>
  <c r="W64" i="7" s="1"/>
  <c r="X64" i="7" s="1"/>
  <c r="W65" i="7" s="1"/>
  <c r="X65" i="7" s="1"/>
  <c r="W66" i="7" s="1"/>
  <c r="X66" i="7" s="1"/>
  <c r="W67" i="7" s="1"/>
  <c r="X67" i="7" s="1"/>
  <c r="W68" i="7" s="1"/>
  <c r="X68" i="7" s="1"/>
  <c r="W69" i="7" s="1"/>
  <c r="X69" i="7" s="1"/>
  <c r="W70" i="7" s="1"/>
  <c r="X70" i="7" s="1"/>
  <c r="W71" i="7" s="1"/>
  <c r="X71" i="7" s="1"/>
  <c r="W72" i="7" s="1"/>
  <c r="X72" i="7" s="1"/>
  <c r="W73" i="7" s="1"/>
  <c r="X73" i="7" s="1"/>
  <c r="W74" i="7" s="1"/>
  <c r="X74" i="7" s="1"/>
  <c r="W75" i="7" s="1"/>
  <c r="X75" i="7" s="1"/>
  <c r="W76" i="7" s="1"/>
  <c r="X76" i="7" s="1"/>
  <c r="W77" i="7" s="1"/>
  <c r="X77" i="7" s="1"/>
  <c r="W78" i="7" s="1"/>
  <c r="X78" i="7" s="1"/>
  <c r="W79" i="7" s="1"/>
  <c r="X79" i="7" s="1"/>
  <c r="W80" i="7" s="1"/>
  <c r="X80" i="7" s="1"/>
  <c r="W81" i="7" s="1"/>
  <c r="X81" i="7" s="1"/>
  <c r="W82" i="7" s="1"/>
  <c r="X82" i="7" s="1"/>
  <c r="W83" i="7" s="1"/>
  <c r="X83" i="7" s="1"/>
  <c r="W84" i="7" s="1"/>
  <c r="X84" i="7" s="1"/>
  <c r="W85" i="7" s="1"/>
  <c r="X85" i="7" s="1"/>
  <c r="W86" i="7" s="1"/>
  <c r="X86" i="7" s="1"/>
  <c r="W87" i="7" s="1"/>
  <c r="X87" i="7" s="1"/>
  <c r="W88" i="7" s="1"/>
  <c r="X88" i="7" s="1"/>
  <c r="W89" i="7" s="1"/>
  <c r="X89" i="7" s="1"/>
  <c r="W90" i="7" s="1"/>
  <c r="X90" i="7" s="1"/>
  <c r="W91" i="7" s="1"/>
  <c r="X91" i="7" s="1"/>
  <c r="W92" i="7" s="1"/>
  <c r="X92" i="7" s="1"/>
  <c r="W93" i="7" s="1"/>
  <c r="X93" i="7" s="1"/>
  <c r="W94" i="7" s="1"/>
  <c r="X94" i="7" s="1"/>
  <c r="W95" i="7" s="1"/>
  <c r="X95" i="7" s="1"/>
  <c r="W96" i="7" s="1"/>
  <c r="X96" i="7" s="1"/>
  <c r="W97" i="7" s="1"/>
  <c r="X97" i="7" s="1"/>
  <c r="W98" i="7" s="1"/>
  <c r="X98" i="7" s="1"/>
  <c r="W99" i="7" s="1"/>
  <c r="X99" i="7" s="1"/>
  <c r="W100" i="7" s="1"/>
  <c r="X100" i="7" s="1"/>
  <c r="W101" i="7" s="1"/>
  <c r="X101" i="7" s="1"/>
  <c r="W102" i="7" s="1"/>
  <c r="X102" i="7" s="1"/>
  <c r="W103" i="7" s="1"/>
  <c r="X103" i="7" s="1"/>
  <c r="W104" i="7" s="1"/>
  <c r="X104" i="7" s="1"/>
  <c r="W105" i="7" s="1"/>
  <c r="X105" i="7" s="1"/>
  <c r="W106" i="7" s="1"/>
  <c r="X106" i="7" s="1"/>
  <c r="W107" i="7" s="1"/>
  <c r="X107" i="7" s="1"/>
  <c r="W108" i="7" s="1"/>
  <c r="X108" i="7" s="1"/>
  <c r="W109" i="7" s="1"/>
  <c r="X109" i="7" s="1"/>
  <c r="W110" i="7" s="1"/>
  <c r="X110" i="7" s="1"/>
  <c r="W111" i="7" s="1"/>
  <c r="X111" i="7" s="1"/>
  <c r="W112" i="7" s="1"/>
  <c r="X112" i="7" s="1"/>
  <c r="W113" i="7" s="1"/>
  <c r="X113" i="7" s="1"/>
  <c r="W114" i="7" s="1"/>
  <c r="X114" i="7" s="1"/>
  <c r="W115" i="7" s="1"/>
  <c r="X115" i="7" s="1"/>
  <c r="W116" i="7" s="1"/>
  <c r="X116" i="7" s="1"/>
  <c r="W117" i="7" s="1"/>
  <c r="X117" i="7" s="1"/>
  <c r="W118" i="7" s="1"/>
  <c r="X118" i="7" s="1"/>
  <c r="W119" i="7" s="1"/>
  <c r="X119" i="7" s="1"/>
  <c r="W120" i="7" s="1"/>
  <c r="X120" i="7" s="1"/>
  <c r="W121" i="7" s="1"/>
  <c r="X121" i="7" s="1"/>
  <c r="W122" i="7" s="1"/>
  <c r="X122" i="7" s="1"/>
  <c r="W123" i="7" s="1"/>
  <c r="X123" i="7" s="1"/>
  <c r="W124" i="7" s="1"/>
  <c r="X124" i="7" s="1"/>
  <c r="W125" i="7" s="1"/>
  <c r="X125" i="7" s="1"/>
  <c r="W126" i="7" s="1"/>
  <c r="X126" i="7" s="1"/>
  <c r="W127" i="7" s="1"/>
  <c r="X127" i="7" s="1"/>
  <c r="W128" i="7" s="1"/>
  <c r="X128" i="7" s="1"/>
  <c r="W129" i="7" s="1"/>
  <c r="X129" i="7" s="1"/>
  <c r="W130" i="7" s="1"/>
  <c r="X130" i="7" s="1"/>
  <c r="W131" i="7" s="1"/>
  <c r="X131" i="7" s="1"/>
  <c r="W132" i="7" s="1"/>
  <c r="X132" i="7" s="1"/>
  <c r="W133" i="7" s="1"/>
  <c r="X133" i="7" s="1"/>
  <c r="W134" i="7" s="1"/>
  <c r="X134" i="7" s="1"/>
  <c r="W135" i="7" s="1"/>
  <c r="X135" i="7" s="1"/>
  <c r="W136" i="7" s="1"/>
  <c r="X136" i="7" s="1"/>
  <c r="W137" i="7" s="1"/>
  <c r="X137" i="7" s="1"/>
  <c r="W138" i="7" s="1"/>
  <c r="X138" i="7" s="1"/>
  <c r="W139" i="7" s="1"/>
  <c r="X139" i="7" s="1"/>
  <c r="W140" i="7" s="1"/>
  <c r="X140" i="7" s="1"/>
  <c r="W141" i="7" s="1"/>
  <c r="X141" i="7" s="1"/>
  <c r="W142" i="7" s="1"/>
  <c r="X142" i="7" s="1"/>
  <c r="W143" i="7" s="1"/>
  <c r="X143" i="7" s="1"/>
  <c r="W144" i="7" s="1"/>
  <c r="X144" i="7" s="1"/>
  <c r="W145" i="7" s="1"/>
  <c r="X145" i="7" s="1"/>
  <c r="W146" i="7" s="1"/>
  <c r="X146" i="7" s="1"/>
  <c r="W147" i="7" s="1"/>
  <c r="X147" i="7" s="1"/>
  <c r="W148" i="7" s="1"/>
  <c r="X148" i="7" s="1"/>
  <c r="W149" i="7" s="1"/>
  <c r="X149" i="7" s="1"/>
  <c r="W150" i="7" s="1"/>
  <c r="X150" i="7" s="1"/>
  <c r="W151" i="7" s="1"/>
  <c r="X151" i="7" s="1"/>
  <c r="W152" i="7" s="1"/>
  <c r="X152" i="7" s="1"/>
  <c r="W153" i="7" s="1"/>
  <c r="X153" i="7" s="1"/>
  <c r="W154" i="7" s="1"/>
  <c r="X154" i="7" s="1"/>
  <c r="W155" i="7" s="1"/>
  <c r="X155" i="7" s="1"/>
  <c r="W156" i="7" s="1"/>
  <c r="X156" i="7" s="1"/>
  <c r="W157" i="7" s="1"/>
  <c r="X157" i="7" s="1"/>
  <c r="W158" i="7" s="1"/>
  <c r="X158" i="7" s="1"/>
  <c r="W159" i="7" s="1"/>
  <c r="X159" i="7" s="1"/>
  <c r="W160" i="7" s="1"/>
  <c r="X160" i="7" s="1"/>
  <c r="W161" i="7" s="1"/>
  <c r="X161" i="7" s="1"/>
  <c r="W162" i="7" s="1"/>
  <c r="X162" i="7" s="1"/>
  <c r="W163" i="7" s="1"/>
  <c r="X163" i="7" s="1"/>
  <c r="W164" i="7" s="1"/>
  <c r="X164" i="7" s="1"/>
  <c r="W165" i="7" s="1"/>
  <c r="X165" i="7" s="1"/>
  <c r="W166" i="7" s="1"/>
  <c r="X166" i="7" s="1"/>
  <c r="W167" i="7" s="1"/>
  <c r="X167" i="7" s="1"/>
  <c r="W168" i="7" s="1"/>
  <c r="X168" i="7" s="1"/>
  <c r="W169" i="7" s="1"/>
  <c r="X169" i="7" s="1"/>
  <c r="W170" i="7" s="1"/>
  <c r="X170" i="7" s="1"/>
  <c r="W171" i="7" s="1"/>
  <c r="X171" i="7" s="1"/>
  <c r="W172" i="7" s="1"/>
  <c r="X172" i="7" s="1"/>
  <c r="W173" i="7" s="1"/>
  <c r="X173" i="7" s="1"/>
  <c r="W174" i="7" s="1"/>
  <c r="X174" i="7" s="1"/>
  <c r="W175" i="7" s="1"/>
  <c r="X175" i="7" s="1"/>
  <c r="W176" i="7" s="1"/>
  <c r="X176" i="7" s="1"/>
  <c r="W177" i="7" s="1"/>
  <c r="X177" i="7" s="1"/>
  <c r="W178" i="7" s="1"/>
  <c r="X178" i="7" s="1"/>
  <c r="W179" i="7" s="1"/>
  <c r="X179" i="7" s="1"/>
  <c r="W180" i="7" s="1"/>
  <c r="X180" i="7" s="1"/>
  <c r="W181" i="7" s="1"/>
  <c r="X181" i="7" s="1"/>
  <c r="W182" i="7" s="1"/>
  <c r="X182" i="7" s="1"/>
  <c r="W183" i="7" s="1"/>
  <c r="X183" i="7" s="1"/>
  <c r="W184" i="7" s="1"/>
  <c r="X184" i="7" s="1"/>
  <c r="W185" i="7" s="1"/>
  <c r="X185" i="7" s="1"/>
  <c r="W186" i="7" s="1"/>
  <c r="X186" i="7" s="1"/>
  <c r="W187" i="7" s="1"/>
  <c r="X187" i="7" s="1"/>
  <c r="W188" i="7" s="1"/>
  <c r="X188" i="7" s="1"/>
  <c r="W189" i="7" s="1"/>
  <c r="X189" i="7" s="1"/>
  <c r="W190" i="7" s="1"/>
  <c r="X190" i="7" s="1"/>
  <c r="W191" i="7" s="1"/>
  <c r="X191" i="7" s="1"/>
  <c r="W192" i="7" s="1"/>
  <c r="X192" i="7" s="1"/>
  <c r="W193" i="7" s="1"/>
  <c r="X193" i="7" s="1"/>
  <c r="W194" i="7" s="1"/>
  <c r="X194" i="7" s="1"/>
  <c r="W195" i="7" s="1"/>
  <c r="X195" i="7" s="1"/>
  <c r="W196" i="7" s="1"/>
  <c r="X196" i="7" s="1"/>
  <c r="W197" i="7" s="1"/>
  <c r="X197" i="7" s="1"/>
  <c r="W198" i="7" s="1"/>
  <c r="X198" i="7" s="1"/>
  <c r="W199" i="7" s="1"/>
  <c r="X199" i="7" s="1"/>
  <c r="W200" i="7" s="1"/>
  <c r="X200" i="7" s="1"/>
  <c r="W201" i="7" s="1"/>
  <c r="X201" i="7" s="1"/>
  <c r="W202" i="7" s="1"/>
  <c r="X202" i="7" s="1"/>
  <c r="W203" i="7" s="1"/>
  <c r="X203" i="7" s="1"/>
  <c r="W204" i="7" s="1"/>
  <c r="X204" i="7" s="1"/>
  <c r="W205" i="7" s="1"/>
  <c r="X205" i="7" s="1"/>
  <c r="W206" i="7" s="1"/>
  <c r="X206" i="7" s="1"/>
  <c r="W207" i="7" s="1"/>
  <c r="X207" i="7" s="1"/>
  <c r="W208" i="7" s="1"/>
  <c r="X208" i="7" s="1"/>
  <c r="W209" i="7" s="1"/>
  <c r="X209" i="7" s="1"/>
  <c r="W210" i="7" s="1"/>
  <c r="X210" i="7" s="1"/>
  <c r="W211" i="7" s="1"/>
  <c r="X211" i="7" s="1"/>
  <c r="W212" i="7" s="1"/>
  <c r="X212" i="7" s="1"/>
  <c r="W213" i="7" s="1"/>
  <c r="X213" i="7" s="1"/>
  <c r="W214" i="7" s="1"/>
  <c r="X214" i="7" s="1"/>
  <c r="W215" i="7" s="1"/>
  <c r="X215" i="7" s="1"/>
  <c r="W216" i="7" s="1"/>
  <c r="X216" i="7" s="1"/>
  <c r="W217" i="7" s="1"/>
  <c r="X217" i="7" s="1"/>
  <c r="W218" i="7" s="1"/>
  <c r="X218" i="7" s="1"/>
  <c r="W219" i="7" s="1"/>
  <c r="X219" i="7" s="1"/>
  <c r="W220" i="7" s="1"/>
  <c r="X220" i="7" s="1"/>
  <c r="W221" i="7" s="1"/>
  <c r="X221" i="7" s="1"/>
  <c r="W222" i="7" s="1"/>
  <c r="X222" i="7" s="1"/>
  <c r="W223" i="7" s="1"/>
  <c r="X223" i="7" s="1"/>
  <c r="W224" i="7" s="1"/>
  <c r="X224" i="7" s="1"/>
  <c r="W225" i="7" s="1"/>
  <c r="X225" i="7" s="1"/>
  <c r="W226" i="7" s="1"/>
  <c r="X226" i="7" s="1"/>
  <c r="W227" i="7" s="1"/>
  <c r="X227" i="7" s="1"/>
  <c r="W228" i="7" s="1"/>
  <c r="X228" i="7" s="1"/>
  <c r="W229" i="7" s="1"/>
  <c r="X229" i="7" s="1"/>
  <c r="W230" i="7" s="1"/>
  <c r="X230" i="7" s="1"/>
  <c r="W231" i="7" s="1"/>
  <c r="X231" i="7" s="1"/>
  <c r="W232" i="7" s="1"/>
  <c r="X232" i="7" s="1"/>
  <c r="W233" i="7" s="1"/>
  <c r="X233" i="7" s="1"/>
  <c r="W234" i="7" s="1"/>
  <c r="X234" i="7" s="1"/>
  <c r="W235" i="7" s="1"/>
  <c r="X235" i="7" s="1"/>
  <c r="W236" i="7" s="1"/>
  <c r="X236" i="7" s="1"/>
  <c r="W237" i="7" s="1"/>
  <c r="X237" i="7" s="1"/>
  <c r="W238" i="7" s="1"/>
  <c r="X238" i="7" s="1"/>
  <c r="W239" i="7" s="1"/>
  <c r="X239" i="7" s="1"/>
  <c r="W240" i="7" s="1"/>
  <c r="X240" i="7" s="1"/>
  <c r="W241" i="7" s="1"/>
  <c r="X241" i="7" s="1"/>
  <c r="W242" i="7" s="1"/>
  <c r="X242" i="7" s="1"/>
  <c r="W243" i="7" s="1"/>
  <c r="X243" i="7" s="1"/>
  <c r="W244" i="7" s="1"/>
  <c r="X244" i="7" s="1"/>
  <c r="W245" i="7" s="1"/>
  <c r="X245" i="7" s="1"/>
  <c r="W246" i="7" s="1"/>
  <c r="X246" i="7" s="1"/>
  <c r="W247" i="7" s="1"/>
  <c r="X247" i="7" s="1"/>
  <c r="W248" i="7" s="1"/>
  <c r="X248" i="7" s="1"/>
  <c r="W249" i="7" s="1"/>
  <c r="X249" i="7" s="1"/>
  <c r="W250" i="7" s="1"/>
  <c r="X250" i="7" s="1"/>
  <c r="W251" i="7" s="1"/>
  <c r="X251" i="7" s="1"/>
  <c r="W252" i="7" s="1"/>
  <c r="X252" i="7" s="1"/>
  <c r="W253" i="7" s="1"/>
  <c r="X253" i="7" s="1"/>
  <c r="W254" i="7" s="1"/>
  <c r="X254" i="7" s="1"/>
  <c r="W255" i="7" s="1"/>
  <c r="X255" i="7" s="1"/>
  <c r="W256" i="7" s="1"/>
  <c r="X256" i="7" s="1"/>
  <c r="W257" i="7" s="1"/>
  <c r="X257" i="7" s="1"/>
  <c r="W258" i="7" s="1"/>
  <c r="X258" i="7" s="1"/>
  <c r="W259" i="7" s="1"/>
  <c r="X259" i="7" s="1"/>
  <c r="W260" i="7" s="1"/>
  <c r="X260" i="7" s="1"/>
  <c r="W261" i="7" s="1"/>
  <c r="X261" i="7" s="1"/>
  <c r="W262" i="7" s="1"/>
  <c r="X262" i="7" s="1"/>
  <c r="W263" i="7" s="1"/>
  <c r="X263" i="7" s="1"/>
  <c r="W264" i="7" s="1"/>
  <c r="X264" i="7" s="1"/>
  <c r="W265" i="7" s="1"/>
  <c r="X265" i="7" s="1"/>
  <c r="W266" i="7" s="1"/>
  <c r="X266" i="7" s="1"/>
  <c r="W267" i="7" s="1"/>
  <c r="X267" i="7" s="1"/>
  <c r="W268" i="7" s="1"/>
  <c r="X268" i="7" s="1"/>
  <c r="W269" i="7" s="1"/>
  <c r="X269" i="7" s="1"/>
  <c r="W270" i="7" s="1"/>
  <c r="X270" i="7" s="1"/>
  <c r="W271" i="7" s="1"/>
  <c r="X271" i="7" s="1"/>
  <c r="W272" i="7" s="1"/>
  <c r="X272" i="7" s="1"/>
  <c r="W273" i="7" s="1"/>
  <c r="X273" i="7" s="1"/>
  <c r="W274" i="7" s="1"/>
  <c r="X274" i="7" s="1"/>
  <c r="W275" i="7" s="1"/>
  <c r="X275" i="7" s="1"/>
  <c r="W276" i="7" s="1"/>
  <c r="X276" i="7" s="1"/>
  <c r="W277" i="7" s="1"/>
  <c r="X277" i="7" s="1"/>
  <c r="W278" i="7" s="1"/>
  <c r="X278" i="7" s="1"/>
  <c r="W279" i="7" s="1"/>
  <c r="X279" i="7" s="1"/>
  <c r="W280" i="7" s="1"/>
  <c r="X280" i="7" s="1"/>
  <c r="W281" i="7" s="1"/>
  <c r="X281" i="7" s="1"/>
  <c r="W282" i="7" s="1"/>
  <c r="X282" i="7" s="1"/>
  <c r="W283" i="7" s="1"/>
  <c r="X283" i="7" s="1"/>
  <c r="W284" i="7" s="1"/>
  <c r="X284" i="7" s="1"/>
  <c r="W285" i="7" s="1"/>
  <c r="X285" i="7" s="1"/>
  <c r="W286" i="7" s="1"/>
  <c r="X286" i="7" s="1"/>
  <c r="W287" i="7" s="1"/>
  <c r="X287" i="7" s="1"/>
  <c r="W288" i="7" s="1"/>
  <c r="X288" i="7" s="1"/>
  <c r="W289" i="7" s="1"/>
  <c r="X289" i="7" s="1"/>
  <c r="W290" i="7" s="1"/>
  <c r="X290" i="7" s="1"/>
  <c r="W291" i="7" s="1"/>
  <c r="X291" i="7" s="1"/>
  <c r="W292" i="7" s="1"/>
  <c r="X292" i="7" s="1"/>
  <c r="W293" i="7" s="1"/>
  <c r="X293" i="7" s="1"/>
  <c r="W294" i="7" s="1"/>
  <c r="X294" i="7" s="1"/>
  <c r="W295" i="7" s="1"/>
  <c r="X295" i="7" s="1"/>
  <c r="W296" i="7" s="1"/>
  <c r="X296" i="7" s="1"/>
  <c r="W297" i="7" s="1"/>
  <c r="X297" i="7" s="1"/>
  <c r="W298" i="7" s="1"/>
  <c r="X298" i="7" s="1"/>
  <c r="W299" i="7" s="1"/>
  <c r="X299" i="7" s="1"/>
  <c r="W300" i="7" s="1"/>
  <c r="X300" i="7" s="1"/>
  <c r="W301" i="7" s="1"/>
  <c r="X301" i="7" s="1"/>
  <c r="W302" i="7" s="1"/>
  <c r="X302" i="7" s="1"/>
  <c r="W303" i="7" s="1"/>
  <c r="X303" i="7" s="1"/>
  <c r="W304" i="7" s="1"/>
  <c r="X304" i="7" s="1"/>
  <c r="W305" i="7" s="1"/>
  <c r="X305" i="7" s="1"/>
  <c r="W306" i="7" s="1"/>
  <c r="X306" i="7" s="1"/>
  <c r="W307" i="7" s="1"/>
  <c r="X307" i="7" s="1"/>
  <c r="W308" i="7" s="1"/>
  <c r="X308" i="7" s="1"/>
  <c r="F11" i="7"/>
  <c r="G11" i="7" s="1"/>
  <c r="L20" i="6"/>
  <c r="M20" i="6" s="1"/>
  <c r="N20" i="6" s="1"/>
  <c r="N11" i="6"/>
  <c r="N8" i="6"/>
  <c r="N10" i="6"/>
  <c r="N14" i="6"/>
  <c r="N7" i="6"/>
  <c r="N6" i="6"/>
  <c r="N13" i="6"/>
  <c r="N12" i="6"/>
  <c r="N9" i="6"/>
  <c r="B11" i="3"/>
  <c r="C11" i="3" s="1"/>
  <c r="D11" i="3"/>
  <c r="B7" i="1"/>
  <c r="D7" i="1" s="1"/>
  <c r="G11" i="3"/>
  <c r="G12" i="3" s="1"/>
  <c r="G13" i="3" s="1"/>
  <c r="G14" i="3" s="1"/>
  <c r="G15" i="3" s="1"/>
  <c r="G16" i="3" s="1"/>
  <c r="A11" i="3"/>
  <c r="A12" i="3" s="1"/>
  <c r="A13" i="3" s="1"/>
  <c r="O6" i="7"/>
  <c r="K6" i="7"/>
  <c r="M10" i="7"/>
  <c r="M11" i="7" s="1"/>
  <c r="I10" i="7"/>
  <c r="I11" i="7" s="1"/>
  <c r="I12" i="7" s="1"/>
  <c r="I13" i="7" s="1"/>
  <c r="I14" i="7" s="1"/>
  <c r="I15" i="7" s="1"/>
  <c r="I16" i="7" s="1"/>
  <c r="I17" i="7" s="1"/>
  <c r="I18" i="7" s="1"/>
  <c r="I19" i="7" s="1"/>
  <c r="I20" i="7" s="1"/>
  <c r="I21" i="7" s="1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I35" i="7" s="1"/>
  <c r="I36" i="7" s="1"/>
  <c r="I37" i="7" s="1"/>
  <c r="I38" i="7" s="1"/>
  <c r="I39" i="7" s="1"/>
  <c r="I40" i="7" s="1"/>
  <c r="I41" i="7" s="1"/>
  <c r="I42" i="7" s="1"/>
  <c r="I43" i="7" s="1"/>
  <c r="I44" i="7" s="1"/>
  <c r="I45" i="7" s="1"/>
  <c r="I46" i="7" s="1"/>
  <c r="I47" i="7" s="1"/>
  <c r="E10" i="7"/>
  <c r="E11" i="7" s="1"/>
  <c r="A7" i="7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24" i="2"/>
  <c r="A27" i="2" s="1"/>
  <c r="A30" i="2" s="1"/>
  <c r="A7" i="2"/>
  <c r="A8" i="2" s="1"/>
  <c r="A9" i="2" s="1"/>
  <c r="A10" i="2" s="1"/>
  <c r="A11" i="2" s="1"/>
  <c r="A12" i="2" s="1"/>
  <c r="A13" i="2" s="1"/>
  <c r="A14" i="2" s="1"/>
  <c r="A15" i="2" s="1"/>
  <c r="A16" i="2" s="1"/>
  <c r="A7" i="1"/>
  <c r="A8" i="1" s="1"/>
  <c r="A9" i="1" s="1"/>
  <c r="A10" i="1" s="1"/>
  <c r="A11" i="1" s="1"/>
  <c r="A29" i="1"/>
  <c r="A30" i="1" s="1"/>
  <c r="A31" i="1" s="1"/>
  <c r="A32" i="1" s="1"/>
  <c r="A33" i="1" s="1"/>
  <c r="A17" i="1"/>
  <c r="A18" i="1" s="1"/>
  <c r="A19" i="1" s="1"/>
  <c r="A20" i="1" s="1"/>
  <c r="A21" i="1" s="1"/>
  <c r="A22" i="1" s="1"/>
  <c r="A23" i="1" s="1"/>
  <c r="C17" i="1"/>
  <c r="C16" i="1"/>
  <c r="C6" i="2"/>
  <c r="B7" i="2" s="1"/>
  <c r="C21" i="2"/>
  <c r="C29" i="1" l="1"/>
  <c r="O9" i="7"/>
  <c r="N10" i="7" s="1"/>
  <c r="O10" i="7" s="1"/>
  <c r="N11" i="7" s="1"/>
  <c r="O11" i="7" s="1"/>
  <c r="K9" i="7"/>
  <c r="J10" i="7" s="1"/>
  <c r="K10" i="7" s="1"/>
  <c r="J11" i="7" s="1"/>
  <c r="K11" i="7" s="1"/>
  <c r="J12" i="7" s="1"/>
  <c r="K12" i="7" s="1"/>
  <c r="J13" i="7" s="1"/>
  <c r="K13" i="7" s="1"/>
  <c r="J14" i="7" s="1"/>
  <c r="K14" i="7" s="1"/>
  <c r="J15" i="7" s="1"/>
  <c r="K15" i="7" s="1"/>
  <c r="J16" i="7" s="1"/>
  <c r="K16" i="7" s="1"/>
  <c r="J17" i="7" s="1"/>
  <c r="K17" i="7" s="1"/>
  <c r="J18" i="7" s="1"/>
  <c r="K18" i="7" s="1"/>
  <c r="J19" i="7" s="1"/>
  <c r="K19" i="7" s="1"/>
  <c r="J20" i="7" s="1"/>
  <c r="K20" i="7" s="1"/>
  <c r="J21" i="7" s="1"/>
  <c r="K21" i="7" s="1"/>
  <c r="J22" i="7" s="1"/>
  <c r="K22" i="7" s="1"/>
  <c r="J23" i="7" s="1"/>
  <c r="K23" i="7" s="1"/>
  <c r="J24" i="7" s="1"/>
  <c r="K24" i="7" s="1"/>
  <c r="J25" i="7" s="1"/>
  <c r="K25" i="7" s="1"/>
  <c r="J26" i="7" s="1"/>
  <c r="K26" i="7" s="1"/>
  <c r="J27" i="7" s="1"/>
  <c r="K27" i="7" s="1"/>
  <c r="J28" i="7" s="1"/>
  <c r="K28" i="7" s="1"/>
  <c r="J29" i="7" s="1"/>
  <c r="K29" i="7" s="1"/>
  <c r="J30" i="7" s="1"/>
  <c r="K30" i="7" s="1"/>
  <c r="J31" i="7" s="1"/>
  <c r="K31" i="7" s="1"/>
  <c r="J32" i="7" s="1"/>
  <c r="K32" i="7" s="1"/>
  <c r="J33" i="7" s="1"/>
  <c r="K33" i="7" s="1"/>
  <c r="J34" i="7" s="1"/>
  <c r="K34" i="7" s="1"/>
  <c r="J35" i="7" s="1"/>
  <c r="K35" i="7" s="1"/>
  <c r="J36" i="7" s="1"/>
  <c r="K36" i="7" s="1"/>
  <c r="J37" i="7" s="1"/>
  <c r="K37" i="7" s="1"/>
  <c r="J38" i="7" s="1"/>
  <c r="K38" i="7" s="1"/>
  <c r="J39" i="7" s="1"/>
  <c r="K39" i="7" s="1"/>
  <c r="J40" i="7" s="1"/>
  <c r="K40" i="7" s="1"/>
  <c r="J41" i="7" s="1"/>
  <c r="K41" i="7" s="1"/>
  <c r="J42" i="7" s="1"/>
  <c r="K42" i="7" s="1"/>
  <c r="J43" i="7" s="1"/>
  <c r="K43" i="7" s="1"/>
  <c r="J44" i="7" s="1"/>
  <c r="K44" i="7" s="1"/>
  <c r="J45" i="7" s="1"/>
  <c r="K45" i="7" s="1"/>
  <c r="J46" i="7" s="1"/>
  <c r="K46" i="7" s="1"/>
  <c r="J47" i="7" s="1"/>
  <c r="K47" i="7" s="1"/>
  <c r="AV12" i="7"/>
  <c r="AU13" i="7" s="1"/>
  <c r="AR11" i="7"/>
  <c r="AQ12" i="7" s="1"/>
  <c r="AN11" i="7"/>
  <c r="AM12" i="7" s="1"/>
  <c r="AI12" i="7"/>
  <c r="AE12" i="7"/>
  <c r="AF12" i="7" s="1"/>
  <c r="AB12" i="7"/>
  <c r="AA13" i="7" s="1"/>
  <c r="D6" i="2"/>
  <c r="C7" i="2"/>
  <c r="B8" i="2" s="1"/>
  <c r="L21" i="6"/>
  <c r="L22" i="6"/>
  <c r="M21" i="6"/>
  <c r="N21" i="6" s="1"/>
  <c r="B12" i="3"/>
  <c r="D12" i="3" s="1"/>
  <c r="E29" i="1"/>
  <c r="B30" i="1" s="1"/>
  <c r="E7" i="1"/>
  <c r="C8" i="1" s="1"/>
  <c r="C30" i="1" l="1"/>
  <c r="AV13" i="7"/>
  <c r="AU14" i="7" s="1"/>
  <c r="AR12" i="7"/>
  <c r="AQ13" i="7" s="1"/>
  <c r="AN12" i="7"/>
  <c r="AM13" i="7" s="1"/>
  <c r="AJ12" i="7"/>
  <c r="AI13" i="7" s="1"/>
  <c r="AE13" i="7"/>
  <c r="AF13" i="7" s="1"/>
  <c r="AB13" i="7"/>
  <c r="AA14" i="7" s="1"/>
  <c r="D7" i="2"/>
  <c r="C8" i="2"/>
  <c r="B9" i="2" s="1"/>
  <c r="L23" i="6"/>
  <c r="M22" i="6"/>
  <c r="N22" i="6" s="1"/>
  <c r="C12" i="3"/>
  <c r="B13" i="3"/>
  <c r="D30" i="1"/>
  <c r="E30" i="1" s="1"/>
  <c r="B31" i="1" s="1"/>
  <c r="B8" i="1"/>
  <c r="D8" i="1" s="1"/>
  <c r="E8" i="1" s="1"/>
  <c r="C18" i="1"/>
  <c r="B19" i="1" s="1"/>
  <c r="AV14" i="7" l="1"/>
  <c r="AU15" i="7" s="1"/>
  <c r="AR13" i="7"/>
  <c r="AQ14" i="7" s="1"/>
  <c r="AN13" i="7"/>
  <c r="AM14" i="7" s="1"/>
  <c r="AJ13" i="7"/>
  <c r="AI14" i="7" s="1"/>
  <c r="AE14" i="7"/>
  <c r="AF14" i="7" s="1"/>
  <c r="AB14" i="7"/>
  <c r="AA15" i="7" s="1"/>
  <c r="C9" i="2"/>
  <c r="B10" i="2" s="1"/>
  <c r="D8" i="2"/>
  <c r="E6" i="2"/>
  <c r="F6" i="2" s="1"/>
  <c r="G6" i="2" s="1"/>
  <c r="L24" i="6"/>
  <c r="M23" i="6"/>
  <c r="N23" i="6" s="1"/>
  <c r="D13" i="3"/>
  <c r="C13" i="3"/>
  <c r="C31" i="1"/>
  <c r="D31" i="1"/>
  <c r="C9" i="1"/>
  <c r="B9" i="1"/>
  <c r="C19" i="1"/>
  <c r="B20" i="1" s="1"/>
  <c r="E31" i="1" l="1"/>
  <c r="B32" i="1" s="1"/>
  <c r="AV15" i="7"/>
  <c r="AU16" i="7" s="1"/>
  <c r="AR14" i="7"/>
  <c r="AQ15" i="7" s="1"/>
  <c r="AN14" i="7"/>
  <c r="AM15" i="7" s="1"/>
  <c r="AJ14" i="7"/>
  <c r="AI15" i="7" s="1"/>
  <c r="AE15" i="7"/>
  <c r="AF15" i="7" s="1"/>
  <c r="AB15" i="7"/>
  <c r="AA16" i="7" s="1"/>
  <c r="E7" i="2"/>
  <c r="F7" i="2" s="1"/>
  <c r="G7" i="2" s="1"/>
  <c r="C10" i="2"/>
  <c r="B11" i="2" s="1"/>
  <c r="D9" i="2"/>
  <c r="L25" i="6"/>
  <c r="M24" i="6"/>
  <c r="N24" i="6" s="1"/>
  <c r="D9" i="1"/>
  <c r="E9" i="1" s="1"/>
  <c r="C10" i="1" s="1"/>
  <c r="D32" i="1"/>
  <c r="C32" i="1"/>
  <c r="C20" i="1"/>
  <c r="B21" i="1" s="1"/>
  <c r="AV16" i="7" l="1"/>
  <c r="AU17" i="7" s="1"/>
  <c r="AR15" i="7"/>
  <c r="AQ16" i="7" s="1"/>
  <c r="AN15" i="7"/>
  <c r="AM16" i="7" s="1"/>
  <c r="AJ15" i="7"/>
  <c r="AI16" i="7" s="1"/>
  <c r="AE16" i="7"/>
  <c r="AF16" i="7" s="1"/>
  <c r="AB16" i="7"/>
  <c r="AA17" i="7" s="1"/>
  <c r="E8" i="2"/>
  <c r="F8" i="2" s="1"/>
  <c r="G8" i="2" s="1"/>
  <c r="C11" i="2"/>
  <c r="B12" i="2" s="1"/>
  <c r="D10" i="2"/>
  <c r="L26" i="6"/>
  <c r="M25" i="6"/>
  <c r="N25" i="6" s="1"/>
  <c r="B10" i="1"/>
  <c r="D10" i="1" s="1"/>
  <c r="E10" i="1" s="1"/>
  <c r="E32" i="1"/>
  <c r="B33" i="1" s="1"/>
  <c r="D17" i="1" s="1"/>
  <c r="E17" i="1" s="1"/>
  <c r="D16" i="1"/>
  <c r="E16" i="1" s="1"/>
  <c r="D21" i="1"/>
  <c r="E21" i="1" s="1"/>
  <c r="C21" i="1"/>
  <c r="B22" i="1" s="1"/>
  <c r="F28" i="1" l="1"/>
  <c r="G28" i="1" s="1"/>
  <c r="F29" i="1"/>
  <c r="G29" i="1" s="1"/>
  <c r="H29" i="1" s="1"/>
  <c r="F30" i="1"/>
  <c r="G30" i="1" s="1"/>
  <c r="F31" i="1"/>
  <c r="G31" i="1" s="1"/>
  <c r="H31" i="1" s="1"/>
  <c r="F32" i="1"/>
  <c r="G32" i="1" s="1"/>
  <c r="H32" i="1" s="1"/>
  <c r="AV17" i="7"/>
  <c r="AU18" i="7" s="1"/>
  <c r="AR16" i="7"/>
  <c r="AQ17" i="7" s="1"/>
  <c r="AN16" i="7"/>
  <c r="AM17" i="7" s="1"/>
  <c r="AJ16" i="7"/>
  <c r="AI17" i="7" s="1"/>
  <c r="AE17" i="7"/>
  <c r="AF17" i="7" s="1"/>
  <c r="AB17" i="7"/>
  <c r="AA18" i="7" s="1"/>
  <c r="C12" i="2"/>
  <c r="B13" i="2" s="1"/>
  <c r="D11" i="2"/>
  <c r="E9" i="2"/>
  <c r="F9" i="2" s="1"/>
  <c r="G9" i="2" s="1"/>
  <c r="L27" i="6"/>
  <c r="M27" i="6" s="1"/>
  <c r="M26" i="6"/>
  <c r="N26" i="6" s="1"/>
  <c r="B11" i="1"/>
  <c r="C11" i="1"/>
  <c r="F17" i="1"/>
  <c r="D19" i="1"/>
  <c r="E19" i="1" s="1"/>
  <c r="F6" i="1"/>
  <c r="G6" i="1" s="1"/>
  <c r="D18" i="1"/>
  <c r="E18" i="1" s="1"/>
  <c r="F18" i="1" s="1"/>
  <c r="F8" i="1"/>
  <c r="G8" i="1" s="1"/>
  <c r="F7" i="1"/>
  <c r="G7" i="1" s="1"/>
  <c r="F10" i="1"/>
  <c r="G10" i="1" s="1"/>
  <c r="D20" i="1"/>
  <c r="E20" i="1" s="1"/>
  <c r="F20" i="1" s="1"/>
  <c r="F9" i="1"/>
  <c r="G9" i="1" s="1"/>
  <c r="C22" i="1"/>
  <c r="B23" i="1" s="1"/>
  <c r="D22" i="1"/>
  <c r="E22" i="1" s="1"/>
  <c r="F22" i="1" s="1"/>
  <c r="H30" i="1" l="1"/>
  <c r="AV18" i="7"/>
  <c r="AU19" i="7" s="1"/>
  <c r="AR17" i="7"/>
  <c r="AQ18" i="7" s="1"/>
  <c r="AN17" i="7"/>
  <c r="AM18" i="7" s="1"/>
  <c r="AJ17" i="7"/>
  <c r="AI18" i="7" s="1"/>
  <c r="AE18" i="7"/>
  <c r="AF18" i="7" s="1"/>
  <c r="AB18" i="7"/>
  <c r="AA19" i="7" s="1"/>
  <c r="C13" i="2"/>
  <c r="B14" i="2" s="1"/>
  <c r="D12" i="2"/>
  <c r="E10" i="2"/>
  <c r="F10" i="2" s="1"/>
  <c r="G10" i="2" s="1"/>
  <c r="N27" i="6"/>
  <c r="F19" i="1"/>
  <c r="F21" i="1"/>
  <c r="D11" i="1"/>
  <c r="C23" i="1"/>
  <c r="D23" i="1"/>
  <c r="E23" i="1" s="1"/>
  <c r="F23" i="1" s="1"/>
  <c r="AV19" i="7" l="1"/>
  <c r="AU20" i="7" s="1"/>
  <c r="AR18" i="7"/>
  <c r="AQ19" i="7" s="1"/>
  <c r="AN18" i="7"/>
  <c r="AM19" i="7" s="1"/>
  <c r="AJ18" i="7"/>
  <c r="AI19" i="7" s="1"/>
  <c r="AE19" i="7"/>
  <c r="AF19" i="7" s="1"/>
  <c r="AB19" i="7"/>
  <c r="AA20" i="7" s="1"/>
  <c r="E11" i="2"/>
  <c r="F11" i="2" s="1"/>
  <c r="G11" i="2" s="1"/>
  <c r="C14" i="2"/>
  <c r="B15" i="2" s="1"/>
  <c r="D13" i="2"/>
  <c r="F11" i="1"/>
  <c r="G11" i="1" s="1"/>
  <c r="E11" i="1"/>
  <c r="H12" i="3"/>
  <c r="H11" i="3"/>
  <c r="H10" i="3"/>
  <c r="B5" i="3"/>
  <c r="B6" i="3"/>
  <c r="H13" i="3"/>
  <c r="B4" i="3"/>
  <c r="AV20" i="7" l="1"/>
  <c r="AU21" i="7" s="1"/>
  <c r="AR19" i="7"/>
  <c r="AQ20" i="7" s="1"/>
  <c r="AN19" i="7"/>
  <c r="AM20" i="7" s="1"/>
  <c r="AJ19" i="7"/>
  <c r="AI20" i="7" s="1"/>
  <c r="AE20" i="7"/>
  <c r="AF20" i="7" s="1"/>
  <c r="AB20" i="7"/>
  <c r="AA21" i="7" s="1"/>
  <c r="E12" i="2"/>
  <c r="F12" i="2" s="1"/>
  <c r="G12" i="2" s="1"/>
  <c r="C15" i="2"/>
  <c r="B16" i="2" s="1"/>
  <c r="D14" i="2"/>
  <c r="AV21" i="7" l="1"/>
  <c r="AU22" i="7" s="1"/>
  <c r="AR20" i="7"/>
  <c r="AQ21" i="7" s="1"/>
  <c r="AN20" i="7"/>
  <c r="AM21" i="7" s="1"/>
  <c r="AJ20" i="7"/>
  <c r="AI21" i="7" s="1"/>
  <c r="AE21" i="7"/>
  <c r="AF21" i="7" s="1"/>
  <c r="AB21" i="7"/>
  <c r="AA22" i="7" s="1"/>
  <c r="C16" i="2"/>
  <c r="D15" i="2"/>
  <c r="E14" i="2" s="1"/>
  <c r="F14" i="2"/>
  <c r="G14" i="2" s="1"/>
  <c r="E13" i="2"/>
  <c r="F13" i="2" s="1"/>
  <c r="G13" i="2" s="1"/>
  <c r="AV22" i="7" l="1"/>
  <c r="AU23" i="7" s="1"/>
  <c r="AR21" i="7"/>
  <c r="AQ22" i="7" s="1"/>
  <c r="AN21" i="7"/>
  <c r="AM22" i="7" s="1"/>
  <c r="AJ21" i="7"/>
  <c r="AI22" i="7" s="1"/>
  <c r="AE22" i="7"/>
  <c r="AF22" i="7" s="1"/>
  <c r="AB22" i="7"/>
  <c r="AA23" i="7" s="1"/>
  <c r="AV23" i="7" l="1"/>
  <c r="AU24" i="7" s="1"/>
  <c r="AR22" i="7"/>
  <c r="AQ23" i="7" s="1"/>
  <c r="AN22" i="7"/>
  <c r="AM23" i="7" s="1"/>
  <c r="AJ22" i="7"/>
  <c r="AI23" i="7" s="1"/>
  <c r="AE23" i="7"/>
  <c r="AF23" i="7" s="1"/>
  <c r="AB23" i="7"/>
  <c r="AA24" i="7" s="1"/>
  <c r="AV24" i="7" l="1"/>
  <c r="AU25" i="7" s="1"/>
  <c r="AR23" i="7"/>
  <c r="AQ24" i="7" s="1"/>
  <c r="AN23" i="7"/>
  <c r="AM24" i="7" s="1"/>
  <c r="AJ23" i="7"/>
  <c r="AI24" i="7" s="1"/>
  <c r="AE24" i="7"/>
  <c r="AF24" i="7" s="1"/>
  <c r="AB24" i="7"/>
  <c r="AA25" i="7" s="1"/>
  <c r="AV25" i="7" l="1"/>
  <c r="AU26" i="7" s="1"/>
  <c r="AR24" i="7"/>
  <c r="AQ25" i="7" s="1"/>
  <c r="AN24" i="7"/>
  <c r="AM25" i="7" s="1"/>
  <c r="AJ24" i="7"/>
  <c r="AI25" i="7" s="1"/>
  <c r="AE25" i="7"/>
  <c r="AF25" i="7" s="1"/>
  <c r="AB25" i="7"/>
  <c r="AA26" i="7" s="1"/>
  <c r="AV26" i="7" l="1"/>
  <c r="AU27" i="7" s="1"/>
  <c r="AR25" i="7"/>
  <c r="AQ26" i="7" s="1"/>
  <c r="AN25" i="7"/>
  <c r="AM26" i="7" s="1"/>
  <c r="AJ25" i="7"/>
  <c r="AI26" i="7" s="1"/>
  <c r="AE26" i="7"/>
  <c r="AF26" i="7" s="1"/>
  <c r="AB26" i="7"/>
  <c r="AA27" i="7" s="1"/>
  <c r="AV27" i="7" l="1"/>
  <c r="AU28" i="7" s="1"/>
  <c r="AR26" i="7"/>
  <c r="AQ27" i="7" s="1"/>
  <c r="AN26" i="7"/>
  <c r="AM27" i="7" s="1"/>
  <c r="AJ26" i="7"/>
  <c r="AI27" i="7" s="1"/>
  <c r="AE27" i="7"/>
  <c r="AF27" i="7" s="1"/>
  <c r="AB27" i="7"/>
  <c r="AA28" i="7" s="1"/>
  <c r="AV28" i="7" l="1"/>
  <c r="AU29" i="7" s="1"/>
  <c r="AR27" i="7"/>
  <c r="AQ28" i="7" s="1"/>
  <c r="AN27" i="7"/>
  <c r="AM28" i="7" s="1"/>
  <c r="AJ27" i="7"/>
  <c r="AI28" i="7" s="1"/>
  <c r="AE28" i="7"/>
  <c r="AF28" i="7" s="1"/>
  <c r="AB28" i="7"/>
  <c r="AA29" i="7" s="1"/>
  <c r="AV29" i="7" l="1"/>
  <c r="AU30" i="7" s="1"/>
  <c r="AR28" i="7"/>
  <c r="AQ29" i="7" s="1"/>
  <c r="AN28" i="7"/>
  <c r="AM29" i="7" s="1"/>
  <c r="AJ28" i="7"/>
  <c r="AI29" i="7" s="1"/>
  <c r="AE29" i="7"/>
  <c r="AF29" i="7" s="1"/>
  <c r="AB29" i="7"/>
  <c r="AA30" i="7" s="1"/>
  <c r="AV30" i="7" l="1"/>
  <c r="AU31" i="7" s="1"/>
  <c r="AR29" i="7"/>
  <c r="AQ30" i="7" s="1"/>
  <c r="AN29" i="7"/>
  <c r="AM30" i="7" s="1"/>
  <c r="AJ29" i="7"/>
  <c r="AI30" i="7" s="1"/>
  <c r="AE30" i="7"/>
  <c r="AF30" i="7" s="1"/>
  <c r="AB30" i="7"/>
  <c r="AA31" i="7" s="1"/>
  <c r="AV31" i="7" l="1"/>
  <c r="AU32" i="7" s="1"/>
  <c r="AR30" i="7"/>
  <c r="AQ31" i="7" s="1"/>
  <c r="AN30" i="7"/>
  <c r="AM31" i="7" s="1"/>
  <c r="AJ30" i="7"/>
  <c r="AI31" i="7" s="1"/>
  <c r="AE31" i="7"/>
  <c r="AF31" i="7" s="1"/>
  <c r="AB31" i="7"/>
  <c r="AA32" i="7" s="1"/>
  <c r="AV32" i="7" l="1"/>
  <c r="AU33" i="7" s="1"/>
  <c r="AR31" i="7"/>
  <c r="AQ32" i="7" s="1"/>
  <c r="AN31" i="7"/>
  <c r="AM32" i="7" s="1"/>
  <c r="AJ31" i="7"/>
  <c r="AI32" i="7" s="1"/>
  <c r="AE32" i="7"/>
  <c r="AF32" i="7" s="1"/>
  <c r="AB32" i="7"/>
  <c r="AA33" i="7" s="1"/>
  <c r="AV33" i="7" l="1"/>
  <c r="AU34" i="7" s="1"/>
  <c r="AR32" i="7"/>
  <c r="AQ33" i="7" s="1"/>
  <c r="AN32" i="7"/>
  <c r="AM33" i="7" s="1"/>
  <c r="AJ32" i="7"/>
  <c r="AI33" i="7" s="1"/>
  <c r="AE33" i="7"/>
  <c r="AF33" i="7" s="1"/>
  <c r="AB33" i="7"/>
  <c r="AA34" i="7" s="1"/>
  <c r="AV34" i="7" l="1"/>
  <c r="AU35" i="7" s="1"/>
  <c r="AR33" i="7"/>
  <c r="AQ34" i="7" s="1"/>
  <c r="AN33" i="7"/>
  <c r="AM34" i="7" s="1"/>
  <c r="AJ33" i="7"/>
  <c r="AI34" i="7" s="1"/>
  <c r="AE34" i="7"/>
  <c r="AF34" i="7" s="1"/>
  <c r="AB34" i="7"/>
  <c r="AA35" i="7" s="1"/>
  <c r="AV35" i="7" l="1"/>
  <c r="AU36" i="7" s="1"/>
  <c r="AR34" i="7"/>
  <c r="AQ35" i="7" s="1"/>
  <c r="AN34" i="7"/>
  <c r="AM35" i="7" s="1"/>
  <c r="AJ34" i="7"/>
  <c r="AI35" i="7" s="1"/>
  <c r="AE35" i="7"/>
  <c r="AF35" i="7" s="1"/>
  <c r="AB35" i="7"/>
  <c r="AA36" i="7" s="1"/>
  <c r="AV36" i="7" l="1"/>
  <c r="AU37" i="7" s="1"/>
  <c r="AR35" i="7"/>
  <c r="AQ36" i="7" s="1"/>
  <c r="AN35" i="7"/>
  <c r="AM36" i="7" s="1"/>
  <c r="AJ35" i="7"/>
  <c r="AI36" i="7" s="1"/>
  <c r="AE36" i="7"/>
  <c r="AF36" i="7" s="1"/>
  <c r="AB36" i="7"/>
  <c r="AA37" i="7" s="1"/>
  <c r="AV37" i="7" l="1"/>
  <c r="AU38" i="7" s="1"/>
  <c r="AR36" i="7"/>
  <c r="AQ37" i="7" s="1"/>
  <c r="AN36" i="7"/>
  <c r="AM37" i="7" s="1"/>
  <c r="AJ36" i="7"/>
  <c r="AI37" i="7" s="1"/>
  <c r="AE37" i="7"/>
  <c r="AF37" i="7" s="1"/>
  <c r="AB37" i="7"/>
  <c r="AA38" i="7" s="1"/>
  <c r="AV38" i="7" l="1"/>
  <c r="AU39" i="7" s="1"/>
  <c r="AR37" i="7"/>
  <c r="AQ38" i="7" s="1"/>
  <c r="AN37" i="7"/>
  <c r="AM38" i="7" s="1"/>
  <c r="AJ37" i="7"/>
  <c r="AI38" i="7" s="1"/>
  <c r="AE38" i="7"/>
  <c r="AF38" i="7" s="1"/>
  <c r="AB38" i="7"/>
  <c r="AA39" i="7" s="1"/>
  <c r="AV39" i="7" l="1"/>
  <c r="AU40" i="7" s="1"/>
  <c r="AR38" i="7"/>
  <c r="AQ39" i="7" s="1"/>
  <c r="AN38" i="7"/>
  <c r="AM39" i="7" s="1"/>
  <c r="AJ38" i="7"/>
  <c r="AI39" i="7" s="1"/>
  <c r="AE39" i="7"/>
  <c r="AF39" i="7" s="1"/>
  <c r="AB39" i="7"/>
  <c r="AA40" i="7" s="1"/>
  <c r="AB40" i="7" s="1"/>
  <c r="AA41" i="7" s="1"/>
  <c r="AB41" i="7" s="1"/>
  <c r="AA42" i="7" s="1"/>
  <c r="AB42" i="7" s="1"/>
  <c r="AA43" i="7" s="1"/>
  <c r="AB43" i="7" s="1"/>
  <c r="AA44" i="7" s="1"/>
  <c r="AB44" i="7" s="1"/>
  <c r="AA45" i="7" s="1"/>
  <c r="AB45" i="7" s="1"/>
  <c r="AA46" i="7" s="1"/>
  <c r="AB46" i="7" s="1"/>
  <c r="AA47" i="7" s="1"/>
  <c r="AB47" i="7" s="1"/>
  <c r="AA48" i="7" s="1"/>
  <c r="AB48" i="7" s="1"/>
  <c r="AA49" i="7" s="1"/>
  <c r="AB49" i="7" s="1"/>
  <c r="AA50" i="7" s="1"/>
  <c r="AB50" i="7" s="1"/>
  <c r="AA51" i="7" s="1"/>
  <c r="AB51" i="7" s="1"/>
  <c r="AA52" i="7" s="1"/>
  <c r="AB52" i="7" s="1"/>
  <c r="AA53" i="7" s="1"/>
  <c r="AB53" i="7" s="1"/>
  <c r="AA54" i="7" s="1"/>
  <c r="AB54" i="7" s="1"/>
  <c r="AA55" i="7" s="1"/>
  <c r="AB55" i="7" s="1"/>
  <c r="AA56" i="7" s="1"/>
  <c r="AB56" i="7" s="1"/>
  <c r="AA57" i="7" s="1"/>
  <c r="AB57" i="7" s="1"/>
  <c r="AA58" i="7" s="1"/>
  <c r="AV40" i="7" l="1"/>
  <c r="AU41" i="7" s="1"/>
  <c r="AR39" i="7"/>
  <c r="AQ40" i="7" s="1"/>
  <c r="AN39" i="7"/>
  <c r="AM40" i="7" s="1"/>
  <c r="AJ39" i="7"/>
  <c r="AI40" i="7" s="1"/>
  <c r="AJ40" i="7" s="1"/>
  <c r="AI41" i="7" s="1"/>
  <c r="AJ41" i="7" s="1"/>
  <c r="AI42" i="7" s="1"/>
  <c r="AJ42" i="7" s="1"/>
  <c r="AI43" i="7" s="1"/>
  <c r="AJ43" i="7" s="1"/>
  <c r="AI44" i="7" s="1"/>
  <c r="AJ44" i="7" s="1"/>
  <c r="AI45" i="7" s="1"/>
  <c r="AJ45" i="7" s="1"/>
  <c r="AI46" i="7" s="1"/>
  <c r="AJ46" i="7" s="1"/>
  <c r="AI47" i="7" s="1"/>
  <c r="AJ47" i="7" s="1"/>
  <c r="AI48" i="7" s="1"/>
  <c r="AJ48" i="7" s="1"/>
  <c r="AI49" i="7" s="1"/>
  <c r="AJ49" i="7" s="1"/>
  <c r="AI50" i="7" s="1"/>
  <c r="AJ50" i="7" s="1"/>
  <c r="AI51" i="7" s="1"/>
  <c r="AJ51" i="7" s="1"/>
  <c r="AI52" i="7" s="1"/>
  <c r="AJ52" i="7" s="1"/>
  <c r="AI53" i="7" s="1"/>
  <c r="AJ53" i="7" s="1"/>
  <c r="AI54" i="7" s="1"/>
  <c r="AJ54" i="7" s="1"/>
  <c r="AI55" i="7" s="1"/>
  <c r="AJ55" i="7" s="1"/>
  <c r="AI56" i="7" s="1"/>
  <c r="AJ56" i="7" s="1"/>
  <c r="AI57" i="7" s="1"/>
  <c r="AJ57" i="7" s="1"/>
  <c r="AI58" i="7" s="1"/>
  <c r="AJ58" i="7" s="1"/>
  <c r="AI59" i="7" s="1"/>
  <c r="AJ59" i="7" s="1"/>
  <c r="AI60" i="7" s="1"/>
  <c r="AJ60" i="7" s="1"/>
  <c r="AI61" i="7" s="1"/>
  <c r="AJ61" i="7" s="1"/>
  <c r="AI62" i="7" s="1"/>
  <c r="AJ62" i="7" s="1"/>
  <c r="AI63" i="7" s="1"/>
  <c r="AJ63" i="7" s="1"/>
  <c r="AI64" i="7" s="1"/>
  <c r="AJ64" i="7" s="1"/>
  <c r="AI65" i="7" s="1"/>
  <c r="AJ65" i="7" s="1"/>
  <c r="AI66" i="7" s="1"/>
  <c r="AJ66" i="7" s="1"/>
  <c r="AI67" i="7" s="1"/>
  <c r="AJ67" i="7" s="1"/>
  <c r="AI68" i="7" s="1"/>
  <c r="AJ68" i="7" s="1"/>
  <c r="AI69" i="7" s="1"/>
  <c r="AJ69" i="7" s="1"/>
  <c r="AI70" i="7" s="1"/>
  <c r="AJ70" i="7" s="1"/>
  <c r="AI71" i="7" s="1"/>
  <c r="AJ71" i="7" s="1"/>
  <c r="AI72" i="7" s="1"/>
  <c r="AJ72" i="7" s="1"/>
  <c r="AI73" i="7" s="1"/>
  <c r="AJ73" i="7" s="1"/>
  <c r="AI74" i="7" s="1"/>
  <c r="AJ74" i="7" s="1"/>
  <c r="AI75" i="7" s="1"/>
  <c r="AJ75" i="7" s="1"/>
  <c r="AI76" i="7" s="1"/>
  <c r="AJ76" i="7" s="1"/>
  <c r="AI77" i="7" s="1"/>
  <c r="AJ77" i="7" s="1"/>
  <c r="AI78" i="7" s="1"/>
  <c r="AJ78" i="7" s="1"/>
  <c r="AI79" i="7" s="1"/>
  <c r="AJ79" i="7" s="1"/>
  <c r="AI80" i="7" s="1"/>
  <c r="AJ80" i="7" s="1"/>
  <c r="AI81" i="7" s="1"/>
  <c r="AJ81" i="7" s="1"/>
  <c r="AI82" i="7" s="1"/>
  <c r="AJ82" i="7" s="1"/>
  <c r="AI83" i="7" s="1"/>
  <c r="AJ83" i="7" s="1"/>
  <c r="AI84" i="7" s="1"/>
  <c r="AJ84" i="7" s="1"/>
  <c r="AI85" i="7" s="1"/>
  <c r="AJ85" i="7" s="1"/>
  <c r="AI86" i="7" s="1"/>
  <c r="AJ86" i="7" s="1"/>
  <c r="AI87" i="7" s="1"/>
  <c r="AJ87" i="7" s="1"/>
  <c r="AI88" i="7" s="1"/>
  <c r="AJ88" i="7" s="1"/>
  <c r="AI89" i="7" s="1"/>
  <c r="AJ89" i="7" s="1"/>
  <c r="AI90" i="7" s="1"/>
  <c r="AJ90" i="7" s="1"/>
  <c r="AI91" i="7" s="1"/>
  <c r="AJ91" i="7" s="1"/>
  <c r="AI92" i="7" s="1"/>
  <c r="AJ92" i="7" s="1"/>
  <c r="AI93" i="7" s="1"/>
  <c r="AJ93" i="7" s="1"/>
  <c r="AI94" i="7" s="1"/>
  <c r="AJ94" i="7" s="1"/>
  <c r="AI95" i="7" s="1"/>
  <c r="AJ95" i="7" s="1"/>
  <c r="AI96" i="7" s="1"/>
  <c r="AJ96" i="7" s="1"/>
  <c r="AI97" i="7" s="1"/>
  <c r="AJ97" i="7" s="1"/>
  <c r="AI98" i="7" s="1"/>
  <c r="AJ98" i="7" s="1"/>
  <c r="AI99" i="7" s="1"/>
  <c r="AJ99" i="7" s="1"/>
  <c r="AI100" i="7" s="1"/>
  <c r="AJ100" i="7" s="1"/>
  <c r="AI101" i="7" s="1"/>
  <c r="AJ101" i="7" s="1"/>
  <c r="AI102" i="7" s="1"/>
  <c r="AJ102" i="7" s="1"/>
  <c r="AI103" i="7" s="1"/>
  <c r="AJ103" i="7" s="1"/>
  <c r="AI104" i="7" s="1"/>
  <c r="AJ104" i="7" s="1"/>
  <c r="AI105" i="7" s="1"/>
  <c r="AJ105" i="7" s="1"/>
  <c r="AI106" i="7" s="1"/>
  <c r="AJ106" i="7" s="1"/>
  <c r="AI107" i="7" s="1"/>
  <c r="AJ107" i="7" s="1"/>
  <c r="AI108" i="7" s="1"/>
  <c r="AJ108" i="7" s="1"/>
  <c r="AI109" i="7" s="1"/>
  <c r="AJ109" i="7" s="1"/>
  <c r="AI110" i="7" s="1"/>
  <c r="AJ110" i="7" s="1"/>
  <c r="AI111" i="7" s="1"/>
  <c r="AJ111" i="7" s="1"/>
  <c r="AI112" i="7" s="1"/>
  <c r="AJ112" i="7" s="1"/>
  <c r="AI113" i="7" s="1"/>
  <c r="AJ113" i="7" s="1"/>
  <c r="AI114" i="7" s="1"/>
  <c r="AJ114" i="7" s="1"/>
  <c r="AI115" i="7" s="1"/>
  <c r="AJ115" i="7" s="1"/>
  <c r="AI116" i="7" s="1"/>
  <c r="AJ116" i="7" s="1"/>
  <c r="AI117" i="7" s="1"/>
  <c r="AJ117" i="7" s="1"/>
  <c r="AI118" i="7" s="1"/>
  <c r="AJ118" i="7" s="1"/>
  <c r="AI119" i="7" s="1"/>
  <c r="AJ119" i="7" s="1"/>
  <c r="AI120" i="7" s="1"/>
  <c r="AJ120" i="7" s="1"/>
  <c r="AI121" i="7" s="1"/>
  <c r="AJ121" i="7" s="1"/>
  <c r="AI122" i="7" s="1"/>
  <c r="AJ122" i="7" s="1"/>
  <c r="AI123" i="7" s="1"/>
  <c r="AJ123" i="7" s="1"/>
  <c r="AI124" i="7" s="1"/>
  <c r="AJ124" i="7" s="1"/>
  <c r="AI125" i="7" s="1"/>
  <c r="AJ125" i="7" s="1"/>
  <c r="AI126" i="7" s="1"/>
  <c r="AJ126" i="7" s="1"/>
  <c r="AI127" i="7" s="1"/>
  <c r="AJ127" i="7" s="1"/>
  <c r="AI128" i="7" s="1"/>
  <c r="AJ128" i="7" s="1"/>
  <c r="AI129" i="7" s="1"/>
  <c r="AJ129" i="7" s="1"/>
  <c r="AI130" i="7" s="1"/>
  <c r="AJ130" i="7" s="1"/>
  <c r="AI131" i="7" s="1"/>
  <c r="AJ131" i="7" s="1"/>
  <c r="AI132" i="7" s="1"/>
  <c r="AJ132" i="7" s="1"/>
  <c r="AI133" i="7" s="1"/>
  <c r="AJ133" i="7" s="1"/>
  <c r="AI134" i="7" s="1"/>
  <c r="AJ134" i="7" s="1"/>
  <c r="AI135" i="7" s="1"/>
  <c r="AJ135" i="7" s="1"/>
  <c r="AI136" i="7" s="1"/>
  <c r="AJ136" i="7" s="1"/>
  <c r="AI137" i="7" s="1"/>
  <c r="AJ137" i="7" s="1"/>
  <c r="AI138" i="7" s="1"/>
  <c r="AJ138" i="7" s="1"/>
  <c r="AI139" i="7" s="1"/>
  <c r="AJ139" i="7" s="1"/>
  <c r="AI140" i="7" s="1"/>
  <c r="AJ140" i="7" s="1"/>
  <c r="AI141" i="7" s="1"/>
  <c r="AJ141" i="7" s="1"/>
  <c r="AI142" i="7" s="1"/>
  <c r="AJ142" i="7" s="1"/>
  <c r="AI143" i="7" s="1"/>
  <c r="AJ143" i="7" s="1"/>
  <c r="AI144" i="7" s="1"/>
  <c r="AJ144" i="7" s="1"/>
  <c r="AI145" i="7" s="1"/>
  <c r="AJ145" i="7" s="1"/>
  <c r="AI146" i="7" s="1"/>
  <c r="AJ146" i="7" s="1"/>
  <c r="AI147" i="7" s="1"/>
  <c r="AJ147" i="7" s="1"/>
  <c r="AI148" i="7" s="1"/>
  <c r="AJ148" i="7" s="1"/>
  <c r="AI149" i="7" s="1"/>
  <c r="AJ149" i="7" s="1"/>
  <c r="AI150" i="7" s="1"/>
  <c r="AJ150" i="7" s="1"/>
  <c r="AI151" i="7" s="1"/>
  <c r="AJ151" i="7" s="1"/>
  <c r="AI152" i="7" s="1"/>
  <c r="AJ152" i="7" s="1"/>
  <c r="AI153" i="7" s="1"/>
  <c r="AJ153" i="7" s="1"/>
  <c r="AI154" i="7" s="1"/>
  <c r="AJ154" i="7" s="1"/>
  <c r="AI155" i="7" s="1"/>
  <c r="AJ155" i="7" s="1"/>
  <c r="AI156" i="7" s="1"/>
  <c r="AJ156" i="7" s="1"/>
  <c r="AI157" i="7" s="1"/>
  <c r="AJ157" i="7" s="1"/>
  <c r="AI158" i="7" s="1"/>
  <c r="AJ158" i="7" s="1"/>
  <c r="AI159" i="7" s="1"/>
  <c r="AJ159" i="7" s="1"/>
  <c r="AI160" i="7" s="1"/>
  <c r="AJ160" i="7" s="1"/>
  <c r="AI161" i="7" s="1"/>
  <c r="AJ161" i="7" s="1"/>
  <c r="AI162" i="7" s="1"/>
  <c r="AJ162" i="7" s="1"/>
  <c r="AI163" i="7" s="1"/>
  <c r="AJ163" i="7" s="1"/>
  <c r="AI164" i="7" s="1"/>
  <c r="AJ164" i="7" s="1"/>
  <c r="AI165" i="7" s="1"/>
  <c r="AJ165" i="7" s="1"/>
  <c r="AI166" i="7" s="1"/>
  <c r="AJ166" i="7" s="1"/>
  <c r="AI167" i="7" s="1"/>
  <c r="AJ167" i="7" s="1"/>
  <c r="AI168" i="7" s="1"/>
  <c r="AJ168" i="7" s="1"/>
  <c r="AI169" i="7" s="1"/>
  <c r="AJ169" i="7" s="1"/>
  <c r="AI170" i="7" s="1"/>
  <c r="AJ170" i="7" s="1"/>
  <c r="AI171" i="7" s="1"/>
  <c r="AJ171" i="7" s="1"/>
  <c r="AI172" i="7" s="1"/>
  <c r="AJ172" i="7" s="1"/>
  <c r="AI173" i="7" s="1"/>
  <c r="AJ173" i="7" s="1"/>
  <c r="AI174" i="7" s="1"/>
  <c r="AJ174" i="7" s="1"/>
  <c r="AI175" i="7" s="1"/>
  <c r="AJ175" i="7" s="1"/>
  <c r="AI176" i="7" s="1"/>
  <c r="AJ176" i="7" s="1"/>
  <c r="AI177" i="7" s="1"/>
  <c r="AJ177" i="7" s="1"/>
  <c r="AI178" i="7" s="1"/>
  <c r="AJ178" i="7" s="1"/>
  <c r="AI179" i="7" s="1"/>
  <c r="AJ179" i="7" s="1"/>
  <c r="AI180" i="7" s="1"/>
  <c r="AJ180" i="7" s="1"/>
  <c r="AI181" i="7" s="1"/>
  <c r="AJ181" i="7" s="1"/>
  <c r="AI182" i="7" s="1"/>
  <c r="AJ182" i="7" s="1"/>
  <c r="AI183" i="7" s="1"/>
  <c r="AJ183" i="7" s="1"/>
  <c r="AI184" i="7" s="1"/>
  <c r="AJ184" i="7" s="1"/>
  <c r="AI185" i="7" s="1"/>
  <c r="AJ185" i="7" s="1"/>
  <c r="AI186" i="7" s="1"/>
  <c r="AJ186" i="7" s="1"/>
  <c r="AI187" i="7" s="1"/>
  <c r="AJ187" i="7" s="1"/>
  <c r="AI188" i="7" s="1"/>
  <c r="AJ188" i="7" s="1"/>
  <c r="AI189" i="7" s="1"/>
  <c r="AJ189" i="7" s="1"/>
  <c r="AI190" i="7" s="1"/>
  <c r="AJ190" i="7" s="1"/>
  <c r="AI191" i="7" s="1"/>
  <c r="AJ191" i="7" s="1"/>
  <c r="AI192" i="7" s="1"/>
  <c r="AJ192" i="7" s="1"/>
  <c r="AI193" i="7" s="1"/>
  <c r="AJ193" i="7" s="1"/>
  <c r="AI194" i="7" s="1"/>
  <c r="AJ194" i="7" s="1"/>
  <c r="AI195" i="7" s="1"/>
  <c r="AJ195" i="7" s="1"/>
  <c r="AI196" i="7" s="1"/>
  <c r="AJ196" i="7" s="1"/>
  <c r="AI197" i="7" s="1"/>
  <c r="AJ197" i="7" s="1"/>
  <c r="AI198" i="7" s="1"/>
  <c r="AJ198" i="7" s="1"/>
  <c r="AI199" i="7" s="1"/>
  <c r="AJ199" i="7" s="1"/>
  <c r="AI200" i="7" s="1"/>
  <c r="AJ200" i="7" s="1"/>
  <c r="AI201" i="7" s="1"/>
  <c r="AJ201" i="7" s="1"/>
  <c r="AI202" i="7" s="1"/>
  <c r="AJ202" i="7" s="1"/>
  <c r="AI203" i="7" s="1"/>
  <c r="AJ203" i="7" s="1"/>
  <c r="AI204" i="7" s="1"/>
  <c r="AJ204" i="7" s="1"/>
  <c r="AI205" i="7" s="1"/>
  <c r="AJ205" i="7" s="1"/>
  <c r="AI206" i="7" s="1"/>
  <c r="AJ206" i="7" s="1"/>
  <c r="AI207" i="7" s="1"/>
  <c r="AJ207" i="7" s="1"/>
  <c r="AI208" i="7" s="1"/>
  <c r="AJ208" i="7" s="1"/>
  <c r="AB58" i="7"/>
  <c r="AA59" i="7" s="1"/>
  <c r="AB59" i="7" s="1"/>
  <c r="AA60" i="7" s="1"/>
  <c r="AB60" i="7" s="1"/>
  <c r="AA61" i="7" s="1"/>
  <c r="AB61" i="7" s="1"/>
  <c r="AA62" i="7" s="1"/>
  <c r="AB62" i="7" s="1"/>
  <c r="AA63" i="7" s="1"/>
  <c r="AB63" i="7" s="1"/>
  <c r="AA64" i="7" s="1"/>
  <c r="AB64" i="7" s="1"/>
  <c r="AA65" i="7" s="1"/>
  <c r="AB65" i="7" s="1"/>
  <c r="AA66" i="7" s="1"/>
  <c r="AB66" i="7" s="1"/>
  <c r="AA67" i="7" s="1"/>
  <c r="AB67" i="7" s="1"/>
  <c r="AA68" i="7" s="1"/>
  <c r="AB68" i="7" s="1"/>
  <c r="AA69" i="7" s="1"/>
  <c r="AB69" i="7" s="1"/>
  <c r="AA70" i="7" s="1"/>
  <c r="AB70" i="7" s="1"/>
  <c r="AA71" i="7" s="1"/>
  <c r="AB71" i="7" s="1"/>
  <c r="AA72" i="7" s="1"/>
  <c r="AB72" i="7" s="1"/>
  <c r="AA73" i="7" s="1"/>
  <c r="AB73" i="7" s="1"/>
  <c r="AA74" i="7" s="1"/>
  <c r="AB74" i="7" s="1"/>
  <c r="AA75" i="7" s="1"/>
  <c r="AB75" i="7" s="1"/>
  <c r="AA76" i="7" s="1"/>
  <c r="AB76" i="7" s="1"/>
  <c r="AA77" i="7" s="1"/>
  <c r="AB77" i="7" s="1"/>
  <c r="AA78" i="7" s="1"/>
  <c r="AB78" i="7" s="1"/>
  <c r="AA79" i="7" s="1"/>
  <c r="AB79" i="7" s="1"/>
  <c r="AA80" i="7" s="1"/>
  <c r="AB80" i="7" s="1"/>
  <c r="AA81" i="7" s="1"/>
  <c r="AB81" i="7" s="1"/>
  <c r="AA82" i="7" s="1"/>
  <c r="AB82" i="7" s="1"/>
  <c r="AA83" i="7" s="1"/>
  <c r="AB83" i="7" s="1"/>
  <c r="AA84" i="7" s="1"/>
  <c r="AB84" i="7" s="1"/>
  <c r="AA85" i="7" s="1"/>
  <c r="AB85" i="7" s="1"/>
  <c r="AA86" i="7" s="1"/>
  <c r="AB86" i="7" s="1"/>
  <c r="AA87" i="7" s="1"/>
  <c r="AB87" i="7" s="1"/>
  <c r="AA88" i="7" s="1"/>
  <c r="AB88" i="7" s="1"/>
  <c r="AA89" i="7" s="1"/>
  <c r="AB89" i="7" s="1"/>
  <c r="AA90" i="7" s="1"/>
  <c r="AB90" i="7" s="1"/>
  <c r="AA91" i="7" s="1"/>
  <c r="AB91" i="7" s="1"/>
  <c r="AA92" i="7" s="1"/>
  <c r="AB92" i="7" s="1"/>
  <c r="AA93" i="7" s="1"/>
  <c r="AB93" i="7" s="1"/>
  <c r="AA94" i="7" s="1"/>
  <c r="AB94" i="7" s="1"/>
  <c r="AA95" i="7" s="1"/>
  <c r="AB95" i="7" s="1"/>
  <c r="AA96" i="7" s="1"/>
  <c r="AB96" i="7" s="1"/>
  <c r="AA97" i="7" s="1"/>
  <c r="AB97" i="7" s="1"/>
  <c r="AA98" i="7" s="1"/>
  <c r="AB98" i="7" s="1"/>
  <c r="AA99" i="7" s="1"/>
  <c r="AB99" i="7" s="1"/>
  <c r="AA100" i="7" s="1"/>
  <c r="AB100" i="7" s="1"/>
  <c r="AA101" i="7" s="1"/>
  <c r="AB101" i="7" s="1"/>
  <c r="AA102" i="7" s="1"/>
  <c r="AB102" i="7" s="1"/>
  <c r="AA103" i="7" s="1"/>
  <c r="AB103" i="7" s="1"/>
  <c r="AA104" i="7" s="1"/>
  <c r="AB104" i="7" s="1"/>
  <c r="AA105" i="7" s="1"/>
  <c r="AB105" i="7" s="1"/>
  <c r="AA106" i="7" s="1"/>
  <c r="AB106" i="7" s="1"/>
  <c r="AA107" i="7" s="1"/>
  <c r="AB107" i="7" s="1"/>
  <c r="AA108" i="7" s="1"/>
  <c r="AB108" i="7" s="1"/>
  <c r="AE40" i="7"/>
  <c r="AF40" i="7" s="1"/>
  <c r="AE41" i="7" s="1"/>
  <c r="AF41" i="7" s="1"/>
  <c r="AE42" i="7" s="1"/>
  <c r="AF42" i="7" s="1"/>
  <c r="AE43" i="7" s="1"/>
  <c r="AF43" i="7" s="1"/>
  <c r="AE44" i="7" s="1"/>
  <c r="AF44" i="7" s="1"/>
  <c r="AE45" i="7" s="1"/>
  <c r="AF45" i="7" s="1"/>
  <c r="AE46" i="7" s="1"/>
  <c r="AF46" i="7" s="1"/>
  <c r="AE47" i="7" s="1"/>
  <c r="AF47" i="7" s="1"/>
  <c r="AE48" i="7" s="1"/>
  <c r="AF48" i="7" s="1"/>
  <c r="AE49" i="7" s="1"/>
  <c r="AF49" i="7" s="1"/>
  <c r="AE50" i="7" s="1"/>
  <c r="AF50" i="7" s="1"/>
  <c r="AE51" i="7" s="1"/>
  <c r="AF51" i="7" s="1"/>
  <c r="AE52" i="7" s="1"/>
  <c r="AF52" i="7" s="1"/>
  <c r="AE53" i="7" s="1"/>
  <c r="AF53" i="7" s="1"/>
  <c r="AE54" i="7" s="1"/>
  <c r="AF54" i="7" s="1"/>
  <c r="AE55" i="7" s="1"/>
  <c r="AF55" i="7" s="1"/>
  <c r="AE56" i="7" s="1"/>
  <c r="AF56" i="7" s="1"/>
  <c r="AE57" i="7" s="1"/>
  <c r="AF57" i="7" s="1"/>
  <c r="AE58" i="7" s="1"/>
  <c r="AF58" i="7" s="1"/>
  <c r="AE59" i="7" s="1"/>
  <c r="AF59" i="7" s="1"/>
  <c r="AE60" i="7" s="1"/>
  <c r="AF60" i="7" s="1"/>
  <c r="AE61" i="7" s="1"/>
  <c r="AF61" i="7" s="1"/>
  <c r="AE62" i="7" s="1"/>
  <c r="AF62" i="7" s="1"/>
  <c r="AE63" i="7" s="1"/>
  <c r="AF63" i="7" s="1"/>
  <c r="AE64" i="7" s="1"/>
  <c r="AF64" i="7" s="1"/>
  <c r="AE65" i="7" s="1"/>
  <c r="AF65" i="7" s="1"/>
  <c r="AE66" i="7" s="1"/>
  <c r="AF66" i="7" s="1"/>
  <c r="AE67" i="7" s="1"/>
  <c r="AF67" i="7" s="1"/>
  <c r="AE68" i="7" s="1"/>
  <c r="AF68" i="7" s="1"/>
  <c r="AE69" i="7" s="1"/>
  <c r="AF69" i="7" s="1"/>
  <c r="AE70" i="7" s="1"/>
  <c r="AF70" i="7" s="1"/>
  <c r="AE71" i="7" s="1"/>
  <c r="AF71" i="7" s="1"/>
  <c r="AE72" i="7" s="1"/>
  <c r="AF72" i="7" s="1"/>
  <c r="AE73" i="7" s="1"/>
  <c r="AF73" i="7" s="1"/>
  <c r="AE74" i="7" s="1"/>
  <c r="AF74" i="7" s="1"/>
  <c r="AE75" i="7" s="1"/>
  <c r="AF75" i="7" s="1"/>
  <c r="AE76" i="7" s="1"/>
  <c r="AF76" i="7" s="1"/>
  <c r="AE77" i="7" s="1"/>
  <c r="AF77" i="7" s="1"/>
  <c r="AE78" i="7" s="1"/>
  <c r="AF78" i="7" s="1"/>
  <c r="AE79" i="7" s="1"/>
  <c r="AF79" i="7" s="1"/>
  <c r="AE80" i="7" s="1"/>
  <c r="AF80" i="7" s="1"/>
  <c r="AE81" i="7" s="1"/>
  <c r="AF81" i="7" s="1"/>
  <c r="AE82" i="7" s="1"/>
  <c r="AF82" i="7" s="1"/>
  <c r="AE83" i="7" s="1"/>
  <c r="AF83" i="7" s="1"/>
  <c r="AE84" i="7" s="1"/>
  <c r="AF84" i="7" s="1"/>
  <c r="AE85" i="7" s="1"/>
  <c r="AF85" i="7" s="1"/>
  <c r="AE86" i="7" s="1"/>
  <c r="AF86" i="7" s="1"/>
  <c r="AE87" i="7" s="1"/>
  <c r="AF87" i="7" s="1"/>
  <c r="AE88" i="7" s="1"/>
  <c r="AF88" i="7" s="1"/>
  <c r="AE89" i="7" s="1"/>
  <c r="AF89" i="7" s="1"/>
  <c r="AE90" i="7" s="1"/>
  <c r="AF90" i="7" s="1"/>
  <c r="AE91" i="7" s="1"/>
  <c r="AF91" i="7" s="1"/>
  <c r="AE92" i="7" s="1"/>
  <c r="AF92" i="7" s="1"/>
  <c r="AE93" i="7" s="1"/>
  <c r="AF93" i="7" s="1"/>
  <c r="AE94" i="7" s="1"/>
  <c r="AF94" i="7" s="1"/>
  <c r="AE95" i="7" s="1"/>
  <c r="AF95" i="7" s="1"/>
  <c r="AE96" i="7" s="1"/>
  <c r="AF96" i="7" s="1"/>
  <c r="AE97" i="7" s="1"/>
  <c r="AF97" i="7" s="1"/>
  <c r="AE98" i="7" s="1"/>
  <c r="AF98" i="7" s="1"/>
  <c r="AE99" i="7" s="1"/>
  <c r="AF99" i="7" s="1"/>
  <c r="AE100" i="7" s="1"/>
  <c r="AF100" i="7" s="1"/>
  <c r="AE101" i="7" s="1"/>
  <c r="AF101" i="7" s="1"/>
  <c r="AE102" i="7" s="1"/>
  <c r="AF102" i="7" s="1"/>
  <c r="AE103" i="7" s="1"/>
  <c r="AF103" i="7" s="1"/>
  <c r="AE104" i="7" s="1"/>
  <c r="AF104" i="7" s="1"/>
  <c r="AE105" i="7" s="1"/>
  <c r="AF105" i="7" s="1"/>
  <c r="AE106" i="7" s="1"/>
  <c r="AF106" i="7" s="1"/>
  <c r="AE107" i="7" s="1"/>
  <c r="AF107" i="7" s="1"/>
  <c r="AE108" i="7" s="1"/>
  <c r="AF108" i="7" s="1"/>
  <c r="AV41" i="7" l="1"/>
  <c r="AU42" i="7" s="1"/>
  <c r="AR40" i="7"/>
  <c r="AQ41" i="7" s="1"/>
  <c r="AN40" i="7"/>
  <c r="AM41" i="7" s="1"/>
  <c r="AV42" i="7" l="1"/>
  <c r="AU43" i="7" s="1"/>
  <c r="AR41" i="7"/>
  <c r="AQ42" i="7" s="1"/>
  <c r="AN41" i="7"/>
  <c r="AM42" i="7" s="1"/>
  <c r="AV43" i="7" l="1"/>
  <c r="AU44" i="7" s="1"/>
  <c r="AR42" i="7"/>
  <c r="AQ43" i="7" s="1"/>
  <c r="AN42" i="7"/>
  <c r="AM43" i="7" s="1"/>
  <c r="AV44" i="7" l="1"/>
  <c r="AU45" i="7" s="1"/>
  <c r="AR43" i="7"/>
  <c r="AQ44" i="7" s="1"/>
  <c r="AN43" i="7"/>
  <c r="AM44" i="7" s="1"/>
  <c r="AV45" i="7" l="1"/>
  <c r="AU46" i="7" s="1"/>
  <c r="AV46" i="7" s="1"/>
  <c r="AR44" i="7"/>
  <c r="AQ45" i="7" s="1"/>
  <c r="AN44" i="7"/>
  <c r="AM45" i="7" s="1"/>
  <c r="AR45" i="7" l="1"/>
  <c r="AQ46" i="7" s="1"/>
  <c r="AR46" i="7" s="1"/>
  <c r="AQ47" i="7" s="1"/>
  <c r="AR47" i="7" s="1"/>
  <c r="AQ48" i="7" s="1"/>
  <c r="AR48" i="7" s="1"/>
  <c r="AQ49" i="7" s="1"/>
  <c r="AR49" i="7" s="1"/>
  <c r="AQ50" i="7" s="1"/>
  <c r="AR50" i="7" s="1"/>
  <c r="AQ51" i="7" s="1"/>
  <c r="AR51" i="7" s="1"/>
  <c r="AQ52" i="7" s="1"/>
  <c r="AR52" i="7" s="1"/>
  <c r="AQ53" i="7" s="1"/>
  <c r="AR53" i="7" s="1"/>
  <c r="AQ54" i="7" s="1"/>
  <c r="AR54" i="7" s="1"/>
  <c r="AQ55" i="7" s="1"/>
  <c r="AR55" i="7" s="1"/>
  <c r="AQ56" i="7" s="1"/>
  <c r="AR56" i="7" s="1"/>
  <c r="AQ57" i="7" s="1"/>
  <c r="AR57" i="7" s="1"/>
  <c r="AQ58" i="7" s="1"/>
  <c r="AR58" i="7" s="1"/>
  <c r="AQ59" i="7" s="1"/>
  <c r="AR59" i="7" s="1"/>
  <c r="AQ60" i="7" s="1"/>
  <c r="AR60" i="7" s="1"/>
  <c r="AQ61" i="7" s="1"/>
  <c r="AR61" i="7" s="1"/>
  <c r="AQ62" i="7" s="1"/>
  <c r="AR62" i="7" s="1"/>
  <c r="AQ63" i="7" s="1"/>
  <c r="AR63" i="7" s="1"/>
  <c r="AQ64" i="7" s="1"/>
  <c r="AR64" i="7" s="1"/>
  <c r="AQ65" i="7" s="1"/>
  <c r="AR65" i="7" s="1"/>
  <c r="AQ66" i="7" s="1"/>
  <c r="AR66" i="7" s="1"/>
  <c r="AQ67" i="7" s="1"/>
  <c r="AR67" i="7" s="1"/>
  <c r="AQ68" i="7" s="1"/>
  <c r="AR68" i="7" s="1"/>
  <c r="AQ69" i="7" s="1"/>
  <c r="AR69" i="7" s="1"/>
  <c r="AQ70" i="7" s="1"/>
  <c r="AR70" i="7" s="1"/>
  <c r="AQ71" i="7" s="1"/>
  <c r="AR71" i="7" s="1"/>
  <c r="AQ72" i="7" s="1"/>
  <c r="AR72" i="7" s="1"/>
  <c r="AQ73" i="7" s="1"/>
  <c r="AR73" i="7" s="1"/>
  <c r="AQ74" i="7" s="1"/>
  <c r="AR74" i="7" s="1"/>
  <c r="AQ75" i="7" s="1"/>
  <c r="AR75" i="7" s="1"/>
  <c r="AQ76" i="7" s="1"/>
  <c r="AR76" i="7" s="1"/>
  <c r="AQ77" i="7" s="1"/>
  <c r="AR77" i="7" s="1"/>
  <c r="AQ78" i="7" s="1"/>
  <c r="AR78" i="7" s="1"/>
  <c r="AQ79" i="7" s="1"/>
  <c r="AR79" i="7" s="1"/>
  <c r="AQ80" i="7" s="1"/>
  <c r="AR80" i="7" s="1"/>
  <c r="AQ81" i="7" s="1"/>
  <c r="AR81" i="7" s="1"/>
  <c r="AQ82" i="7" s="1"/>
  <c r="AR82" i="7" s="1"/>
  <c r="AQ83" i="7" s="1"/>
  <c r="AR83" i="7" s="1"/>
  <c r="AQ84" i="7" s="1"/>
  <c r="AR84" i="7" s="1"/>
  <c r="AQ85" i="7" s="1"/>
  <c r="AR85" i="7" s="1"/>
  <c r="AQ86" i="7" s="1"/>
  <c r="AR86" i="7" s="1"/>
  <c r="AQ87" i="7" s="1"/>
  <c r="AR87" i="7" s="1"/>
  <c r="AQ88" i="7" s="1"/>
  <c r="AR88" i="7" s="1"/>
  <c r="AQ89" i="7" s="1"/>
  <c r="AR89" i="7" s="1"/>
  <c r="AQ90" i="7" s="1"/>
  <c r="AR90" i="7" s="1"/>
  <c r="AQ91" i="7" s="1"/>
  <c r="AR91" i="7" s="1"/>
  <c r="AQ92" i="7" s="1"/>
  <c r="AR92" i="7" s="1"/>
  <c r="AQ93" i="7" s="1"/>
  <c r="AR93" i="7" s="1"/>
  <c r="AQ94" i="7" s="1"/>
  <c r="AR94" i="7" s="1"/>
  <c r="AQ95" i="7" s="1"/>
  <c r="AR95" i="7" s="1"/>
  <c r="AQ96" i="7" s="1"/>
  <c r="AR96" i="7" s="1"/>
  <c r="AQ97" i="7" s="1"/>
  <c r="AR97" i="7" s="1"/>
  <c r="AQ98" i="7" s="1"/>
  <c r="AR98" i="7" s="1"/>
  <c r="AQ99" i="7" s="1"/>
  <c r="AR99" i="7" s="1"/>
  <c r="AQ100" i="7" s="1"/>
  <c r="AR100" i="7" s="1"/>
  <c r="AQ101" i="7" s="1"/>
  <c r="AR101" i="7" s="1"/>
  <c r="AQ102" i="7" s="1"/>
  <c r="AR102" i="7" s="1"/>
  <c r="AQ103" i="7" s="1"/>
  <c r="AR103" i="7" s="1"/>
  <c r="AQ104" i="7" s="1"/>
  <c r="AR104" i="7" s="1"/>
  <c r="AQ105" i="7" s="1"/>
  <c r="AR105" i="7" s="1"/>
  <c r="AQ106" i="7" s="1"/>
  <c r="AR106" i="7" s="1"/>
  <c r="AQ107" i="7" s="1"/>
  <c r="AR107" i="7" s="1"/>
  <c r="AQ108" i="7" s="1"/>
  <c r="AR108" i="7" s="1"/>
  <c r="AQ109" i="7" s="1"/>
  <c r="AR109" i="7" s="1"/>
  <c r="AQ110" i="7" s="1"/>
  <c r="AR110" i="7" s="1"/>
  <c r="AQ111" i="7" s="1"/>
  <c r="AR111" i="7" s="1"/>
  <c r="AQ112" i="7" s="1"/>
  <c r="AR112" i="7" s="1"/>
  <c r="AQ113" i="7" s="1"/>
  <c r="AR113" i="7" s="1"/>
  <c r="AQ114" i="7" s="1"/>
  <c r="AR114" i="7" s="1"/>
  <c r="AQ115" i="7" s="1"/>
  <c r="AR115" i="7" s="1"/>
  <c r="AQ116" i="7" s="1"/>
  <c r="AR116" i="7" s="1"/>
  <c r="AQ117" i="7" s="1"/>
  <c r="AR117" i="7" s="1"/>
  <c r="AQ118" i="7" s="1"/>
  <c r="AR118" i="7" s="1"/>
  <c r="AQ119" i="7" s="1"/>
  <c r="AR119" i="7" s="1"/>
  <c r="AQ120" i="7" s="1"/>
  <c r="AR120" i="7" s="1"/>
  <c r="AQ121" i="7" s="1"/>
  <c r="AR121" i="7" s="1"/>
  <c r="AQ122" i="7" s="1"/>
  <c r="AR122" i="7" s="1"/>
  <c r="AQ123" i="7" s="1"/>
  <c r="AR123" i="7" s="1"/>
  <c r="AQ124" i="7" s="1"/>
  <c r="AR124" i="7" s="1"/>
  <c r="AQ125" i="7" s="1"/>
  <c r="AR125" i="7" s="1"/>
  <c r="AQ126" i="7" s="1"/>
  <c r="AR126" i="7" s="1"/>
  <c r="AQ127" i="7" s="1"/>
  <c r="AR127" i="7" s="1"/>
  <c r="AQ128" i="7" s="1"/>
  <c r="AR128" i="7" s="1"/>
  <c r="AQ129" i="7" s="1"/>
  <c r="AR129" i="7" s="1"/>
  <c r="AQ130" i="7" s="1"/>
  <c r="AR130" i="7" s="1"/>
  <c r="AQ131" i="7" s="1"/>
  <c r="AR131" i="7" s="1"/>
  <c r="AQ132" i="7" s="1"/>
  <c r="AR132" i="7" s="1"/>
  <c r="AQ133" i="7" s="1"/>
  <c r="AR133" i="7" s="1"/>
  <c r="AQ134" i="7" s="1"/>
  <c r="AR134" i="7" s="1"/>
  <c r="AQ135" i="7" s="1"/>
  <c r="AR135" i="7" s="1"/>
  <c r="AQ136" i="7" s="1"/>
  <c r="AR136" i="7" s="1"/>
  <c r="AQ137" i="7" s="1"/>
  <c r="AR137" i="7" s="1"/>
  <c r="AQ138" i="7" s="1"/>
  <c r="AR138" i="7" s="1"/>
  <c r="AQ139" i="7" s="1"/>
  <c r="AR139" i="7" s="1"/>
  <c r="AQ140" i="7" s="1"/>
  <c r="AR140" i="7" s="1"/>
  <c r="AQ141" i="7" s="1"/>
  <c r="AR141" i="7" s="1"/>
  <c r="AQ142" i="7" s="1"/>
  <c r="AR142" i="7" s="1"/>
  <c r="AQ143" i="7" s="1"/>
  <c r="AR143" i="7" s="1"/>
  <c r="AQ144" i="7" s="1"/>
  <c r="AR144" i="7" s="1"/>
  <c r="AQ145" i="7" s="1"/>
  <c r="AR145" i="7" s="1"/>
  <c r="AQ146" i="7" s="1"/>
  <c r="AR146" i="7" s="1"/>
  <c r="AQ147" i="7" s="1"/>
  <c r="AR147" i="7" s="1"/>
  <c r="AQ148" i="7" s="1"/>
  <c r="AR148" i="7" s="1"/>
  <c r="AQ149" i="7" s="1"/>
  <c r="AR149" i="7" s="1"/>
  <c r="AQ150" i="7" s="1"/>
  <c r="AR150" i="7" s="1"/>
  <c r="AQ151" i="7" s="1"/>
  <c r="AR151" i="7" s="1"/>
  <c r="AQ152" i="7" s="1"/>
  <c r="AR152" i="7" s="1"/>
  <c r="AQ153" i="7" s="1"/>
  <c r="AR153" i="7" s="1"/>
  <c r="AQ154" i="7" s="1"/>
  <c r="AR154" i="7" s="1"/>
  <c r="AQ155" i="7" s="1"/>
  <c r="AR155" i="7" s="1"/>
  <c r="AQ156" i="7" s="1"/>
  <c r="AR156" i="7" s="1"/>
  <c r="AQ157" i="7" s="1"/>
  <c r="AR157" i="7" s="1"/>
  <c r="AQ158" i="7" s="1"/>
  <c r="AR158" i="7" s="1"/>
  <c r="AQ159" i="7" s="1"/>
  <c r="AR159" i="7" s="1"/>
  <c r="AQ160" i="7" s="1"/>
  <c r="AR160" i="7" s="1"/>
  <c r="AQ161" i="7" s="1"/>
  <c r="AR161" i="7" s="1"/>
  <c r="AQ162" i="7" s="1"/>
  <c r="AR162" i="7" s="1"/>
  <c r="AQ163" i="7" s="1"/>
  <c r="AR163" i="7" s="1"/>
  <c r="AQ164" i="7" s="1"/>
  <c r="AR164" i="7" s="1"/>
  <c r="AQ165" i="7" s="1"/>
  <c r="AR165" i="7" s="1"/>
  <c r="AQ166" i="7" s="1"/>
  <c r="AR166" i="7" s="1"/>
  <c r="AQ167" i="7" s="1"/>
  <c r="AR167" i="7" s="1"/>
  <c r="AQ168" i="7" s="1"/>
  <c r="AR168" i="7" s="1"/>
  <c r="AQ169" i="7" s="1"/>
  <c r="AR169" i="7" s="1"/>
  <c r="AQ170" i="7" s="1"/>
  <c r="AR170" i="7" s="1"/>
  <c r="AQ171" i="7" s="1"/>
  <c r="AR171" i="7" s="1"/>
  <c r="AQ172" i="7" s="1"/>
  <c r="AR172" i="7" s="1"/>
  <c r="AQ173" i="7" s="1"/>
  <c r="AR173" i="7" s="1"/>
  <c r="AQ174" i="7" s="1"/>
  <c r="AR174" i="7" s="1"/>
  <c r="AQ175" i="7" s="1"/>
  <c r="AR175" i="7" s="1"/>
  <c r="AQ176" i="7" s="1"/>
  <c r="AR176" i="7" s="1"/>
  <c r="AQ177" i="7" s="1"/>
  <c r="AR177" i="7" s="1"/>
  <c r="AQ178" i="7" s="1"/>
  <c r="AR178" i="7" s="1"/>
  <c r="AQ179" i="7" s="1"/>
  <c r="AR179" i="7" s="1"/>
  <c r="AQ180" i="7" s="1"/>
  <c r="AR180" i="7" s="1"/>
  <c r="AQ181" i="7" s="1"/>
  <c r="AR181" i="7" s="1"/>
  <c r="AQ182" i="7" s="1"/>
  <c r="AR182" i="7" s="1"/>
  <c r="AQ183" i="7" s="1"/>
  <c r="AR183" i="7" s="1"/>
  <c r="AQ184" i="7" s="1"/>
  <c r="AR184" i="7" s="1"/>
  <c r="AQ185" i="7" s="1"/>
  <c r="AR185" i="7" s="1"/>
  <c r="AQ186" i="7" s="1"/>
  <c r="AR186" i="7" s="1"/>
  <c r="AQ187" i="7" s="1"/>
  <c r="AR187" i="7" s="1"/>
  <c r="AQ188" i="7" s="1"/>
  <c r="AR188" i="7" s="1"/>
  <c r="AQ189" i="7" s="1"/>
  <c r="AR189" i="7" s="1"/>
  <c r="AQ190" i="7" s="1"/>
  <c r="AR190" i="7" s="1"/>
  <c r="AQ191" i="7" s="1"/>
  <c r="AR191" i="7" s="1"/>
  <c r="AQ192" i="7" s="1"/>
  <c r="AR192" i="7" s="1"/>
  <c r="AQ193" i="7" s="1"/>
  <c r="AR193" i="7" s="1"/>
  <c r="AQ194" i="7" s="1"/>
  <c r="AR194" i="7" s="1"/>
  <c r="AQ195" i="7" s="1"/>
  <c r="AR195" i="7" s="1"/>
  <c r="AQ196" i="7" s="1"/>
  <c r="AR196" i="7" s="1"/>
  <c r="AQ197" i="7" s="1"/>
  <c r="AR197" i="7" s="1"/>
  <c r="AQ198" i="7" s="1"/>
  <c r="AR198" i="7" s="1"/>
  <c r="AQ199" i="7" s="1"/>
  <c r="AR199" i="7" s="1"/>
  <c r="AQ200" i="7" s="1"/>
  <c r="AR200" i="7" s="1"/>
  <c r="AQ201" i="7" s="1"/>
  <c r="AR201" i="7" s="1"/>
  <c r="AQ202" i="7" s="1"/>
  <c r="AR202" i="7" s="1"/>
  <c r="AQ203" i="7" s="1"/>
  <c r="AR203" i="7" s="1"/>
  <c r="AQ204" i="7" s="1"/>
  <c r="AR204" i="7" s="1"/>
  <c r="AQ205" i="7" s="1"/>
  <c r="AR205" i="7" s="1"/>
  <c r="AQ206" i="7" s="1"/>
  <c r="AR206" i="7" s="1"/>
  <c r="AQ207" i="7" s="1"/>
  <c r="AR207" i="7" s="1"/>
  <c r="AQ208" i="7" s="1"/>
  <c r="AR208" i="7" s="1"/>
  <c r="AN45" i="7"/>
  <c r="AM46" i="7" s="1"/>
  <c r="AN46" i="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ayoun</author>
  </authors>
  <commentList>
    <comment ref="B33" authorId="0" shapeId="0" xr:uid="{6E65F3E3-B7AA-4DA7-A089-175B0ECF281C}">
      <text>
        <r>
          <rPr>
            <b/>
            <sz val="9"/>
            <color indexed="81"/>
            <rFont val="Tahoma"/>
            <charset val="1"/>
          </rPr>
          <t>ayoun:</t>
        </r>
        <r>
          <rPr>
            <sz val="9"/>
            <color indexed="81"/>
            <rFont val="Tahoma"/>
            <charset val="1"/>
          </rPr>
          <t xml:space="preserve">
Use this to calculate err on each section above.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tc={4E6ED677-393E-4F66-86EB-4AB366261FE9}</author>
    <author>tc={51B551A3-D1E6-4440-8363-12438F1B4EC1}</author>
  </authors>
  <commentList>
    <comment ref="C18" authorId="0" shapeId="0" xr:uid="{4E6ED677-393E-4F66-86EB-4AB366261FE9}">
      <text>
        <t>[Threaded comment]
Your version of Excel allows you to read this threaded comment; however, any edits to it will get removed if the file is opened in a newer version of Excel. Learn more: https://go.microsoft.com/fwlink/?linkid=870924
Comment:
    Used this to calculate err on each section above.</t>
      </text>
    </comment>
    <comment ref="C32" authorId="1" shapeId="0" xr:uid="{51B551A3-D1E6-4440-8363-12438F1B4EC1}">
      <text>
        <t>[Threaded comment]
Your version of Excel allows you to read this threaded comment; however, any edits to it will get removed if the file is opened in a newer version of Excel. Learn more: https://go.microsoft.com/fwlink/?linkid=870924
Comment:
    Used this to calculate err on each section above.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<sst xmlns="http://schemas.openxmlformats.org/spreadsheetml/2006/main" count="195" uniqueCount="87">
  <si>
    <t>y = x sin x – 5/3</t>
  </si>
  <si>
    <t>BISECT METHOD</t>
  </si>
  <si>
    <t>iter</t>
  </si>
  <si>
    <t>x_left</t>
  </si>
  <si>
    <t>x_right</t>
  </si>
  <si>
    <t>x_mid</t>
  </si>
  <si>
    <t>y_mid</t>
  </si>
  <si>
    <t>err</t>
  </si>
  <si>
    <t>ln(err)</t>
  </si>
  <si>
    <t>SECANT METHOD</t>
  </si>
  <si>
    <t>x</t>
  </si>
  <si>
    <t>y</t>
  </si>
  <si>
    <t>ln(err) ratio</t>
  </si>
  <si>
    <t>NEWTON’S METHOD</t>
  </si>
  <si>
    <t>y’</t>
  </si>
  <si>
    <t>-y/y'</t>
  </si>
  <si>
    <t>≈ p</t>
  </si>
  <si>
    <t>p</t>
  </si>
  <si>
    <t>f(4) =</t>
  </si>
  <si>
    <t>Within the interval 3.9 ≤ x ≤ 4.1</t>
  </si>
  <si>
    <t>f'(4) =</t>
  </si>
  <si>
    <t>Minimum value of f'(x)</t>
  </si>
  <si>
    <t>f''(4) &gt; 0?</t>
  </si>
  <si>
    <t>Maximum value of f'(x)</t>
  </si>
  <si>
    <t>The Taylor series of f(x) around x = 4, truncated to the first degree</t>
  </si>
  <si>
    <t>(You may write "xi" if you prefer it over ξ)</t>
  </si>
  <si>
    <t>f(x) =</t>
  </si>
  <si>
    <t>Use f(p) = 0 to solve for p in terms of f'(ξ)</t>
  </si>
  <si>
    <t xml:space="preserve">p = </t>
  </si>
  <si>
    <t>Bounds for p.</t>
  </si>
  <si>
    <t>≤   p   ≤</t>
  </si>
  <si>
    <t>Order of Convergence</t>
  </si>
  <si>
    <t>y = 1 + 2 arctan x</t>
  </si>
  <si>
    <t>This function has a fixed point in the interval [2, 4]</t>
  </si>
  <si>
    <t>FIXED POINT</t>
  </si>
  <si>
    <t>Aitken’s Δ²</t>
  </si>
  <si>
    <t>Δx</t>
  </si>
  <si>
    <t>Δ²x</t>
  </si>
  <si>
    <t>Δx²/Δ²x</t>
  </si>
  <si>
    <t>x – Δx²/Δ²x</t>
  </si>
  <si>
    <t>STEFFENSEN’S METHOD</t>
  </si>
  <si>
    <t>What might happen if c is too big?</t>
  </si>
  <si>
    <t>FIXED POINT of f(x) + x</t>
  </si>
  <si>
    <t>FIXED POINT of c f(x) + x</t>
  </si>
  <si>
    <t>c =</t>
  </si>
  <si>
    <t>What might happen if c is too small?</t>
  </si>
  <si>
    <r>
      <t>y = x</t>
    </r>
    <r>
      <rPr>
        <b/>
        <vertAlign val="superscript"/>
        <sz val="15"/>
        <color theme="3"/>
        <rFont val="Calibri"/>
        <family val="2"/>
        <scheme val="minor"/>
      </rPr>
      <t>3</t>
    </r>
    <r>
      <rPr>
        <b/>
        <sz val="15"/>
        <color theme="3"/>
        <rFont val="Calibri"/>
        <family val="2"/>
        <scheme val="minor"/>
      </rPr>
      <t xml:space="preserve"> - 5x + 2</t>
    </r>
  </si>
  <si>
    <r>
      <t>f(x) = sqrt(x</t>
    </r>
    <r>
      <rPr>
        <b/>
        <vertAlign val="superscript"/>
        <sz val="15"/>
        <color theme="3"/>
        <rFont val="Calibri"/>
        <family val="2"/>
        <scheme val="minor"/>
      </rPr>
      <t>2</t>
    </r>
    <r>
      <rPr>
        <b/>
        <sz val="15"/>
        <color theme="3"/>
        <rFont val="Calibri"/>
        <family val="2"/>
        <scheme val="minor"/>
      </rPr>
      <t xml:space="preserve"> + 2)/(x</t>
    </r>
    <r>
      <rPr>
        <b/>
        <vertAlign val="superscript"/>
        <sz val="15"/>
        <color theme="3"/>
        <rFont val="Calibri"/>
        <family val="2"/>
        <scheme val="minor"/>
      </rPr>
      <t>2</t>
    </r>
    <r>
      <rPr>
        <b/>
        <sz val="15"/>
        <color theme="3"/>
        <rFont val="Calibri"/>
        <family val="2"/>
        <scheme val="minor"/>
      </rPr>
      <t xml:space="preserve"> + 1) - 1/4</t>
    </r>
  </si>
  <si>
    <r>
      <t>f(x) = - x</t>
    </r>
    <r>
      <rPr>
        <b/>
        <vertAlign val="superscript"/>
        <sz val="15"/>
        <color theme="3"/>
        <rFont val="Calibri"/>
        <family val="2"/>
        <scheme val="minor"/>
      </rPr>
      <t>3</t>
    </r>
    <r>
      <rPr>
        <b/>
        <sz val="15"/>
        <color theme="3"/>
        <rFont val="Calibri"/>
        <family val="2"/>
        <scheme val="minor"/>
      </rPr>
      <t xml:space="preserve"> - x</t>
    </r>
    <r>
      <rPr>
        <b/>
        <vertAlign val="superscript"/>
        <sz val="15"/>
        <color theme="3"/>
        <rFont val="Calibri"/>
        <family val="2"/>
        <scheme val="minor"/>
      </rPr>
      <t>2</t>
    </r>
    <r>
      <rPr>
        <b/>
        <sz val="15"/>
        <color theme="3"/>
        <rFont val="Calibri"/>
        <family val="2"/>
        <scheme val="minor"/>
      </rPr>
      <t xml:space="preserve"> + 1</t>
    </r>
  </si>
  <si>
    <t>error</t>
  </si>
  <si>
    <t>expected error</t>
  </si>
  <si>
    <t>n</t>
  </si>
  <si>
    <t>Order of convergence:</t>
  </si>
  <si>
    <r>
      <t>p</t>
    </r>
    <r>
      <rPr>
        <b/>
        <vertAlign val="subscript"/>
        <sz val="13"/>
        <color theme="3"/>
        <rFont val="Calibri"/>
        <family val="2"/>
        <scheme val="minor"/>
      </rPr>
      <t>1</t>
    </r>
    <r>
      <rPr>
        <b/>
        <sz val="13"/>
        <color theme="3"/>
        <rFont val="Calibri"/>
        <family val="2"/>
        <scheme val="minor"/>
      </rPr>
      <t xml:space="preserve"> = 0.1</t>
    </r>
  </si>
  <si>
    <r>
      <t>p</t>
    </r>
    <r>
      <rPr>
        <b/>
        <vertAlign val="subscript"/>
        <sz val="11"/>
        <color theme="3"/>
        <rFont val="Calibri"/>
        <family val="2"/>
        <scheme val="minor"/>
      </rPr>
      <t>n</t>
    </r>
  </si>
  <si>
    <r>
      <t>ln(p</t>
    </r>
    <r>
      <rPr>
        <b/>
        <vertAlign val="subscript"/>
        <sz val="11"/>
        <color theme="3"/>
        <rFont val="Calibri"/>
        <family val="2"/>
        <scheme val="minor"/>
      </rPr>
      <t>n</t>
    </r>
    <r>
      <rPr>
        <b/>
        <sz val="11"/>
        <color theme="3"/>
        <rFont val="Calibri"/>
        <family val="2"/>
        <scheme val="minor"/>
      </rPr>
      <t>)</t>
    </r>
  </si>
  <si>
    <r>
      <t>ln(p</t>
    </r>
    <r>
      <rPr>
        <b/>
        <vertAlign val="subscript"/>
        <sz val="11"/>
        <color theme="3"/>
        <rFont val="Calibri"/>
        <family val="2"/>
        <scheme val="minor"/>
      </rPr>
      <t>n</t>
    </r>
    <r>
      <rPr>
        <b/>
        <sz val="11"/>
        <color theme="3"/>
        <rFont val="Calibri"/>
        <family val="2"/>
        <scheme val="minor"/>
      </rPr>
      <t>)/ln(p</t>
    </r>
    <r>
      <rPr>
        <b/>
        <vertAlign val="subscript"/>
        <sz val="11"/>
        <color theme="3"/>
        <rFont val="Calibri"/>
        <family val="2"/>
        <scheme val="minor"/>
      </rPr>
      <t>n-1</t>
    </r>
    <r>
      <rPr>
        <b/>
        <sz val="11"/>
        <color theme="3"/>
        <rFont val="Calibri"/>
        <family val="2"/>
        <scheme val="minor"/>
      </rPr>
      <t>)</t>
    </r>
  </si>
  <si>
    <r>
      <t>p</t>
    </r>
    <r>
      <rPr>
        <b/>
        <vertAlign val="subscript"/>
        <sz val="13"/>
        <color theme="3"/>
        <rFont val="Calibri"/>
        <family val="2"/>
        <scheme val="minor"/>
      </rPr>
      <t>1</t>
    </r>
    <r>
      <rPr>
        <b/>
        <sz val="13"/>
        <color theme="3"/>
        <rFont val="Calibri"/>
        <family val="2"/>
        <scheme val="minor"/>
      </rPr>
      <t xml:space="preserve"> = 0.2</t>
    </r>
  </si>
  <si>
    <r>
      <t>p</t>
    </r>
    <r>
      <rPr>
        <b/>
        <vertAlign val="subscript"/>
        <sz val="13"/>
        <color theme="3"/>
        <rFont val="Calibri"/>
        <family val="2"/>
        <scheme val="minor"/>
      </rPr>
      <t>1</t>
    </r>
    <r>
      <rPr>
        <b/>
        <sz val="13"/>
        <color theme="3"/>
        <rFont val="Calibri"/>
        <family val="2"/>
        <scheme val="minor"/>
      </rPr>
      <t xml:space="preserve"> = 0.5</t>
    </r>
  </si>
  <si>
    <r>
      <t>p</t>
    </r>
    <r>
      <rPr>
        <b/>
        <vertAlign val="subscript"/>
        <sz val="13"/>
        <color theme="1"/>
        <rFont val="Calibri"/>
        <family val="2"/>
        <scheme val="minor"/>
      </rPr>
      <t>n</t>
    </r>
    <r>
      <rPr>
        <b/>
        <sz val="13"/>
        <color theme="3"/>
        <rFont val="Calibri"/>
        <family val="2"/>
        <scheme val="minor"/>
      </rPr>
      <t xml:space="preserve"> = p</t>
    </r>
    <r>
      <rPr>
        <b/>
        <vertAlign val="subscript"/>
        <sz val="13"/>
        <color theme="3"/>
        <rFont val="Calibri"/>
        <family val="2"/>
        <scheme val="minor"/>
      </rPr>
      <t>n-1</t>
    </r>
    <r>
      <rPr>
        <b/>
        <vertAlign val="superscript"/>
        <sz val="13"/>
        <color theme="3"/>
        <rFont val="Calibri"/>
        <family val="2"/>
        <scheme val="minor"/>
      </rPr>
      <t>3</t>
    </r>
    <r>
      <rPr>
        <b/>
        <sz val="13"/>
        <color theme="3"/>
        <rFont val="Calibri"/>
        <family val="2"/>
        <scheme val="minor"/>
      </rPr>
      <t xml:space="preserve"> - (p</t>
    </r>
    <r>
      <rPr>
        <b/>
        <vertAlign val="subscript"/>
        <sz val="13"/>
        <color theme="3"/>
        <rFont val="Calibri"/>
        <family val="2"/>
        <scheme val="minor"/>
      </rPr>
      <t>n-1</t>
    </r>
    <r>
      <rPr>
        <b/>
        <sz val="13"/>
        <color theme="3"/>
        <rFont val="Calibri"/>
        <family val="2"/>
        <scheme val="minor"/>
      </rPr>
      <t xml:space="preserve"> - 2p</t>
    </r>
    <r>
      <rPr>
        <b/>
        <vertAlign val="subscript"/>
        <sz val="13"/>
        <color theme="3"/>
        <rFont val="Calibri"/>
        <family val="2"/>
        <scheme val="minor"/>
      </rPr>
      <t>n-1</t>
    </r>
    <r>
      <rPr>
        <b/>
        <vertAlign val="superscript"/>
        <sz val="13"/>
        <color theme="3"/>
        <rFont val="Calibri"/>
        <family val="2"/>
        <scheme val="minor"/>
      </rPr>
      <t>2</t>
    </r>
    <r>
      <rPr>
        <b/>
        <sz val="13"/>
        <color theme="3"/>
        <rFont val="Calibri"/>
        <family val="2"/>
        <scheme val="minor"/>
      </rPr>
      <t>)</t>
    </r>
    <r>
      <rPr>
        <b/>
        <vertAlign val="superscript"/>
        <sz val="13"/>
        <color theme="3"/>
        <rFont val="Calibri"/>
        <family val="2"/>
        <scheme val="minor"/>
      </rPr>
      <t>3</t>
    </r>
  </si>
  <si>
    <r>
      <t>p</t>
    </r>
    <r>
      <rPr>
        <b/>
        <vertAlign val="subscript"/>
        <sz val="13"/>
        <color theme="1"/>
        <rFont val="Calibri"/>
        <family val="2"/>
        <scheme val="minor"/>
      </rPr>
      <t>n</t>
    </r>
    <r>
      <rPr>
        <b/>
        <sz val="13"/>
        <color theme="3"/>
        <rFont val="Calibri"/>
        <family val="2"/>
        <scheme val="minor"/>
      </rPr>
      <t xml:space="preserve"> = p</t>
    </r>
    <r>
      <rPr>
        <b/>
        <vertAlign val="subscript"/>
        <sz val="13"/>
        <color theme="3"/>
        <rFont val="Calibri"/>
        <family val="2"/>
        <scheme val="minor"/>
      </rPr>
      <t>n-1</t>
    </r>
    <r>
      <rPr>
        <b/>
        <vertAlign val="superscript"/>
        <sz val="13"/>
        <color theme="3"/>
        <rFont val="Calibri"/>
        <family val="2"/>
        <scheme val="minor"/>
      </rPr>
      <t>2</t>
    </r>
    <r>
      <rPr>
        <b/>
        <sz val="13"/>
        <color theme="3"/>
        <rFont val="Calibri"/>
        <family val="2"/>
        <scheme val="minor"/>
      </rPr>
      <t xml:space="preserve"> + 2p</t>
    </r>
    <r>
      <rPr>
        <b/>
        <vertAlign val="subscript"/>
        <sz val="13"/>
        <color theme="3"/>
        <rFont val="Calibri"/>
        <family val="2"/>
        <scheme val="minor"/>
      </rPr>
      <t>n-1</t>
    </r>
    <r>
      <rPr>
        <b/>
        <vertAlign val="superscript"/>
        <sz val="13"/>
        <color theme="3"/>
        <rFont val="Calibri"/>
        <family val="2"/>
        <scheme val="minor"/>
      </rPr>
      <t>3</t>
    </r>
  </si>
  <si>
    <r>
      <t>p</t>
    </r>
    <r>
      <rPr>
        <b/>
        <vertAlign val="subscript"/>
        <sz val="13"/>
        <color theme="1"/>
        <rFont val="Calibri"/>
        <family val="2"/>
        <scheme val="minor"/>
      </rPr>
      <t>n</t>
    </r>
    <r>
      <rPr>
        <b/>
        <sz val="13"/>
        <color theme="3"/>
        <rFont val="Calibri"/>
        <family val="2"/>
        <scheme val="minor"/>
      </rPr>
      <t xml:space="preserve"> = 1/n</t>
    </r>
  </si>
  <si>
    <r>
      <t>p</t>
    </r>
    <r>
      <rPr>
        <b/>
        <vertAlign val="subscript"/>
        <sz val="13"/>
        <color theme="1"/>
        <rFont val="Calibri"/>
        <family val="2"/>
        <scheme val="minor"/>
      </rPr>
      <t>n</t>
    </r>
    <r>
      <rPr>
        <b/>
        <sz val="13"/>
        <color theme="3"/>
        <rFont val="Calibri"/>
        <family val="2"/>
        <scheme val="minor"/>
      </rPr>
      <t xml:space="preserve"> = 20</t>
    </r>
    <r>
      <rPr>
        <b/>
        <vertAlign val="superscript"/>
        <sz val="13"/>
        <color theme="3"/>
        <rFont val="Calibri"/>
        <family val="2"/>
        <scheme val="minor"/>
      </rPr>
      <t>-n</t>
    </r>
  </si>
  <si>
    <r>
      <t>p</t>
    </r>
    <r>
      <rPr>
        <b/>
        <vertAlign val="subscript"/>
        <sz val="13"/>
        <color theme="1"/>
        <rFont val="Calibri"/>
        <family val="2"/>
        <scheme val="minor"/>
      </rPr>
      <t>n</t>
    </r>
    <r>
      <rPr>
        <b/>
        <sz val="13"/>
        <color theme="3"/>
        <rFont val="Calibri"/>
        <family val="2"/>
        <scheme val="minor"/>
      </rPr>
      <t xml:space="preserve"> = (2/3)^(n</t>
    </r>
    <r>
      <rPr>
        <b/>
        <vertAlign val="superscript"/>
        <sz val="13"/>
        <color theme="3"/>
        <rFont val="Calibri"/>
        <family val="2"/>
        <scheme val="minor"/>
      </rPr>
      <t>2</t>
    </r>
    <r>
      <rPr>
        <b/>
        <sz val="13"/>
        <color theme="3"/>
        <rFont val="Calibri"/>
        <family val="2"/>
        <scheme val="minor"/>
      </rPr>
      <t>)</t>
    </r>
  </si>
  <si>
    <r>
      <t>p</t>
    </r>
    <r>
      <rPr>
        <b/>
        <vertAlign val="subscript"/>
        <sz val="13"/>
        <color theme="1"/>
        <rFont val="Calibri"/>
        <family val="2"/>
        <scheme val="minor"/>
      </rPr>
      <t>n</t>
    </r>
    <r>
      <rPr>
        <b/>
        <sz val="13"/>
        <color theme="3"/>
        <rFont val="Calibri"/>
        <family val="2"/>
        <scheme val="minor"/>
      </rPr>
      <t xml:space="preserve"> = exp(-(1.2</t>
    </r>
    <r>
      <rPr>
        <b/>
        <vertAlign val="superscript"/>
        <sz val="13"/>
        <color theme="3"/>
        <rFont val="Calibri"/>
        <family val="2"/>
        <scheme val="minor"/>
      </rPr>
      <t>n</t>
    </r>
    <r>
      <rPr>
        <b/>
        <sz val="13"/>
        <color theme="3"/>
        <rFont val="Calibri"/>
        <family val="2"/>
        <scheme val="minor"/>
      </rPr>
      <t>) - (1.8</t>
    </r>
    <r>
      <rPr>
        <b/>
        <vertAlign val="superscript"/>
        <sz val="13"/>
        <color theme="3"/>
        <rFont val="Calibri"/>
        <family val="2"/>
        <scheme val="minor"/>
      </rPr>
      <t>n</t>
    </r>
    <r>
      <rPr>
        <b/>
        <sz val="13"/>
        <color theme="3"/>
        <rFont val="Calibri"/>
        <family val="2"/>
        <scheme val="minor"/>
      </rPr>
      <t>))</t>
    </r>
  </si>
  <si>
    <r>
      <t>p</t>
    </r>
    <r>
      <rPr>
        <b/>
        <vertAlign val="subscript"/>
        <sz val="13"/>
        <color theme="1"/>
        <rFont val="Calibri"/>
        <family val="2"/>
        <scheme val="minor"/>
      </rPr>
      <t>n</t>
    </r>
    <r>
      <rPr>
        <b/>
        <sz val="13"/>
        <color theme="3"/>
        <rFont val="Calibri"/>
        <family val="2"/>
        <scheme val="minor"/>
      </rPr>
      <t xml:space="preserve"> = 4*p</t>
    </r>
    <r>
      <rPr>
        <b/>
        <vertAlign val="subscript"/>
        <sz val="13"/>
        <color theme="3"/>
        <rFont val="Calibri"/>
        <family val="2"/>
        <scheme val="minor"/>
      </rPr>
      <t>n-1</t>
    </r>
    <r>
      <rPr>
        <b/>
        <vertAlign val="superscript"/>
        <sz val="13"/>
        <color theme="3"/>
        <rFont val="Calibri"/>
        <family val="2"/>
        <scheme val="minor"/>
      </rPr>
      <t>3</t>
    </r>
  </si>
  <si>
    <t>f(p)</t>
  </si>
  <si>
    <t>f'(p)</t>
  </si>
  <si>
    <t>f''(p)</t>
  </si>
  <si>
    <t>f(4)+f'(ξ)(x-4)</t>
  </si>
  <si>
    <t>4-f(4)/f'(ξ)</t>
  </si>
  <si>
    <t xml:space="preserve"> </t>
  </si>
  <si>
    <r>
      <t>p</t>
    </r>
    <r>
      <rPr>
        <b/>
        <vertAlign val="subscript"/>
        <sz val="13"/>
        <color theme="1"/>
        <rFont val="Calibri"/>
        <family val="2"/>
        <scheme val="minor"/>
      </rPr>
      <t>n</t>
    </r>
    <r>
      <rPr>
        <b/>
        <sz val="13"/>
        <color theme="3"/>
        <rFont val="Calibri"/>
        <family val="2"/>
        <scheme val="minor"/>
      </rPr>
      <t xml:space="preserve"> = 3^(-1 * 2</t>
    </r>
    <r>
      <rPr>
        <b/>
        <vertAlign val="superscript"/>
        <sz val="13"/>
        <color theme="3"/>
        <rFont val="Calibri"/>
        <family val="2"/>
        <scheme val="minor"/>
      </rPr>
      <t>n</t>
    </r>
    <r>
      <rPr>
        <b/>
        <sz val="13"/>
        <color theme="3"/>
        <rFont val="Calibri"/>
        <family val="2"/>
        <scheme val="minor"/>
      </rPr>
      <t>) - 5^(-2 * 4</t>
    </r>
    <r>
      <rPr>
        <b/>
        <vertAlign val="superscript"/>
        <sz val="13"/>
        <color theme="3"/>
        <rFont val="Calibri"/>
        <family val="2"/>
        <scheme val="minor"/>
      </rPr>
      <t>n</t>
    </r>
    <r>
      <rPr>
        <b/>
        <sz val="13"/>
        <color theme="3"/>
        <rFont val="Calibri"/>
        <family val="2"/>
        <scheme val="minor"/>
      </rPr>
      <t>)</t>
    </r>
  </si>
  <si>
    <t>err_fixed_point</t>
  </si>
  <si>
    <t>err_Aitken</t>
  </si>
  <si>
    <t>y'=2/(x^2+1)</t>
  </si>
  <si>
    <t>&lt;-  the last value of y has lower error</t>
  </si>
  <si>
    <t>&lt;-  the x – Δx²/Δ²x value has lower error</t>
  </si>
  <si>
    <t>If the value of c is too large, the sequence does overshoot the desired fixed point, resulting not converging even after 50 iters.</t>
  </si>
  <si>
    <t xml:space="preserve"> the sequence converges at an slow rate.</t>
  </si>
  <si>
    <t>For smaller values of c, such as 0.5 or 0.4, the iterative sequence exhibits a rapid convergence towards the fixed point.</t>
  </si>
  <si>
    <t xml:space="preserve">whe c=0.63, the iteration process demonstrates a tendency to stagnate, oscillating between the values 0.657481182 and 0.836087152. </t>
  </si>
  <si>
    <t>When c exceeds 0.63, there is a marked tendency for the iteration to overshoot the fixed point, leading to a divergent spiral.</t>
  </si>
  <si>
    <t>Shifting the starting point to 0.75488(closer initial point), yields a faster convergence.</t>
  </si>
  <si>
    <t>At iteration 9, the fixed-point method achieves an error less than or equal to 10E−6</t>
  </si>
  <si>
    <t>At iteration 4, the Aitken method achieves an error less than or equal to 10E−6</t>
  </si>
  <si>
    <t>error ≤ 10^−6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</si>
</sst>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8"/>
      <color theme="1"/>
      <name val="Tahoma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"/>
    </font>
    <font>
      <b/>
      <vertAlign val="superscript"/>
      <sz val="15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b/>
      <vertAlign val="subscript"/>
      <sz val="11"/>
      <color theme="3"/>
      <name val="Calibri"/>
      <family val="2"/>
      <scheme val="minor"/>
    </font>
    <font>
      <b/>
      <vertAlign val="subscript"/>
      <sz val="13"/>
      <color theme="3"/>
      <name val="Calibri"/>
      <family val="2"/>
      <scheme val="minor"/>
    </font>
    <font>
      <b/>
      <vertAlign val="superscript"/>
      <sz val="13"/>
      <color theme="3"/>
      <name val="Calibri"/>
      <family val="2"/>
      <scheme val="minor"/>
    </font>
    <font>
      <b/>
      <vertAlign val="subscript"/>
      <sz val="13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D7D7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ck">
        <color theme="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11" applyNumberFormat="0" applyFill="0" applyAlignment="0" applyProtection="0"/>
  </cellStyleXfs>
  <cellXfs count="5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1" fillId="0" borderId="0" xfId="0" applyFont="1" applyAlignment="1">
      <alignment horizontal="center"/>
    </xf>
    <xf numFmtId="0" fontId="4" fillId="0" borderId="2" xfId="2" applyFill="1" applyAlignment="1"/>
    <xf numFmtId="0" fontId="1" fillId="0" borderId="3" xfId="0" applyFont="1" applyBorder="1"/>
    <xf numFmtId="0" fontId="1" fillId="0" borderId="0" xfId="0" quotePrefix="1" applyFont="1"/>
    <xf numFmtId="0" fontId="0" fillId="0" borderId="5" xfId="0" applyBorder="1"/>
    <xf numFmtId="0" fontId="6" fillId="0" borderId="0" xfId="4"/>
    <xf numFmtId="0" fontId="0" fillId="0" borderId="3" xfId="0" applyBorder="1"/>
    <xf numFmtId="0" fontId="0" fillId="0" borderId="4" xfId="0" applyBorder="1"/>
    <xf numFmtId="0" fontId="6" fillId="0" borderId="3" xfId="4" applyBorder="1"/>
    <xf numFmtId="0" fontId="6" fillId="0" borderId="9" xfId="4" applyBorder="1"/>
    <xf numFmtId="0" fontId="7" fillId="0" borderId="0" xfId="0" applyFont="1"/>
    <xf numFmtId="0" fontId="8" fillId="0" borderId="0" xfId="0" applyFont="1" applyAlignment="1">
      <alignment horizontal="center"/>
    </xf>
    <xf numFmtId="0" fontId="1" fillId="4" borderId="0" xfId="0" applyFont="1" applyFill="1"/>
    <xf numFmtId="0" fontId="0" fillId="0" borderId="13" xfId="0" applyBorder="1"/>
    <xf numFmtId="0" fontId="0" fillId="4" borderId="0" xfId="0" applyFill="1"/>
    <xf numFmtId="0" fontId="0" fillId="4" borderId="4" xfId="0" applyFill="1" applyBorder="1"/>
    <xf numFmtId="0" fontId="0" fillId="4" borderId="10" xfId="0" applyFill="1" applyBorder="1"/>
    <xf numFmtId="0" fontId="0" fillId="2" borderId="16" xfId="0" applyFill="1" applyBorder="1" applyAlignment="1">
      <alignment horizontal="center"/>
    </xf>
    <xf numFmtId="0" fontId="0" fillId="2" borderId="16" xfId="0" quotePrefix="1" applyFill="1" applyBorder="1" applyAlignment="1">
      <alignment horizontal="center"/>
    </xf>
    <xf numFmtId="0" fontId="1" fillId="5" borderId="0" xfId="0" applyFont="1" applyFill="1"/>
    <xf numFmtId="0" fontId="0" fillId="5" borderId="0" xfId="0" applyFill="1"/>
    <xf numFmtId="0" fontId="5" fillId="0" borderId="11" xfId="5" applyFill="1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5" borderId="17" xfId="0" applyFill="1" applyBorder="1"/>
    <xf numFmtId="0" fontId="3" fillId="0" borderId="1" xfId="1" applyFill="1" applyAlignment="1">
      <alignment horizontal="center"/>
    </xf>
    <xf numFmtId="0" fontId="5" fillId="0" borderId="14" xfId="3" applyBorder="1" applyAlignment="1">
      <alignment horizontal="center"/>
    </xf>
    <xf numFmtId="0" fontId="5" fillId="0" borderId="15" xfId="3" applyBorder="1" applyAlignment="1">
      <alignment horizontal="center"/>
    </xf>
    <xf numFmtId="0" fontId="1" fillId="9" borderId="0" xfId="0" applyFont="1" applyFill="1"/>
    <xf numFmtId="0" fontId="1" fillId="9" borderId="0" xfId="0" applyFont="1" applyFill="1" applyAlignment="1">
      <alignment horizontal="center"/>
    </xf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0" fillId="13" borderId="0" xfId="0" applyFill="1"/>
    <xf numFmtId="0" fontId="0" fillId="12" borderId="0" xfId="0" applyFill="1"/>
    <xf numFmtId="0" fontId="1" fillId="15" borderId="0" xfId="0" applyFont="1" applyFill="1"/>
    <xf numFmtId="0" fontId="3" fillId="0" borderId="1" xfId="1" applyFill="1" applyAlignment="1">
      <alignment horizontal="center"/>
    </xf>
    <xf numFmtId="0" fontId="4" fillId="0" borderId="2" xfId="2" applyFill="1" applyAlignment="1">
      <alignment horizontal="center"/>
    </xf>
    <xf numFmtId="0" fontId="5" fillId="0" borderId="6" xfId="3" applyBorder="1" applyAlignment="1">
      <alignment horizontal="center"/>
    </xf>
    <xf numFmtId="0" fontId="5" fillId="0" borderId="7" xfId="3" applyBorder="1" applyAlignment="1">
      <alignment horizontal="center"/>
    </xf>
    <xf numFmtId="0" fontId="5" fillId="0" borderId="8" xfId="3" applyBorder="1" applyAlignment="1">
      <alignment horizontal="center"/>
    </xf>
    <xf numFmtId="0" fontId="0" fillId="4" borderId="0" xfId="0" applyFill="1" applyAlignment="1">
      <alignment horizontal="center"/>
    </xf>
    <xf numFmtId="0" fontId="4" fillId="0" borderId="0" xfId="5" applyFont="1" applyFill="1" applyBorder="1" applyAlignment="1">
      <alignment horizontal="center"/>
    </xf>
    <xf numFmtId="0" fontId="13" fillId="0" borderId="0" xfId="0" applyFont="1" applyAlignment="1">
      <alignment horizontal="right"/>
    </xf>
    <xf numFmtId="0" fontId="1" fillId="0" borderId="12" xfId="0" applyFont="1" applyBorder="1" applyAlignment="1">
      <alignment horizontal="left"/>
    </xf>
    <xf numFmtId="0" fontId="1" fillId="14" borderId="0" xfId="0" applyFont="1" applyFill="1" applyAlignment="1">
      <alignment horizontal="center" wrapText="1"/>
    </xf>
    <xf numFmtId="0" fontId="1" fillId="12" borderId="0" xfId="0" applyFont="1" applyFill="1" applyAlignment="1">
      <alignment horizontal="center" wrapText="1"/>
    </xf>
    <xf numFmtId="0" fontId="10" fillId="0" borderId="1" xfId="1" applyFont="1" applyFill="1" applyAlignment="1">
      <alignment horizontal="center"/>
    </xf>
    <xf numFmtId="0" fontId="0" fillId="4" borderId="0" xfId="0" applyFill="1" applyAlignment="1">
      <alignment horizontal="left" vertical="top" wrapText="1"/>
    </xf>
    <xf numFmtId="0" fontId="5" fillId="0" borderId="14" xfId="3" applyBorder="1" applyAlignment="1">
      <alignment horizontal="center"/>
    </xf>
    <xf numFmtId="0" fontId="5" fillId="0" borderId="15" xfId="3" applyBorder="1" applyAlignment="1">
      <alignment horizontal="center"/>
    </xf>
    <xf numFmtId="0" fontId="0" fillId="13" borderId="0" xfId="0" applyFill="1" applyAlignment="1">
      <alignment horizontal="left" wrapText="1"/>
    </xf>
  </cellXfs>
  <cellStyles count="6">
    <cellStyle name="Heading 1" xfId="1" builtinId="16"/>
    <cellStyle name="Heading 2" xfId="2" builtinId="17"/>
    <cellStyle name="Heading 3" xfId="5" builtinId="18"/>
    <cellStyle name="Heading 4" xfId="3" builtinId="19"/>
    <cellStyle name="Normal" xfId="0" builtinId="0"/>
    <cellStyle name="Warning Text" xfId="4" builtinId="11"/>
  </cellStyles>
  <dxfs count="0"/>
  <tableStyles count="0" defaultTableStyle="TableStyleMedium2" defaultPivotStyle="PivotStyleMedium9"/>
  <colors>
    <mruColors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박병규" id="{9B8C54A5-BF08-4D58-80B1-98B056012F2F}" userId="S::5533680@stu.kmu.ac.kr::b6c7bc95-0ce4-4c8d-b71e-54ee09cff7f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8" dT="2024-01-26T10:12:03.39" personId="{9B8C54A5-BF08-4D58-80B1-98B056012F2F}" id="{4E6ED677-393E-4F66-86EB-4AB366261FE9}">
    <text>Used this to calculate err on each section above.</text>
  </threadedComment>
  <threadedComment ref="C32" dT="2024-01-25T04:13:49.97" personId="{9B8C54A5-BF08-4D58-80B1-98B056012F2F}" id="{51B551A3-D1E6-4440-8363-12438F1B4EC1}">
    <text>Used this to calculate err on each section above.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workbookViewId="0">
      <selection activeCell="B29" sqref="B29"/>
    </sheetView>
  </sheetViews>
  <sheetFormatPr defaultColWidth="10" defaultRowHeight="14.5" x14ac:dyDescent="0.35"/>
  <cols>
    <col min="1" max="1" width="4" customWidth="1"/>
    <col min="2" max="2" width="16.453125" customWidth="1"/>
  </cols>
  <sheetData>
    <row r="1" spans="1:8" ht="19.5" x14ac:dyDescent="0.45">
      <c r="A1" s="42" t="s">
        <v>0</v>
      </c>
      <c r="B1" s="42"/>
      <c r="C1" s="42"/>
      <c r="D1" s="42"/>
      <c r="E1" s="42"/>
      <c r="F1" s="42"/>
      <c r="G1" s="42"/>
      <c r="H1" s="42"/>
    </row>
    <row r="2" spans="1:8" x14ac:dyDescent="0.35">
      <c r="A2" s="1"/>
      <c r="B2" s="1"/>
      <c r="C2" s="1"/>
      <c r="D2" s="1"/>
      <c r="E2" s="1"/>
      <c r="F2" s="1"/>
      <c r="G2" s="1"/>
      <c r="H2" s="1"/>
    </row>
    <row r="3" spans="1:8" x14ac:dyDescent="0.35">
      <c r="A3" s="1"/>
      <c r="B3" s="1"/>
      <c r="C3" s="1"/>
      <c r="D3" s="1"/>
      <c r="E3" s="1"/>
      <c r="F3" s="1"/>
      <c r="G3" s="1"/>
      <c r="H3" s="1"/>
    </row>
    <row r="4" spans="1:8" ht="17" x14ac:dyDescent="0.4">
      <c r="A4" s="43" t="s">
        <v>1</v>
      </c>
      <c r="B4" s="43"/>
      <c r="C4" s="43"/>
      <c r="D4" s="43"/>
      <c r="E4" s="43"/>
      <c r="F4" s="43"/>
      <c r="G4" s="43"/>
      <c r="H4" s="1"/>
    </row>
    <row r="5" spans="1:8" x14ac:dyDescent="0.35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1"/>
    </row>
    <row r="6" spans="1:8" x14ac:dyDescent="0.35">
      <c r="A6" s="2">
        <v>1</v>
      </c>
      <c r="B6" s="2">
        <v>0</v>
      </c>
      <c r="C6" s="2">
        <v>2</v>
      </c>
      <c r="D6" s="2">
        <v>1</v>
      </c>
      <c r="E6" s="17">
        <f t="shared" ref="E6:E11" si="0">$D6*SIN($D6)-5/3</f>
        <v>-0.82519568185877024</v>
      </c>
      <c r="F6" s="24">
        <f t="shared" ref="F6:F11" si="1">ABS(D6-$B$33)</f>
        <v>0.67591807806884829</v>
      </c>
      <c r="G6" s="24">
        <f>LN($F6)</f>
        <v>-0.39168339657151052</v>
      </c>
      <c r="H6" s="1"/>
    </row>
    <row r="7" spans="1:8" x14ac:dyDescent="0.35">
      <c r="A7" s="2">
        <f t="shared" ref="A7:A11" si="2">A6+1</f>
        <v>2</v>
      </c>
      <c r="B7" s="17">
        <f>IF($E6*($B6*SIN($B6)-5/3) &gt; 0, $D6,$B6)</f>
        <v>1</v>
      </c>
      <c r="C7" s="17">
        <f>IF($E6*($B6*SIN($B6)-5/3) &gt; 0, $C6,$D6)</f>
        <v>2</v>
      </c>
      <c r="D7" s="17">
        <f>($B7+$C7)/2</f>
        <v>1.5</v>
      </c>
      <c r="E7" s="17">
        <f t="shared" si="0"/>
        <v>-0.17042418676058513</v>
      </c>
      <c r="F7" s="24">
        <f t="shared" si="1"/>
        <v>0.17591807806884829</v>
      </c>
      <c r="G7" s="24">
        <f t="shared" ref="G7:G11" si="3">LN($F7)</f>
        <v>-1.7377368578245942</v>
      </c>
      <c r="H7" s="1"/>
    </row>
    <row r="8" spans="1:8" x14ac:dyDescent="0.35">
      <c r="A8" s="2">
        <f t="shared" si="2"/>
        <v>3</v>
      </c>
      <c r="B8" s="17">
        <f>IF($E7*($B7*SIN($B7)-5/3) &gt; 0, $D7,$B7)</f>
        <v>1.5</v>
      </c>
      <c r="C8" s="17">
        <f>IF($E7*($B7*SIN($B7)-5/3) &gt; 0, $C7,$D7)</f>
        <v>2</v>
      </c>
      <c r="D8" s="17">
        <f>($B8+$C8)/2</f>
        <v>1.75</v>
      </c>
      <c r="E8" s="17">
        <f t="shared" si="0"/>
        <v>5.5308740362722819E-2</v>
      </c>
      <c r="F8" s="24">
        <f t="shared" si="1"/>
        <v>7.4081921931151706E-2</v>
      </c>
      <c r="G8" s="24">
        <f t="shared" si="3"/>
        <v>-2.6025837449857243</v>
      </c>
      <c r="H8" s="1"/>
    </row>
    <row r="9" spans="1:8" x14ac:dyDescent="0.35">
      <c r="A9" s="2">
        <f t="shared" si="2"/>
        <v>4</v>
      </c>
      <c r="B9" s="17">
        <f>IF($E8*($B8*SIN($B8)-5/3) &gt; 0, $D8,$B8)</f>
        <v>1.5</v>
      </c>
      <c r="C9" s="17">
        <f>IF($E8*($B8*SIN($B8)-5/3) &gt; 0, $C8,$D8)</f>
        <v>1.75</v>
      </c>
      <c r="D9" s="17">
        <f>($B9+$C9)/2</f>
        <v>1.625</v>
      </c>
      <c r="E9" s="17">
        <f t="shared" si="0"/>
        <v>-4.40532382894403E-2</v>
      </c>
      <c r="F9" s="24">
        <f t="shared" si="1"/>
        <v>5.0918078068848294E-2</v>
      </c>
      <c r="G9" s="24">
        <f t="shared" si="3"/>
        <v>-2.9775372501362822</v>
      </c>
      <c r="H9" s="1"/>
    </row>
    <row r="10" spans="1:8" x14ac:dyDescent="0.35">
      <c r="A10" s="2">
        <f t="shared" si="2"/>
        <v>5</v>
      </c>
      <c r="B10" s="17">
        <f>IF($E9*($B9*SIN($B9)-5/3) &gt; 0, $D9,$B9)</f>
        <v>1.625</v>
      </c>
      <c r="C10" s="17">
        <f>IF($E9*($B9*SIN($B9)-5/3) &gt; 0, $C9,$D9)</f>
        <v>1.75</v>
      </c>
      <c r="D10" s="17">
        <f>($B10+$C10)/2</f>
        <v>1.6875</v>
      </c>
      <c r="E10" s="17">
        <f t="shared" si="0"/>
        <v>9.3547083899034877E-3</v>
      </c>
      <c r="F10" s="24">
        <f t="shared" si="1"/>
        <v>1.1581921931151706E-2</v>
      </c>
      <c r="G10" s="24">
        <f t="shared" si="3"/>
        <v>-4.4583098507338326</v>
      </c>
      <c r="H10" s="1"/>
    </row>
    <row r="11" spans="1:8" x14ac:dyDescent="0.35">
      <c r="A11" s="2">
        <f t="shared" si="2"/>
        <v>6</v>
      </c>
      <c r="B11" s="17">
        <f>IF($E10*($B10*SIN($B10)-5/3) &gt; 0, $D10,$B10)</f>
        <v>1.625</v>
      </c>
      <c r="C11" s="17">
        <f>IF($E10*($B10*SIN($B10)-5/3) &gt; 0, $C10,$D10)</f>
        <v>1.6875</v>
      </c>
      <c r="D11" s="17">
        <f>($B11+$C11)/2</f>
        <v>1.65625</v>
      </c>
      <c r="E11" s="17">
        <f t="shared" si="0"/>
        <v>-1.646022989901752E-2</v>
      </c>
      <c r="F11" s="24">
        <f t="shared" si="1"/>
        <v>1.9668078068848294E-2</v>
      </c>
      <c r="G11" s="24">
        <f t="shared" si="3"/>
        <v>-3.9287583601069738</v>
      </c>
      <c r="H11" s="1"/>
    </row>
    <row r="12" spans="1:8" x14ac:dyDescent="0.35">
      <c r="A12" s="1"/>
      <c r="B12" s="1"/>
      <c r="C12" s="1"/>
      <c r="D12" s="1"/>
      <c r="E12" s="1"/>
      <c r="F12" s="1"/>
      <c r="G12" s="1"/>
      <c r="H12" s="1"/>
    </row>
    <row r="13" spans="1:8" x14ac:dyDescent="0.35">
      <c r="A13" s="1"/>
      <c r="B13" s="1"/>
      <c r="C13" s="1"/>
      <c r="D13" s="1"/>
      <c r="E13" s="1"/>
      <c r="F13" s="1"/>
      <c r="G13" s="1"/>
      <c r="H13" s="1"/>
    </row>
    <row r="14" spans="1:8" ht="17" x14ac:dyDescent="0.4">
      <c r="A14" s="43" t="s">
        <v>9</v>
      </c>
      <c r="B14" s="43"/>
      <c r="C14" s="43"/>
      <c r="D14" s="43"/>
      <c r="E14" s="43"/>
      <c r="F14" s="43"/>
      <c r="G14" s="1"/>
      <c r="H14" s="1"/>
    </row>
    <row r="15" spans="1:8" x14ac:dyDescent="0.35">
      <c r="A15" s="5" t="s">
        <v>2</v>
      </c>
      <c r="B15" s="5" t="s">
        <v>10</v>
      </c>
      <c r="C15" s="5" t="s">
        <v>11</v>
      </c>
      <c r="D15" s="5" t="s">
        <v>7</v>
      </c>
      <c r="E15" s="5" t="s">
        <v>8</v>
      </c>
      <c r="F15" s="5" t="s">
        <v>12</v>
      </c>
      <c r="G15" s="1"/>
      <c r="H15" s="1"/>
    </row>
    <row r="16" spans="1:8" x14ac:dyDescent="0.35">
      <c r="A16" s="2">
        <v>1</v>
      </c>
      <c r="B16" s="2">
        <v>0</v>
      </c>
      <c r="C16" s="17">
        <f t="shared" ref="C16:C18" si="4">B16*SIN(B16)-5/3</f>
        <v>-1.6666666666666667</v>
      </c>
      <c r="D16" s="24">
        <f t="shared" ref="D16:D23" si="5">ABS($B16-$B$33)</f>
        <v>1.6759180780688483</v>
      </c>
      <c r="E16" s="24">
        <f>LN(D16)</f>
        <v>0.51636112143139146</v>
      </c>
      <c r="F16" s="1"/>
      <c r="G16" s="1"/>
      <c r="H16" s="1"/>
    </row>
    <row r="17" spans="1:8" x14ac:dyDescent="0.35">
      <c r="A17" s="2">
        <f>A16+1</f>
        <v>2</v>
      </c>
      <c r="B17" s="2">
        <v>2</v>
      </c>
      <c r="C17" s="17">
        <f t="shared" si="4"/>
        <v>0.15192818698469668</v>
      </c>
      <c r="D17" s="24">
        <f t="shared" si="5"/>
        <v>0.32408192193115171</v>
      </c>
      <c r="E17" s="24">
        <f t="shared" ref="E17:E23" si="6">LN(D17)</f>
        <v>-1.1267589496833179</v>
      </c>
      <c r="F17" s="24">
        <f>E17/E16</f>
        <v>-2.1821142276549756</v>
      </c>
      <c r="G17" s="1"/>
      <c r="H17" s="1"/>
    </row>
    <row r="18" spans="1:8" x14ac:dyDescent="0.35">
      <c r="A18" s="2">
        <f t="shared" ref="A18:A23" si="7">A17+1</f>
        <v>3</v>
      </c>
      <c r="B18" s="17">
        <f>($B16*$C17-$B17*$C16)/($C17-$C16)</f>
        <v>1.8329169504910274</v>
      </c>
      <c r="C18" s="17">
        <f t="shared" si="4"/>
        <v>0.103642669586403</v>
      </c>
      <c r="D18" s="24">
        <f t="shared" si="5"/>
        <v>0.15699887242217914</v>
      </c>
      <c r="E18" s="24">
        <f t="shared" si="6"/>
        <v>-1.8515166556839566</v>
      </c>
      <c r="F18" s="24">
        <f t="shared" ref="F18:F23" si="8">E18/E17</f>
        <v>1.643223385271833</v>
      </c>
      <c r="G18" s="1"/>
      <c r="H18" s="1"/>
    </row>
    <row r="19" spans="1:8" x14ac:dyDescent="0.35">
      <c r="A19" s="2">
        <f t="shared" si="7"/>
        <v>4</v>
      </c>
      <c r="B19" s="17">
        <f t="shared" ref="B19:B23" si="9">($B17*$C18-$B18*$C17)/($C18-$C17)</f>
        <v>1.4742807749499318</v>
      </c>
      <c r="C19" s="17">
        <f t="shared" ref="C19:C23" si="10">B19*SIN(B19)-5/3</f>
        <v>-0.19924721127470435</v>
      </c>
      <c r="D19" s="24">
        <f t="shared" si="5"/>
        <v>0.20163730311891648</v>
      </c>
      <c r="E19" s="24">
        <f t="shared" si="6"/>
        <v>-1.6012847245897597</v>
      </c>
      <c r="F19" s="24">
        <f t="shared" si="8"/>
        <v>0.86485029431087646</v>
      </c>
      <c r="G19" s="1"/>
      <c r="H19" s="1"/>
    </row>
    <row r="20" spans="1:8" x14ac:dyDescent="0.35">
      <c r="A20" s="2">
        <f t="shared" si="7"/>
        <v>5</v>
      </c>
      <c r="B20" s="17">
        <f t="shared" si="9"/>
        <v>1.7101990487319334</v>
      </c>
      <c r="C20" s="17">
        <f t="shared" si="10"/>
        <v>2.6942024342734072E-2</v>
      </c>
      <c r="D20" s="24">
        <f t="shared" si="5"/>
        <v>3.4280970663085109E-2</v>
      </c>
      <c r="E20" s="24">
        <f t="shared" si="6"/>
        <v>-3.3731648699275039</v>
      </c>
      <c r="F20" s="24">
        <f t="shared" si="8"/>
        <v>2.1065365941036438</v>
      </c>
      <c r="G20" s="1"/>
      <c r="H20" s="1"/>
    </row>
    <row r="21" spans="1:8" x14ac:dyDescent="0.35">
      <c r="A21" s="2">
        <f t="shared" si="7"/>
        <v>6</v>
      </c>
      <c r="B21" s="17">
        <f t="shared" si="9"/>
        <v>1.6820981717924099</v>
      </c>
      <c r="C21" s="17">
        <f t="shared" si="10"/>
        <v>5.0232558848191111E-3</v>
      </c>
      <c r="D21" s="24">
        <f t="shared" si="5"/>
        <v>6.1800937235616527E-3</v>
      </c>
      <c r="E21" s="24">
        <f t="shared" si="6"/>
        <v>-5.0864218420026717</v>
      </c>
      <c r="F21" s="24">
        <f t="shared" si="8"/>
        <v>1.5079078663925458</v>
      </c>
      <c r="G21" s="1"/>
      <c r="H21" s="1"/>
    </row>
    <row r="22" spans="1:8" x14ac:dyDescent="0.35">
      <c r="A22" s="2">
        <f t="shared" si="7"/>
        <v>7</v>
      </c>
      <c r="B22" s="17">
        <f t="shared" si="9"/>
        <v>1.6756581249564726</v>
      </c>
      <c r="C22" s="17">
        <f t="shared" si="10"/>
        <v>-2.1286845977686042E-4</v>
      </c>
      <c r="D22" s="24">
        <f t="shared" si="5"/>
        <v>2.5995311237569929E-4</v>
      </c>
      <c r="E22" s="24">
        <f t="shared" si="6"/>
        <v>-8.2550092802279629</v>
      </c>
      <c r="F22" s="24">
        <f t="shared" si="8"/>
        <v>1.6229501871157674</v>
      </c>
      <c r="G22" s="1"/>
      <c r="H22" s="1"/>
    </row>
    <row r="23" spans="1:8" x14ac:dyDescent="0.35">
      <c r="A23" s="2">
        <f t="shared" si="7"/>
        <v>8</v>
      </c>
      <c r="B23" s="17">
        <f t="shared" si="9"/>
        <v>1.6759199374652363</v>
      </c>
      <c r="C23" s="17">
        <f t="shared" si="10"/>
        <v>1.5221519034103181E-6</v>
      </c>
      <c r="D23" s="24">
        <f t="shared" si="5"/>
        <v>1.8593963879709463E-6</v>
      </c>
      <c r="E23" s="24">
        <f t="shared" si="6"/>
        <v>-13.195258645504282</v>
      </c>
      <c r="F23" s="24">
        <f t="shared" si="8"/>
        <v>1.5984547318570541</v>
      </c>
      <c r="G23" s="1"/>
      <c r="H23" s="1"/>
    </row>
    <row r="24" spans="1:8" x14ac:dyDescent="0.35">
      <c r="A24" s="1"/>
      <c r="B24" s="1"/>
      <c r="C24" s="1"/>
      <c r="D24" s="1"/>
      <c r="E24" s="1"/>
      <c r="F24" s="1"/>
      <c r="G24" s="1"/>
      <c r="H24" s="1"/>
    </row>
    <row r="25" spans="1:8" x14ac:dyDescent="0.35">
      <c r="A25" s="1"/>
      <c r="B25" s="1"/>
      <c r="C25" s="1"/>
      <c r="D25" s="1"/>
      <c r="E25" s="1"/>
      <c r="F25" s="1"/>
      <c r="G25" s="1"/>
      <c r="H25" s="1"/>
    </row>
    <row r="26" spans="1:8" ht="17.5" thickBot="1" x14ac:dyDescent="0.45">
      <c r="A26" s="43" t="s">
        <v>13</v>
      </c>
      <c r="B26" s="43"/>
      <c r="C26" s="43"/>
      <c r="D26" s="43"/>
      <c r="E26" s="43"/>
      <c r="F26" s="43"/>
      <c r="G26" s="43"/>
      <c r="H26" s="43"/>
    </row>
    <row r="27" spans="1:8" ht="15" thickTop="1" x14ac:dyDescent="0.35">
      <c r="A27" s="7" t="s">
        <v>2</v>
      </c>
      <c r="B27" s="1" t="s">
        <v>10</v>
      </c>
      <c r="C27" s="1" t="s">
        <v>11</v>
      </c>
      <c r="D27" s="1" t="s">
        <v>14</v>
      </c>
      <c r="E27" s="8" t="s">
        <v>15</v>
      </c>
      <c r="F27" s="1" t="s">
        <v>7</v>
      </c>
    </row>
    <row r="28" spans="1:8" x14ac:dyDescent="0.35">
      <c r="A28" s="2">
        <v>1</v>
      </c>
      <c r="B28" s="2">
        <v>1</v>
      </c>
      <c r="C28" s="17">
        <f>$B28*SIN($B28)-5/3</f>
        <v>-0.82519568185877024</v>
      </c>
      <c r="D28" s="17">
        <f>SIN($B28)+$B28*COS($B28)</f>
        <v>1.3817732906760363</v>
      </c>
      <c r="E28" s="17">
        <f>-$C28/$D28</f>
        <v>0.59720048681433191</v>
      </c>
      <c r="F28" s="24">
        <f>ABS($B28-$B$33)</f>
        <v>0.67591807806884829</v>
      </c>
      <c r="G28" s="24">
        <f>LN($F28)</f>
        <v>-0.39168339657151052</v>
      </c>
      <c r="H28" s="1"/>
    </row>
    <row r="29" spans="1:8" x14ac:dyDescent="0.35">
      <c r="A29" s="2">
        <f t="shared" ref="A29:A33" si="11">A28+1</f>
        <v>2</v>
      </c>
      <c r="B29" s="17">
        <f>$B28+$E28</f>
        <v>1.5972004868143319</v>
      </c>
      <c r="C29" s="17">
        <f>$B29*SIN($B29)-5/3</f>
        <v>-7.0022915357049076E-2</v>
      </c>
      <c r="D29" s="17">
        <f>SIN($B29)+$B29*COS($B29)</f>
        <v>0.95748359334020461</v>
      </c>
      <c r="E29" s="17">
        <f>-$C29/$D29</f>
        <v>7.3132235209140709E-2</v>
      </c>
      <c r="F29" s="24">
        <f t="shared" ref="F29:F32" si="12">ABS($B29-$B$33)</f>
        <v>7.8717591254516384E-2</v>
      </c>
      <c r="G29" s="24">
        <f t="shared" ref="G29:G32" si="13">LN($F29)</f>
        <v>-2.5418886256072555</v>
      </c>
      <c r="H29" s="24">
        <f>G29/G28</f>
        <v>6.4896512026217001</v>
      </c>
    </row>
    <row r="30" spans="1:8" x14ac:dyDescent="0.35">
      <c r="A30" s="2">
        <f t="shared" si="11"/>
        <v>3</v>
      </c>
      <c r="B30" s="17">
        <f t="shared" ref="B30:B33" si="14">$B29+$E29</f>
        <v>1.6703327220234727</v>
      </c>
      <c r="C30" s="17">
        <f t="shared" ref="C30:C32" si="15">$B30*SIN($B30)-5/3</f>
        <v>-4.6015210367995607E-3</v>
      </c>
      <c r="D30" s="17">
        <f t="shared" ref="D30:D32" si="16">SIN($B30)+$B30*COS($B30)</f>
        <v>0.82906584248711523</v>
      </c>
      <c r="E30" s="17">
        <f t="shared" ref="E30:E32" si="17">-$C30/$D30</f>
        <v>5.5502480032170358E-3</v>
      </c>
      <c r="F30" s="24">
        <f t="shared" si="12"/>
        <v>5.5853560453755779E-3</v>
      </c>
      <c r="G30" s="24">
        <f t="shared" si="13"/>
        <v>-5.1876070982018749</v>
      </c>
      <c r="H30" s="24">
        <f t="shared" ref="H30:H32" si="18">G30/G29</f>
        <v>2.0408475202026444</v>
      </c>
    </row>
    <row r="31" spans="1:8" x14ac:dyDescent="0.35">
      <c r="A31" s="2">
        <f t="shared" si="11"/>
        <v>4</v>
      </c>
      <c r="B31" s="17">
        <f t="shared" si="14"/>
        <v>1.6758829700266897</v>
      </c>
      <c r="C31" s="17">
        <f t="shared" si="15"/>
        <v>-2.874160547050586E-5</v>
      </c>
      <c r="D31" s="17">
        <f t="shared" si="16"/>
        <v>0.81869452525109376</v>
      </c>
      <c r="E31" s="17">
        <f t="shared" si="17"/>
        <v>3.5106629620725516E-5</v>
      </c>
      <c r="F31" s="24">
        <f t="shared" si="12"/>
        <v>3.5108042158560337E-5</v>
      </c>
      <c r="G31" s="24">
        <f t="shared" si="13"/>
        <v>-10.257080332410231</v>
      </c>
      <c r="H31" s="24">
        <f t="shared" si="18"/>
        <v>1.9772276770855552</v>
      </c>
    </row>
    <row r="32" spans="1:8" x14ac:dyDescent="0.35">
      <c r="A32" s="2">
        <f t="shared" si="11"/>
        <v>5</v>
      </c>
      <c r="B32" s="17">
        <f t="shared" si="14"/>
        <v>1.6759180766563104</v>
      </c>
      <c r="C32" s="17">
        <f t="shared" si="15"/>
        <v>-1.1563439095141348E-9</v>
      </c>
      <c r="D32" s="17">
        <f t="shared" si="16"/>
        <v>0.81862864857768813</v>
      </c>
      <c r="E32" s="17">
        <f t="shared" si="17"/>
        <v>1.4125377990657964E-9</v>
      </c>
      <c r="F32" s="24">
        <f t="shared" si="12"/>
        <v>1.4125378644536113E-9</v>
      </c>
      <c r="G32" s="24">
        <f t="shared" si="13"/>
        <v>-20.377877846574425</v>
      </c>
      <c r="H32" s="24">
        <f t="shared" si="18"/>
        <v>1.9867132932735827</v>
      </c>
    </row>
    <row r="33" spans="1:8" x14ac:dyDescent="0.35">
      <c r="A33" s="2">
        <f t="shared" si="11"/>
        <v>6</v>
      </c>
      <c r="B33" s="17">
        <f t="shared" si="14"/>
        <v>1.6759180780688483</v>
      </c>
      <c r="C33" s="1" t="s">
        <v>16</v>
      </c>
      <c r="D33" s="1"/>
      <c r="E33" s="1"/>
      <c r="F33" s="1"/>
      <c r="G33" s="1"/>
      <c r="H33" s="1"/>
    </row>
  </sheetData>
  <mergeCells count="4">
    <mergeCell ref="A1:H1"/>
    <mergeCell ref="A4:G4"/>
    <mergeCell ref="A14:F14"/>
    <mergeCell ref="A26:H26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267C4-257A-4989-BBE1-32EAF7DDA1AC}">
  <dimension ref="A1:J47"/>
  <sheetViews>
    <sheetView topLeftCell="A6" workbookViewId="0">
      <selection activeCell="F21" sqref="F21"/>
    </sheetView>
  </sheetViews>
  <sheetFormatPr defaultRowHeight="14.5" x14ac:dyDescent="0.35"/>
  <cols>
    <col min="1" max="1" width="4.54296875" customWidth="1"/>
    <col min="6" max="6" width="14.08984375" customWidth="1"/>
    <col min="7" max="7" width="3.36328125" customWidth="1"/>
    <col min="8" max="8" width="11.81640625" bestFit="1" customWidth="1"/>
    <col min="10" max="10" width="13.36328125" customWidth="1"/>
    <col min="12" max="12" width="9.6328125" customWidth="1"/>
    <col min="16" max="16" width="12.26953125" bestFit="1" customWidth="1"/>
  </cols>
  <sheetData>
    <row r="1" spans="1:10" ht="22.5" thickBot="1" x14ac:dyDescent="0.5">
      <c r="A1" s="42" t="s">
        <v>46</v>
      </c>
      <c r="B1" s="42"/>
      <c r="C1" s="42"/>
      <c r="D1" s="42"/>
      <c r="E1" s="42"/>
      <c r="F1" s="42"/>
      <c r="G1" s="42"/>
      <c r="H1" s="42"/>
    </row>
    <row r="3" spans="1:10" ht="15" thickBot="1" x14ac:dyDescent="0.4">
      <c r="A3" t="s">
        <v>17</v>
      </c>
      <c r="B3" s="18">
        <f>SQRT(2) - 1</f>
        <v>0.41421356237309515</v>
      </c>
    </row>
    <row r="4" spans="1:10" x14ac:dyDescent="0.35">
      <c r="A4" t="s">
        <v>66</v>
      </c>
      <c r="B4">
        <f>$B$3^3-5*$B$3+2</f>
        <v>0</v>
      </c>
    </row>
    <row r="5" spans="1:10" x14ac:dyDescent="0.35">
      <c r="A5" t="s">
        <v>67</v>
      </c>
      <c r="B5">
        <f>3*$B$3^2-5</f>
        <v>-4.4852813742385695</v>
      </c>
    </row>
    <row r="6" spans="1:10" x14ac:dyDescent="0.35">
      <c r="A6" t="s">
        <v>68</v>
      </c>
      <c r="B6">
        <f>6*$B$3</f>
        <v>2.4852813742385709</v>
      </c>
    </row>
    <row r="8" spans="1:10" ht="22.5" thickBot="1" x14ac:dyDescent="0.45">
      <c r="A8" s="6" t="s">
        <v>13</v>
      </c>
      <c r="B8" s="4"/>
      <c r="C8" s="4"/>
      <c r="D8" s="4"/>
      <c r="E8" s="4"/>
      <c r="F8" s="4"/>
      <c r="G8" s="4"/>
      <c r="H8" s="4"/>
    </row>
    <row r="9" spans="1:10" ht="15" thickTop="1" x14ac:dyDescent="0.35">
      <c r="A9" s="7" t="s">
        <v>2</v>
      </c>
      <c r="B9" s="1" t="s">
        <v>10</v>
      </c>
      <c r="C9" s="1" t="s">
        <v>11</v>
      </c>
      <c r="D9" s="1" t="s">
        <v>14</v>
      </c>
      <c r="G9" s="7" t="s">
        <v>2</v>
      </c>
      <c r="I9" s="1" t="s">
        <v>8</v>
      </c>
      <c r="J9" s="1" t="s">
        <v>12</v>
      </c>
    </row>
    <row r="10" spans="1:10" x14ac:dyDescent="0.35">
      <c r="A10" s="2">
        <v>1</v>
      </c>
      <c r="B10" s="2">
        <v>0</v>
      </c>
      <c r="C10" s="19">
        <f>$B10^3-5*$B10+2</f>
        <v>2</v>
      </c>
      <c r="D10" s="19">
        <f>3*$B10^2-5</f>
        <v>-5</v>
      </c>
      <c r="F10" t="s">
        <v>49</v>
      </c>
      <c r="G10" s="2">
        <v>1</v>
      </c>
      <c r="H10" s="19">
        <f>ABS($B10-$B$3)</f>
        <v>0.41421356237309515</v>
      </c>
      <c r="I10">
        <f>LN(H10)</f>
        <v>-0.88137358701954283</v>
      </c>
    </row>
    <row r="11" spans="1:10" x14ac:dyDescent="0.35">
      <c r="A11" s="2">
        <f t="shared" ref="A11:A13" si="0">A10+1</f>
        <v>2</v>
      </c>
      <c r="B11" s="19">
        <f>$B10-$C10/$D10</f>
        <v>0.4</v>
      </c>
      <c r="C11" s="19">
        <f>$B11^3-5*$B11+2</f>
        <v>6.4000000000000057E-2</v>
      </c>
      <c r="D11" s="19">
        <f>3*$B11^2-5</f>
        <v>-4.5199999999999996</v>
      </c>
      <c r="G11" s="2">
        <f t="shared" ref="G11:G16" si="1">G10+1</f>
        <v>2</v>
      </c>
      <c r="H11" s="19">
        <f t="shared" ref="H11:H13" si="2">ABS($B11-$B$3)</f>
        <v>1.4213562373095123E-2</v>
      </c>
      <c r="I11">
        <f t="shared" ref="I11:I16" si="3">LN(H11)</f>
        <v>-4.2535586734927247</v>
      </c>
      <c r="J11">
        <f>I11/I10</f>
        <v>4.8260564375165576</v>
      </c>
    </row>
    <row r="12" spans="1:10" x14ac:dyDescent="0.35">
      <c r="A12" s="2">
        <f t="shared" si="0"/>
        <v>3</v>
      </c>
      <c r="B12" s="19">
        <f t="shared" ref="B12:B13" si="4">$B11-$C11/$D11</f>
        <v>0.41415929203539825</v>
      </c>
      <c r="C12" s="19">
        <f t="shared" ref="C12:C13" si="5">$B12^3-5*$B12+2</f>
        <v>2.4342139459698764E-4</v>
      </c>
      <c r="D12" s="19">
        <f t="shared" ref="D12:D13" si="6">3*$B12^2-5</f>
        <v>-4.4854162424622128</v>
      </c>
      <c r="G12" s="2">
        <f t="shared" si="1"/>
        <v>3</v>
      </c>
      <c r="H12" s="19">
        <f t="shared" si="2"/>
        <v>5.4270337696893378E-5</v>
      </c>
      <c r="I12">
        <f t="shared" si="3"/>
        <v>-9.821532747374814</v>
      </c>
      <c r="J12">
        <f t="shared" ref="J12:J16" si="7">I12/I11</f>
        <v>2.3090154624128081</v>
      </c>
    </row>
    <row r="13" spans="1:10" x14ac:dyDescent="0.35">
      <c r="A13" s="2">
        <f t="shared" si="0"/>
        <v>4</v>
      </c>
      <c r="B13" s="19">
        <f t="shared" si="4"/>
        <v>0.41421356155720818</v>
      </c>
      <c r="C13" s="19">
        <f t="shared" si="5"/>
        <v>3.6594820507218628E-9</v>
      </c>
      <c r="D13" s="19">
        <f t="shared" si="6"/>
        <v>-4.4852813762662791</v>
      </c>
      <c r="G13" s="2">
        <f t="shared" si="1"/>
        <v>4</v>
      </c>
      <c r="H13" s="19">
        <f t="shared" si="2"/>
        <v>8.1588696909662417E-10</v>
      </c>
      <c r="I13">
        <f t="shared" si="3"/>
        <v>-20.926745288822922</v>
      </c>
      <c r="J13">
        <f t="shared" si="7"/>
        <v>2.1307005563277692</v>
      </c>
    </row>
    <row r="14" spans="1:10" x14ac:dyDescent="0.35">
      <c r="F14" t="s">
        <v>50</v>
      </c>
      <c r="G14" s="2">
        <f t="shared" si="1"/>
        <v>5</v>
      </c>
      <c r="H14" s="25">
        <f>$H13^2/2*ABS($B$6/$B$5)</f>
        <v>1.844233346190467E-19</v>
      </c>
      <c r="I14">
        <f t="shared" si="3"/>
        <v>-43.137053106271182</v>
      </c>
      <c r="J14">
        <f t="shared" si="7"/>
        <v>2.0613359846889758</v>
      </c>
    </row>
    <row r="15" spans="1:10" x14ac:dyDescent="0.35">
      <c r="G15" s="2">
        <f t="shared" si="1"/>
        <v>6</v>
      </c>
      <c r="H15" s="25">
        <f t="shared" ref="H15:H16" si="8">$H14^2/2*ABS($B$6/$B$5)</f>
        <v>9.4229658546479169E-39</v>
      </c>
      <c r="I15">
        <f t="shared" si="3"/>
        <v>-87.557668741167689</v>
      </c>
      <c r="J15">
        <f t="shared" si="7"/>
        <v>2.0297554523593249</v>
      </c>
    </row>
    <row r="16" spans="1:10" x14ac:dyDescent="0.35">
      <c r="G16" s="2">
        <f t="shared" si="1"/>
        <v>7</v>
      </c>
      <c r="H16" s="25">
        <f t="shared" si="8"/>
        <v>2.4599773672099716E-77</v>
      </c>
      <c r="I16">
        <f t="shared" si="3"/>
        <v>-176.39890001096072</v>
      </c>
      <c r="J16">
        <f t="shared" si="7"/>
        <v>2.0146596243033801</v>
      </c>
    </row>
    <row r="22" ht="15" customHeight="1" x14ac:dyDescent="0.35"/>
    <row r="47" ht="14.25" customHeight="1" x14ac:dyDescent="0.35"/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FA68A-D808-4FAB-B074-B9A47A0167B6}">
  <dimension ref="A1:H17"/>
  <sheetViews>
    <sheetView workbookViewId="0">
      <selection activeCell="A17" sqref="A17"/>
    </sheetView>
  </sheetViews>
  <sheetFormatPr defaultColWidth="11.7265625" defaultRowHeight="14.5" x14ac:dyDescent="0.35"/>
  <sheetData>
    <row r="1" spans="1:8" ht="22" x14ac:dyDescent="0.45">
      <c r="A1" s="42" t="s">
        <v>47</v>
      </c>
      <c r="B1" s="42"/>
      <c r="C1" s="42"/>
      <c r="D1" s="42"/>
      <c r="E1" s="42"/>
      <c r="F1" s="42"/>
      <c r="G1" s="42"/>
      <c r="H1" s="42"/>
    </row>
    <row r="2" spans="1:8" x14ac:dyDescent="0.35">
      <c r="A2" t="s">
        <v>10</v>
      </c>
      <c r="B2">
        <v>4</v>
      </c>
    </row>
    <row r="3" spans="1:8" x14ac:dyDescent="0.35">
      <c r="A3" s="10" t="s">
        <v>18</v>
      </c>
      <c r="B3" s="19">
        <f>SQRT(B2^2+2)/(B2^2+1)-1/4</f>
        <v>-4.3290075768911973E-4</v>
      </c>
      <c r="E3" s="44" t="s">
        <v>19</v>
      </c>
      <c r="F3" s="45"/>
      <c r="G3" s="46"/>
    </row>
    <row r="4" spans="1:8" x14ac:dyDescent="0.35">
      <c r="A4" s="10"/>
      <c r="E4" s="11"/>
      <c r="F4" t="s">
        <v>10</v>
      </c>
      <c r="G4" s="12">
        <v>3.9</v>
      </c>
    </row>
    <row r="5" spans="1:8" x14ac:dyDescent="0.35">
      <c r="A5" s="10" t="s">
        <v>20</v>
      </c>
      <c r="B5" s="19">
        <f>(-B2^3-3*B2)/((B2^2+1)^2*SQRT(B2^2+2))</f>
        <v>-6.1983985432730815E-2</v>
      </c>
      <c r="E5" s="13" t="s">
        <v>21</v>
      </c>
      <c r="G5" s="20">
        <f>(-G4^3-3*G4)/((G4^2+1)^2*SQRT(G4^2+2))</f>
        <v>-6.515055023834343E-2</v>
      </c>
    </row>
    <row r="6" spans="1:8" x14ac:dyDescent="0.35">
      <c r="A6" s="10"/>
      <c r="E6" s="13"/>
      <c r="F6" t="s">
        <v>10</v>
      </c>
      <c r="G6" s="12">
        <v>4.0999999999999996</v>
      </c>
    </row>
    <row r="7" spans="1:8" x14ac:dyDescent="0.35">
      <c r="A7" s="10" t="s">
        <v>22</v>
      </c>
      <c r="B7" s="19" t="str">
        <f>IF(2*(B2^6+6*B2^4+6*B2^2-3)/((B2^2+1)^3 *(B2^2+2)*(3/2)) &gt; 0, "True", "False")</f>
        <v>True</v>
      </c>
      <c r="E7" s="14" t="s">
        <v>23</v>
      </c>
      <c r="F7" s="9"/>
      <c r="G7" s="21">
        <f>(-G6^3-3*G6)/((G6^2+1)^2*SQRT(G6^2+2))</f>
        <v>-5.9039965570894949E-2</v>
      </c>
    </row>
    <row r="9" spans="1:8" x14ac:dyDescent="0.35">
      <c r="A9" t="s">
        <v>24</v>
      </c>
    </row>
    <row r="10" spans="1:8" x14ac:dyDescent="0.35">
      <c r="A10" t="s">
        <v>25</v>
      </c>
    </row>
    <row r="11" spans="1:8" x14ac:dyDescent="0.35">
      <c r="A11" s="15" t="s">
        <v>26</v>
      </c>
      <c r="B11" s="47" t="s">
        <v>69</v>
      </c>
      <c r="C11" s="47"/>
    </row>
    <row r="13" spans="1:8" x14ac:dyDescent="0.35">
      <c r="A13" t="s">
        <v>27</v>
      </c>
    </row>
    <row r="14" spans="1:8" x14ac:dyDescent="0.35">
      <c r="A14" s="15" t="s">
        <v>28</v>
      </c>
      <c r="B14" s="47" t="s">
        <v>70</v>
      </c>
      <c r="C14" s="47"/>
    </row>
    <row r="16" spans="1:8" x14ac:dyDescent="0.35">
      <c r="A16" t="s">
        <v>29</v>
      </c>
    </row>
    <row r="17" spans="1:3" x14ac:dyDescent="0.35">
      <c r="A17" s="19">
        <f>$B$2-$B$3/ $G$7</f>
        <v>3.9926676658174998</v>
      </c>
      <c r="B17" s="16" t="s">
        <v>30</v>
      </c>
      <c r="C17" s="19">
        <f>$B$2-$B$3/ $G$5</f>
        <v>3.9933553783336375</v>
      </c>
    </row>
  </sheetData>
  <mergeCells count="4">
    <mergeCell ref="A1:H1"/>
    <mergeCell ref="E3:G3"/>
    <mergeCell ref="B11:C11"/>
    <mergeCell ref="B14:C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6205-D802-49C5-B1CF-D26F3D015AFA}">
  <dimension ref="A1:S28"/>
  <sheetViews>
    <sheetView topLeftCell="A26" zoomScale="93" workbookViewId="0">
      <selection activeCell="S20" sqref="S20"/>
    </sheetView>
  </sheetViews>
  <sheetFormatPr defaultRowHeight="14.5" x14ac:dyDescent="0.35"/>
  <cols>
    <col min="1" max="1" width="3.90625" customWidth="1"/>
    <col min="4" max="4" width="13.54296875" customWidth="1"/>
    <col min="6" max="6" width="3.90625" customWidth="1"/>
    <col min="9" max="9" width="13.54296875" customWidth="1"/>
    <col min="11" max="11" width="3.90625" customWidth="1"/>
    <col min="14" max="14" width="13.54296875" customWidth="1"/>
    <col min="16" max="16" width="3.90625" customWidth="1"/>
    <col min="17" max="17" width="11.6328125" bestFit="1" customWidth="1"/>
    <col min="19" max="19" width="13.54296875" customWidth="1"/>
    <col min="21" max="21" width="3.90625" customWidth="1"/>
    <col min="22" max="22" width="11.6328125" bestFit="1" customWidth="1"/>
    <col min="24" max="24" width="13.54296875" customWidth="1"/>
    <col min="26" max="26" width="3.90625" customWidth="1"/>
    <col min="27" max="27" width="11.6328125" bestFit="1" customWidth="1"/>
    <col min="29" max="29" width="13.54296875" customWidth="1"/>
    <col min="31" max="31" width="3.90625" customWidth="1"/>
    <col min="32" max="32" width="11.6328125" bestFit="1" customWidth="1"/>
    <col min="34" max="34" width="13.54296875" customWidth="1"/>
    <col min="36" max="36" width="3.90625" customWidth="1"/>
    <col min="37" max="37" width="11.6328125" bestFit="1" customWidth="1"/>
    <col min="39" max="39" width="13.54296875" customWidth="1"/>
  </cols>
  <sheetData>
    <row r="1" spans="1:19" ht="20" thickBot="1" x14ac:dyDescent="0.5">
      <c r="A1" s="42" t="s">
        <v>31</v>
      </c>
      <c r="B1" s="42"/>
      <c r="C1" s="42"/>
      <c r="D1" s="42"/>
    </row>
    <row r="2" spans="1:19" ht="13.9" customHeight="1" thickTop="1" x14ac:dyDescent="0.35">
      <c r="D2" t="s">
        <v>71</v>
      </c>
    </row>
    <row r="3" spans="1:19" ht="21" customHeight="1" x14ac:dyDescent="0.55000000000000004">
      <c r="A3" s="48" t="s">
        <v>61</v>
      </c>
      <c r="B3" s="48"/>
      <c r="C3" s="48"/>
      <c r="D3" s="48"/>
      <c r="F3" s="48" t="s">
        <v>62</v>
      </c>
      <c r="G3" s="48"/>
      <c r="H3" s="48"/>
      <c r="I3" s="48"/>
      <c r="K3" s="48" t="s">
        <v>63</v>
      </c>
      <c r="L3" s="48"/>
      <c r="M3" s="48"/>
      <c r="N3" s="48"/>
      <c r="P3" s="48" t="s">
        <v>64</v>
      </c>
      <c r="Q3" s="48"/>
      <c r="R3" s="48"/>
      <c r="S3" s="48"/>
    </row>
    <row r="4" spans="1:19" ht="17" thickBot="1" x14ac:dyDescent="0.5">
      <c r="A4" s="26" t="s">
        <v>51</v>
      </c>
      <c r="B4" s="26" t="s">
        <v>54</v>
      </c>
      <c r="C4" s="26" t="s">
        <v>55</v>
      </c>
      <c r="D4" s="26" t="s">
        <v>56</v>
      </c>
      <c r="F4" s="26" t="s">
        <v>51</v>
      </c>
      <c r="G4" s="26" t="s">
        <v>54</v>
      </c>
      <c r="H4" s="26" t="s">
        <v>55</v>
      </c>
      <c r="I4" s="26" t="s">
        <v>56</v>
      </c>
      <c r="K4" s="26" t="s">
        <v>51</v>
      </c>
      <c r="L4" s="26" t="s">
        <v>54</v>
      </c>
      <c r="M4" s="26" t="s">
        <v>55</v>
      </c>
      <c r="N4" s="26" t="s">
        <v>56</v>
      </c>
      <c r="P4" s="26" t="s">
        <v>51</v>
      </c>
      <c r="Q4" s="26" t="s">
        <v>54</v>
      </c>
      <c r="R4" s="26" t="s">
        <v>55</v>
      </c>
      <c r="S4" s="26" t="s">
        <v>56</v>
      </c>
    </row>
    <row r="5" spans="1:19" x14ac:dyDescent="0.35">
      <c r="A5" s="27" cm="1">
        <f t="array" ref="A5:A14">_xlfn.SEQUENCE(10)</f>
        <v>1</v>
      </c>
      <c r="B5" s="28">
        <f>1/$A5</f>
        <v>1</v>
      </c>
      <c r="C5" s="28">
        <f>LN($B5)</f>
        <v>0</v>
      </c>
      <c r="D5" s="29"/>
      <c r="F5" s="27" cm="1">
        <f t="array" ref="F5:F14">_xlfn.SEQUENCE(10)</f>
        <v>1</v>
      </c>
      <c r="G5" s="28">
        <f>20^(-F5)</f>
        <v>0.05</v>
      </c>
      <c r="H5" s="28">
        <f>LN(G5)</f>
        <v>-2.9957322735539909</v>
      </c>
      <c r="I5" s="29"/>
      <c r="K5" s="27" cm="1">
        <f t="array" ref="K5:K14">_xlfn.SEQUENCE(10)</f>
        <v>1</v>
      </c>
      <c r="L5" s="28">
        <f>(2/3)^(K5^2)</f>
        <v>0.66666666666666663</v>
      </c>
      <c r="M5" s="28">
        <f>LN(L5)</f>
        <v>-0.40546510810816444</v>
      </c>
      <c r="N5" s="29"/>
      <c r="P5" s="27" cm="1">
        <f t="array" ref="P5:P14">_xlfn.SEQUENCE(10)</f>
        <v>1</v>
      </c>
      <c r="Q5" s="28">
        <f>EXP(-(1.2^P5) - (1.8^P5))</f>
        <v>4.9787068367863944E-2</v>
      </c>
      <c r="R5" s="28">
        <f>LN(Q5)</f>
        <v>-3</v>
      </c>
      <c r="S5" s="29"/>
    </row>
    <row r="6" spans="1:19" x14ac:dyDescent="0.35">
      <c r="A6" s="27">
        <v>2</v>
      </c>
      <c r="B6" s="28">
        <f>1/$A6</f>
        <v>0.5</v>
      </c>
      <c r="C6" s="28">
        <f t="shared" ref="C6:C14" si="0">LN($B6)</f>
        <v>-0.69314718055994529</v>
      </c>
      <c r="D6" s="28" t="e">
        <f>$C6/$C5</f>
        <v>#DIV/0!</v>
      </c>
      <c r="F6" s="27">
        <v>2</v>
      </c>
      <c r="G6" s="28">
        <f t="shared" ref="G6:G14" si="1">20^(-F6)</f>
        <v>2.5000000000000001E-3</v>
      </c>
      <c r="H6" s="28">
        <f t="shared" ref="H6:H14" si="2">LN(G6)</f>
        <v>-5.9914645471079817</v>
      </c>
      <c r="I6" s="28">
        <f>H6/H5</f>
        <v>2</v>
      </c>
      <c r="K6" s="27">
        <v>2</v>
      </c>
      <c r="L6" s="28">
        <f t="shared" ref="L6:L14" si="3">(2/3)^(K6^2)</f>
        <v>0.19753086419753085</v>
      </c>
      <c r="M6" s="28">
        <f t="shared" ref="M6:M14" si="4">LN(L6)</f>
        <v>-1.6218604324326575</v>
      </c>
      <c r="N6" s="28">
        <f>M6/M5</f>
        <v>3.9999999999999996</v>
      </c>
      <c r="P6" s="27">
        <v>2</v>
      </c>
      <c r="Q6" s="28">
        <f t="shared" ref="Q6:Q14" si="5">EXP(-(1.2^P6) - (1.8^P6))</f>
        <v>9.2790138870647437E-3</v>
      </c>
      <c r="R6" s="28">
        <f t="shared" ref="R6:R14" si="6">LN(Q6)</f>
        <v>-4.68</v>
      </c>
      <c r="S6" s="28">
        <f>R6/R5</f>
        <v>1.5599999999999998</v>
      </c>
    </row>
    <row r="7" spans="1:19" x14ac:dyDescent="0.35">
      <c r="A7" s="27">
        <v>3</v>
      </c>
      <c r="B7" s="28">
        <f t="shared" ref="B7:B14" si="7">1/$A7</f>
        <v>0.33333333333333331</v>
      </c>
      <c r="C7" s="28">
        <f t="shared" si="0"/>
        <v>-1.0986122886681098</v>
      </c>
      <c r="D7" s="28">
        <f t="shared" ref="D7:D14" si="8">$C7/$C6</f>
        <v>1.5849625007211563</v>
      </c>
      <c r="F7" s="27">
        <v>3</v>
      </c>
      <c r="G7" s="28">
        <f t="shared" si="1"/>
        <v>1.25E-4</v>
      </c>
      <c r="H7" s="28">
        <f t="shared" si="2"/>
        <v>-8.987196820661973</v>
      </c>
      <c r="I7" s="28">
        <f t="shared" ref="I7:I13" si="9">H7/H6</f>
        <v>1.5</v>
      </c>
      <c r="K7" s="27">
        <v>3</v>
      </c>
      <c r="L7" s="28">
        <f t="shared" si="3"/>
        <v>2.6012294873748915E-2</v>
      </c>
      <c r="M7" s="28">
        <f t="shared" si="4"/>
        <v>-3.6491859729734797</v>
      </c>
      <c r="N7" s="28">
        <f t="shared" ref="N7:N14" si="10">M7/M6</f>
        <v>2.25</v>
      </c>
      <c r="P7" s="27">
        <v>3</v>
      </c>
      <c r="Q7" s="28">
        <f t="shared" si="5"/>
        <v>5.2087524388501219E-4</v>
      </c>
      <c r="R7" s="28">
        <f t="shared" si="6"/>
        <v>-7.5600000000000005</v>
      </c>
      <c r="S7" s="28">
        <f t="shared" ref="S7:S14" si="11">R7/R6</f>
        <v>1.6153846153846156</v>
      </c>
    </row>
    <row r="8" spans="1:19" x14ac:dyDescent="0.35">
      <c r="A8" s="27">
        <v>4</v>
      </c>
      <c r="B8" s="28">
        <f t="shared" si="7"/>
        <v>0.25</v>
      </c>
      <c r="C8" s="28">
        <f t="shared" si="0"/>
        <v>-1.3862943611198906</v>
      </c>
      <c r="D8" s="28">
        <f t="shared" si="8"/>
        <v>1.2618595071429148</v>
      </c>
      <c r="F8" s="27">
        <v>4</v>
      </c>
      <c r="G8" s="28">
        <f t="shared" si="1"/>
        <v>6.2500000000000003E-6</v>
      </c>
      <c r="H8" s="28">
        <f t="shared" si="2"/>
        <v>-11.982929094215963</v>
      </c>
      <c r="I8" s="28">
        <f t="shared" si="9"/>
        <v>1.3333333333333333</v>
      </c>
      <c r="K8" s="27">
        <v>4</v>
      </c>
      <c r="L8" s="28">
        <f t="shared" si="3"/>
        <v>1.5224388403474443E-3</v>
      </c>
      <c r="M8" s="28">
        <f t="shared" si="4"/>
        <v>-6.4874417297306302</v>
      </c>
      <c r="N8" s="28">
        <f t="shared" si="10"/>
        <v>1.7777777777777777</v>
      </c>
      <c r="P8" s="27">
        <v>4</v>
      </c>
      <c r="Q8" s="28">
        <f t="shared" si="5"/>
        <v>3.4705412373047752E-6</v>
      </c>
      <c r="R8" s="28">
        <f t="shared" si="6"/>
        <v>-12.571200000000001</v>
      </c>
      <c r="S8" s="28">
        <f t="shared" si="11"/>
        <v>1.6628571428571428</v>
      </c>
    </row>
    <row r="9" spans="1:19" x14ac:dyDescent="0.35">
      <c r="A9" s="27">
        <v>5</v>
      </c>
      <c r="B9" s="28">
        <f t="shared" si="7"/>
        <v>0.2</v>
      </c>
      <c r="C9" s="28">
        <f t="shared" si="0"/>
        <v>-1.6094379124341003</v>
      </c>
      <c r="D9" s="28">
        <f t="shared" si="8"/>
        <v>1.1609640474436811</v>
      </c>
      <c r="F9" s="27">
        <v>5</v>
      </c>
      <c r="G9" s="28">
        <f t="shared" si="1"/>
        <v>3.1250000000000003E-7</v>
      </c>
      <c r="H9" s="28">
        <f t="shared" si="2"/>
        <v>-14.978661367769956</v>
      </c>
      <c r="I9" s="28">
        <f t="shared" si="9"/>
        <v>1.2500000000000002</v>
      </c>
      <c r="K9" s="27">
        <v>5</v>
      </c>
      <c r="L9" s="28">
        <f t="shared" si="3"/>
        <v>3.9602128042366069E-5</v>
      </c>
      <c r="M9" s="28">
        <f t="shared" si="4"/>
        <v>-10.136627702704111</v>
      </c>
      <c r="N9" s="28">
        <f t="shared" si="10"/>
        <v>1.5625000000000002</v>
      </c>
      <c r="P9" s="27">
        <v>5</v>
      </c>
      <c r="Q9" s="28">
        <f t="shared" si="5"/>
        <v>5.1647202059387564E-10</v>
      </c>
      <c r="R9" s="28">
        <f t="shared" si="6"/>
        <v>-21.384000000000007</v>
      </c>
      <c r="S9" s="28">
        <f t="shared" si="11"/>
        <v>1.7010309278350519</v>
      </c>
    </row>
    <row r="10" spans="1:19" x14ac:dyDescent="0.35">
      <c r="A10" s="27">
        <v>6</v>
      </c>
      <c r="B10" s="28">
        <f t="shared" si="7"/>
        <v>0.16666666666666666</v>
      </c>
      <c r="C10" s="28">
        <f t="shared" si="0"/>
        <v>-1.791759469228055</v>
      </c>
      <c r="D10" s="28">
        <f t="shared" si="8"/>
        <v>1.1132827525593785</v>
      </c>
      <c r="F10" s="27">
        <v>6</v>
      </c>
      <c r="G10" s="28">
        <f t="shared" si="1"/>
        <v>1.5624999999999999E-8</v>
      </c>
      <c r="H10" s="28">
        <f t="shared" si="2"/>
        <v>-17.974393641323946</v>
      </c>
      <c r="I10" s="28">
        <f t="shared" si="9"/>
        <v>1.2</v>
      </c>
      <c r="K10" s="27">
        <v>6</v>
      </c>
      <c r="L10" s="28">
        <f t="shared" si="3"/>
        <v>4.5784099211821645E-7</v>
      </c>
      <c r="M10" s="28">
        <f t="shared" si="4"/>
        <v>-14.596743891893919</v>
      </c>
      <c r="N10" s="28">
        <f t="shared" si="10"/>
        <v>1.44</v>
      </c>
      <c r="P10" s="27">
        <v>6</v>
      </c>
      <c r="Q10" s="28">
        <f t="shared" si="5"/>
        <v>8.548352556211311E-17</v>
      </c>
      <c r="R10" s="28">
        <f t="shared" si="6"/>
        <v>-36.998208000000012</v>
      </c>
      <c r="S10" s="28">
        <f t="shared" si="11"/>
        <v>1.7301818181818183</v>
      </c>
    </row>
    <row r="11" spans="1:19" x14ac:dyDescent="0.35">
      <c r="A11" s="27">
        <v>7</v>
      </c>
      <c r="B11" s="28">
        <f t="shared" si="7"/>
        <v>0.14285714285714285</v>
      </c>
      <c r="C11" s="28">
        <f t="shared" si="0"/>
        <v>-1.9459101490553135</v>
      </c>
      <c r="D11" s="28">
        <f t="shared" si="8"/>
        <v>1.0860331325016919</v>
      </c>
      <c r="F11" s="27">
        <v>7</v>
      </c>
      <c r="G11" s="28">
        <f t="shared" si="1"/>
        <v>7.8124999999999996E-10</v>
      </c>
      <c r="H11" s="28">
        <f t="shared" si="2"/>
        <v>-20.970125914877936</v>
      </c>
      <c r="I11" s="28">
        <f t="shared" si="9"/>
        <v>1.1666666666666667</v>
      </c>
      <c r="K11" s="27">
        <v>7</v>
      </c>
      <c r="L11" s="28">
        <f t="shared" si="3"/>
        <v>2.3524928182259352E-9</v>
      </c>
      <c r="M11" s="28">
        <f t="shared" si="4"/>
        <v>-19.867790297300054</v>
      </c>
      <c r="N11" s="28">
        <f t="shared" si="10"/>
        <v>1.3611111111111109</v>
      </c>
      <c r="P11" s="27">
        <v>7</v>
      </c>
      <c r="Q11" s="28">
        <f t="shared" si="5"/>
        <v>7.1691256160072264E-29</v>
      </c>
      <c r="R11" s="28">
        <f t="shared" si="6"/>
        <v>-64.805184000000011</v>
      </c>
      <c r="S11" s="28">
        <f t="shared" si="11"/>
        <v>1.7515762925598988</v>
      </c>
    </row>
    <row r="12" spans="1:19" x14ac:dyDescent="0.35">
      <c r="A12" s="27">
        <v>8</v>
      </c>
      <c r="B12" s="28">
        <f t="shared" si="7"/>
        <v>0.125</v>
      </c>
      <c r="C12" s="28">
        <f t="shared" si="0"/>
        <v>-2.0794415416798357</v>
      </c>
      <c r="D12" s="28">
        <f t="shared" si="8"/>
        <v>1.0686215613240664</v>
      </c>
      <c r="F12" s="27">
        <v>8</v>
      </c>
      <c r="G12" s="28">
        <f t="shared" si="1"/>
        <v>3.9062500000000001E-11</v>
      </c>
      <c r="H12" s="28">
        <f t="shared" si="2"/>
        <v>-23.965858188431927</v>
      </c>
      <c r="I12" s="28">
        <f t="shared" si="9"/>
        <v>1.1428571428571428</v>
      </c>
      <c r="K12" s="27">
        <v>8</v>
      </c>
      <c r="L12" s="28">
        <f t="shared" si="3"/>
        <v>5.3722896571583759E-12</v>
      </c>
      <c r="M12" s="28">
        <f t="shared" si="4"/>
        <v>-25.949766918922521</v>
      </c>
      <c r="N12" s="28">
        <f t="shared" si="10"/>
        <v>1.306122448979592</v>
      </c>
      <c r="P12" s="27">
        <v>8</v>
      </c>
      <c r="Q12" s="28">
        <f t="shared" si="5"/>
        <v>1.8772950352127492E-50</v>
      </c>
      <c r="R12" s="28">
        <f t="shared" si="6"/>
        <v>-114.49942272000004</v>
      </c>
      <c r="S12" s="28">
        <f t="shared" si="11"/>
        <v>1.7668250539956807</v>
      </c>
    </row>
    <row r="13" spans="1:19" x14ac:dyDescent="0.35">
      <c r="A13" s="27">
        <v>9</v>
      </c>
      <c r="B13" s="28">
        <f t="shared" si="7"/>
        <v>0.1111111111111111</v>
      </c>
      <c r="C13" s="28">
        <f t="shared" si="0"/>
        <v>-2.1972245773362196</v>
      </c>
      <c r="D13" s="28">
        <f t="shared" si="8"/>
        <v>1.0566416671474377</v>
      </c>
      <c r="F13" s="27">
        <v>9</v>
      </c>
      <c r="G13" s="28">
        <f t="shared" si="1"/>
        <v>1.9531250000000001E-12</v>
      </c>
      <c r="H13" s="28">
        <f t="shared" si="2"/>
        <v>-26.961590461985917</v>
      </c>
      <c r="I13" s="28">
        <f t="shared" si="9"/>
        <v>1.125</v>
      </c>
      <c r="K13" s="27">
        <v>9</v>
      </c>
      <c r="L13" s="28">
        <f t="shared" si="3"/>
        <v>5.4526549571031772E-15</v>
      </c>
      <c r="M13" s="28">
        <f t="shared" si="4"/>
        <v>-32.842673756761315</v>
      </c>
      <c r="N13" s="28">
        <f t="shared" si="10"/>
        <v>1.265625</v>
      </c>
      <c r="P13" s="27">
        <v>9</v>
      </c>
      <c r="Q13" s="28">
        <f t="shared" si="5"/>
        <v>4.1000638898126265E-89</v>
      </c>
      <c r="R13" s="28">
        <f t="shared" si="6"/>
        <v>-203.51907072000009</v>
      </c>
      <c r="S13" s="28">
        <f t="shared" si="11"/>
        <v>1.7774680944697081</v>
      </c>
    </row>
    <row r="14" spans="1:19" ht="15" thickBot="1" x14ac:dyDescent="0.4">
      <c r="A14" s="27">
        <v>10</v>
      </c>
      <c r="B14" s="28">
        <f t="shared" si="7"/>
        <v>0.1</v>
      </c>
      <c r="C14" s="28">
        <f t="shared" si="0"/>
        <v>-2.3025850929940455</v>
      </c>
      <c r="D14" s="28">
        <f t="shared" si="8"/>
        <v>1.0479516371446922</v>
      </c>
      <c r="F14" s="27">
        <v>10</v>
      </c>
      <c r="G14" s="28">
        <f t="shared" si="1"/>
        <v>9.7656250000000004E-14</v>
      </c>
      <c r="H14" s="28">
        <f t="shared" si="2"/>
        <v>-29.957322735539911</v>
      </c>
      <c r="I14" s="28">
        <f>H14/H13</f>
        <v>1.1111111111111112</v>
      </c>
      <c r="K14" s="27">
        <v>10</v>
      </c>
      <c r="L14" s="28">
        <f t="shared" si="3"/>
        <v>2.4596544265798238E-18</v>
      </c>
      <c r="M14" s="28">
        <f t="shared" si="4"/>
        <v>-40.546510810816443</v>
      </c>
      <c r="N14" s="28">
        <f t="shared" si="10"/>
        <v>1.2345679012345681</v>
      </c>
      <c r="P14" s="27">
        <v>10</v>
      </c>
      <c r="Q14" s="28">
        <f t="shared" si="5"/>
        <v>1.7682416031754959E-158</v>
      </c>
      <c r="R14" s="28">
        <f t="shared" si="6"/>
        <v>-363.23845908480018</v>
      </c>
      <c r="S14" s="28">
        <f t="shared" si="11"/>
        <v>1.7847883139390939</v>
      </c>
    </row>
    <row r="15" spans="1:19" ht="15" thickBot="1" x14ac:dyDescent="0.4">
      <c r="A15" s="49" t="s">
        <v>52</v>
      </c>
      <c r="B15" s="49"/>
      <c r="C15" s="49"/>
      <c r="D15" s="30">
        <v>1</v>
      </c>
      <c r="F15" s="49" t="s">
        <v>52</v>
      </c>
      <c r="G15" s="49"/>
      <c r="H15" s="49"/>
      <c r="I15" s="30">
        <v>1</v>
      </c>
      <c r="K15" s="49" t="s">
        <v>52</v>
      </c>
      <c r="L15" s="49"/>
      <c r="M15" s="49"/>
      <c r="N15" s="30">
        <v>1</v>
      </c>
      <c r="P15" s="49" t="s">
        <v>52</v>
      </c>
      <c r="Q15" s="49"/>
      <c r="R15" s="49"/>
      <c r="S15" s="30">
        <v>1.8</v>
      </c>
    </row>
    <row r="17" spans="1:19" ht="20.65" customHeight="1" x14ac:dyDescent="0.55000000000000004">
      <c r="A17" s="48" t="s">
        <v>72</v>
      </c>
      <c r="B17" s="48"/>
      <c r="C17" s="48"/>
      <c r="D17" s="48"/>
      <c r="F17" s="48" t="s">
        <v>53</v>
      </c>
      <c r="G17" s="48"/>
      <c r="H17" s="48" t="s">
        <v>65</v>
      </c>
      <c r="I17" s="48"/>
      <c r="K17" s="48" t="s">
        <v>57</v>
      </c>
      <c r="L17" s="48"/>
      <c r="M17" s="48" t="s">
        <v>60</v>
      </c>
      <c r="N17" s="48"/>
      <c r="P17" s="48" t="s">
        <v>58</v>
      </c>
      <c r="Q17" s="48"/>
      <c r="R17" s="48" t="s">
        <v>59</v>
      </c>
      <c r="S17" s="48"/>
    </row>
    <row r="18" spans="1:19" ht="17" thickBot="1" x14ac:dyDescent="0.5">
      <c r="A18" s="26" t="s">
        <v>51</v>
      </c>
      <c r="B18" s="26" t="s">
        <v>54</v>
      </c>
      <c r="C18" s="26" t="s">
        <v>55</v>
      </c>
      <c r="D18" s="26" t="s">
        <v>56</v>
      </c>
      <c r="F18" s="26" t="s">
        <v>51</v>
      </c>
      <c r="G18" s="26" t="s">
        <v>54</v>
      </c>
      <c r="H18" s="26" t="s">
        <v>55</v>
      </c>
      <c r="I18" s="26" t="s">
        <v>56</v>
      </c>
      <c r="K18" s="26" t="s">
        <v>51</v>
      </c>
      <c r="L18" s="26" t="s">
        <v>54</v>
      </c>
      <c r="M18" s="26" t="s">
        <v>55</v>
      </c>
      <c r="N18" s="26" t="s">
        <v>56</v>
      </c>
      <c r="P18" s="26" t="s">
        <v>51</v>
      </c>
      <c r="Q18" s="26" t="s">
        <v>54</v>
      </c>
      <c r="R18" s="26" t="s">
        <v>55</v>
      </c>
      <c r="S18" s="26" t="s">
        <v>56</v>
      </c>
    </row>
    <row r="19" spans="1:19" x14ac:dyDescent="0.35">
      <c r="A19" s="27" cm="1">
        <f t="array" ref="A19:A27">_xlfn.SEQUENCE(9)</f>
        <v>1</v>
      </c>
      <c r="B19" s="28">
        <f xml:space="preserve"> 3^(-1 * 2^A19) - 5^(-2 * 4^A19)</f>
        <v>0.11110855111111111</v>
      </c>
      <c r="C19" s="28">
        <f>LN(B19)</f>
        <v>-2.1972476176016444</v>
      </c>
      <c r="D19" s="29"/>
      <c r="F19" s="27" cm="1">
        <f t="array" ref="F19:F24">_xlfn.SEQUENCE(6)</f>
        <v>1</v>
      </c>
      <c r="G19" s="28">
        <v>0.1</v>
      </c>
      <c r="H19" s="28">
        <f>LN(G19)</f>
        <v>-2.3025850929940455</v>
      </c>
      <c r="I19" s="29"/>
      <c r="K19" s="27" cm="1">
        <f t="array" ref="K19:K27">_xlfn.SEQUENCE(9)</f>
        <v>1</v>
      </c>
      <c r="L19" s="28">
        <f>0.2</f>
        <v>0.2</v>
      </c>
      <c r="M19" s="28">
        <f>LN(L19)</f>
        <v>-1.6094379124341003</v>
      </c>
      <c r="N19" s="29"/>
      <c r="P19" s="27" cm="1">
        <f t="array" ref="P19:P23">_xlfn.SEQUENCE(5)</f>
        <v>1</v>
      </c>
      <c r="Q19" s="28">
        <f>0.5</f>
        <v>0.5</v>
      </c>
      <c r="R19" s="28">
        <f>LN(Q19)</f>
        <v>-0.69314718055994529</v>
      </c>
      <c r="S19" s="29"/>
    </row>
    <row r="20" spans="1:19" x14ac:dyDescent="0.35">
      <c r="A20" s="27">
        <v>2</v>
      </c>
      <c r="B20" s="28">
        <f t="shared" ref="B20:B27" si="12" xml:space="preserve"> 3^(-1 * 2^A20) - 5^(-2 * 4^A20)</f>
        <v>1.2345679012345678E-2</v>
      </c>
      <c r="C20" s="28">
        <f t="shared" ref="C20:C27" si="13">LN(B20)</f>
        <v>-4.3944491546724391</v>
      </c>
      <c r="D20" s="28">
        <f>C20/C19</f>
        <v>1.9999790280665317</v>
      </c>
      <c r="F20" s="27">
        <v>2</v>
      </c>
      <c r="G20" s="28">
        <f>4*G19^3</f>
        <v>4.000000000000001E-3</v>
      </c>
      <c r="H20" s="28">
        <f t="shared" ref="H20:H24" si="14">LN(G20)</f>
        <v>-5.521460917862246</v>
      </c>
      <c r="I20" s="28">
        <f>H20/H19</f>
        <v>2.3979400086720375</v>
      </c>
      <c r="K20" s="27">
        <v>2</v>
      </c>
      <c r="L20" s="28">
        <f>L19^2+2*L19^3</f>
        <v>5.6000000000000008E-2</v>
      </c>
      <c r="M20" s="28">
        <f t="shared" ref="M20:M27" si="15">LN(L20)</f>
        <v>-2.8824035882469876</v>
      </c>
      <c r="N20" s="28">
        <f>M20/M19</f>
        <v>1.7909380448778325</v>
      </c>
      <c r="P20" s="27">
        <v>2</v>
      </c>
      <c r="Q20" s="28">
        <f xml:space="preserve"> Q19^3 - (Q19 - 2*Q19^2)^3</f>
        <v>0.125</v>
      </c>
      <c r="R20" s="28">
        <f t="shared" ref="R20:R23" si="16">LN(Q20)</f>
        <v>-2.0794415416798357</v>
      </c>
      <c r="S20" s="28">
        <f>R20/R19</f>
        <v>3</v>
      </c>
    </row>
    <row r="21" spans="1:19" x14ac:dyDescent="0.35">
      <c r="A21" s="27">
        <v>3</v>
      </c>
      <c r="B21" s="28">
        <f t="shared" si="12"/>
        <v>1.5241579027587258E-4</v>
      </c>
      <c r="C21" s="28">
        <f t="shared" si="13"/>
        <v>-8.7888983093448783</v>
      </c>
      <c r="D21" s="28">
        <f t="shared" ref="D21:D27" si="17">C21/C20</f>
        <v>2</v>
      </c>
      <c r="F21" s="27">
        <v>3</v>
      </c>
      <c r="G21" s="28">
        <f t="shared" ref="G21:G24" si="18">4*G20^3</f>
        <v>2.5600000000000017E-7</v>
      </c>
      <c r="H21" s="28">
        <f t="shared" si="14"/>
        <v>-15.178088392466847</v>
      </c>
      <c r="I21" s="28">
        <f t="shared" ref="I21:I24" si="19">H21/H20</f>
        <v>2.748926166146509</v>
      </c>
      <c r="K21" s="27">
        <v>3</v>
      </c>
      <c r="L21" s="28">
        <f t="shared" ref="L21:L27" si="20">L20^2+2*L20^3</f>
        <v>3.4872320000000007E-3</v>
      </c>
      <c r="M21" s="28">
        <f t="shared" si="15"/>
        <v>-5.6586469806655852</v>
      </c>
      <c r="N21" s="28">
        <f t="shared" ref="N21:N27" si="21">M21/M20</f>
        <v>1.9631695588149909</v>
      </c>
      <c r="P21" s="27">
        <v>3</v>
      </c>
      <c r="Q21" s="28">
        <f t="shared" ref="Q21:Q23" si="22" xml:space="preserve"> Q20^3 - (Q20 - 2*Q20^2)^3</f>
        <v>1.129150390625E-3</v>
      </c>
      <c r="R21" s="28">
        <f t="shared" si="16"/>
        <v>-6.7862897957549553</v>
      </c>
      <c r="S21" s="28">
        <f t="shared" ref="S21:S23" si="23">R21/R20</f>
        <v>3.2635155447903506</v>
      </c>
    </row>
    <row r="22" spans="1:19" x14ac:dyDescent="0.35">
      <c r="A22" s="27">
        <v>4</v>
      </c>
      <c r="B22" s="28">
        <f t="shared" si="12"/>
        <v>2.3230573125418773E-8</v>
      </c>
      <c r="C22" s="28">
        <f t="shared" si="13"/>
        <v>-17.577796618689757</v>
      </c>
      <c r="D22" s="28">
        <f t="shared" si="17"/>
        <v>2</v>
      </c>
      <c r="F22" s="27">
        <v>4</v>
      </c>
      <c r="G22" s="28">
        <f t="shared" si="18"/>
        <v>6.7108864000000147E-20</v>
      </c>
      <c r="H22" s="28">
        <f t="shared" si="14"/>
        <v>-44.147970816280655</v>
      </c>
      <c r="I22" s="28">
        <f t="shared" si="19"/>
        <v>2.9086647590082602</v>
      </c>
      <c r="K22" s="27">
        <v>4</v>
      </c>
      <c r="L22" s="28">
        <f t="shared" si="20"/>
        <v>1.2245601993119384E-5</v>
      </c>
      <c r="M22" s="28">
        <f t="shared" si="15"/>
        <v>-11.310343706406842</v>
      </c>
      <c r="N22" s="28">
        <f t="shared" si="21"/>
        <v>1.998771746152733</v>
      </c>
      <c r="P22" s="27">
        <v>4</v>
      </c>
      <c r="Q22" s="28">
        <f t="shared" si="22"/>
        <v>9.7314436028967554E-12</v>
      </c>
      <c r="R22" s="28">
        <f t="shared" si="16"/>
        <v>-25.355658864559366</v>
      </c>
      <c r="S22" s="28">
        <f t="shared" si="23"/>
        <v>3.7363065279676317</v>
      </c>
    </row>
    <row r="23" spans="1:19" ht="15" thickBot="1" x14ac:dyDescent="0.4">
      <c r="A23" s="27">
        <v>5</v>
      </c>
      <c r="B23" s="28">
        <f t="shared" si="12"/>
        <v>5.3965952773542899E-16</v>
      </c>
      <c r="C23" s="28">
        <f t="shared" si="13"/>
        <v>-35.155593237379513</v>
      </c>
      <c r="D23" s="28">
        <f t="shared" si="17"/>
        <v>2</v>
      </c>
      <c r="F23" s="27">
        <v>5</v>
      </c>
      <c r="G23" s="28">
        <f t="shared" si="18"/>
        <v>1.2089258196146371E-57</v>
      </c>
      <c r="H23" s="28">
        <f t="shared" si="14"/>
        <v>-131.05761808772206</v>
      </c>
      <c r="I23" s="28">
        <f t="shared" si="19"/>
        <v>2.9685989109921067</v>
      </c>
      <c r="K23" s="27">
        <v>5</v>
      </c>
      <c r="L23" s="28">
        <f t="shared" si="20"/>
        <v>1.499584407467055E-10</v>
      </c>
      <c r="M23" s="28">
        <f t="shared" si="15"/>
        <v>-22.620662921909602</v>
      </c>
      <c r="N23" s="28">
        <f t="shared" si="21"/>
        <v>1.999997834645461</v>
      </c>
      <c r="P23" s="27">
        <v>5</v>
      </c>
      <c r="Q23" s="28">
        <f t="shared" si="22"/>
        <v>5.3809724184519819E-44</v>
      </c>
      <c r="R23" s="28">
        <f t="shared" si="16"/>
        <v>-99.630874986972913</v>
      </c>
      <c r="S23" s="28">
        <f t="shared" si="23"/>
        <v>3.9293348880880798</v>
      </c>
    </row>
    <row r="24" spans="1:19" ht="15" thickBot="1" x14ac:dyDescent="0.4">
      <c r="A24" s="27">
        <v>6</v>
      </c>
      <c r="B24" s="28">
        <f t="shared" si="12"/>
        <v>2.9123240587562629E-31</v>
      </c>
      <c r="C24" s="28">
        <f t="shared" si="13"/>
        <v>-70.311186474759026</v>
      </c>
      <c r="D24" s="28">
        <f t="shared" si="17"/>
        <v>2</v>
      </c>
      <c r="F24" s="27">
        <v>6</v>
      </c>
      <c r="G24" s="28">
        <f t="shared" si="18"/>
        <v>7.0673882591136752E-171</v>
      </c>
      <c r="H24" s="28">
        <f t="shared" si="14"/>
        <v>-391.78655990204629</v>
      </c>
      <c r="I24" s="28">
        <f t="shared" si="19"/>
        <v>2.9894222527362584</v>
      </c>
      <c r="K24" s="27">
        <v>6</v>
      </c>
      <c r="L24" s="28">
        <f t="shared" si="20"/>
        <v>2.2487533957927576E-20</v>
      </c>
      <c r="M24" s="28">
        <f t="shared" si="15"/>
        <v>-45.241325843519292</v>
      </c>
      <c r="N24" s="28">
        <f t="shared" si="21"/>
        <v>1.9999999999867417</v>
      </c>
      <c r="P24" s="49" t="s">
        <v>52</v>
      </c>
      <c r="Q24" s="49"/>
      <c r="R24" s="49"/>
      <c r="S24" s="30">
        <v>4</v>
      </c>
    </row>
    <row r="25" spans="1:19" ht="15" thickBot="1" x14ac:dyDescent="0.4">
      <c r="A25" s="27">
        <v>7</v>
      </c>
      <c r="B25" s="28">
        <f t="shared" si="12"/>
        <v>8.481631423210552E-62</v>
      </c>
      <c r="C25" s="28">
        <f t="shared" si="13"/>
        <v>-140.62237294951805</v>
      </c>
      <c r="D25" s="28">
        <f t="shared" si="17"/>
        <v>2</v>
      </c>
      <c r="F25" s="49" t="s">
        <v>52</v>
      </c>
      <c r="G25" s="49"/>
      <c r="H25" s="49"/>
      <c r="I25" s="30">
        <v>3</v>
      </c>
      <c r="K25" s="27">
        <v>7</v>
      </c>
      <c r="L25" s="28">
        <f t="shared" si="20"/>
        <v>5.0568918350894589E-40</v>
      </c>
      <c r="M25" s="28">
        <f t="shared" si="15"/>
        <v>-90.482651687038583</v>
      </c>
      <c r="N25" s="28">
        <f t="shared" si="21"/>
        <v>2</v>
      </c>
    </row>
    <row r="26" spans="1:19" x14ac:dyDescent="0.35">
      <c r="A26" s="27">
        <v>8</v>
      </c>
      <c r="B26" s="28">
        <f t="shared" si="12"/>
        <v>7.1938071599192661E-123</v>
      </c>
      <c r="C26" s="28">
        <f t="shared" si="13"/>
        <v>-281.2447458990361</v>
      </c>
      <c r="D26" s="28">
        <f t="shared" si="17"/>
        <v>2</v>
      </c>
      <c r="K26" s="27">
        <v>8</v>
      </c>
      <c r="L26" s="28">
        <f t="shared" si="20"/>
        <v>2.5572155031794435E-79</v>
      </c>
      <c r="M26" s="28">
        <f t="shared" si="15"/>
        <v>-180.96530337407717</v>
      </c>
      <c r="N26" s="28">
        <f t="shared" si="21"/>
        <v>2</v>
      </c>
    </row>
    <row r="27" spans="1:19" ht="15" thickBot="1" x14ac:dyDescent="0.4">
      <c r="A27" s="27">
        <v>9</v>
      </c>
      <c r="B27" s="28">
        <f t="shared" si="12"/>
        <v>5.1750861454105687E-245</v>
      </c>
      <c r="C27" s="28">
        <f t="shared" si="13"/>
        <v>-562.48949179807221</v>
      </c>
      <c r="D27" s="28">
        <f t="shared" si="17"/>
        <v>2</v>
      </c>
      <c r="K27" s="27">
        <v>9</v>
      </c>
      <c r="L27" s="28">
        <f t="shared" si="20"/>
        <v>6.5393511297012943E-158</v>
      </c>
      <c r="M27" s="28">
        <f t="shared" si="15"/>
        <v>-361.93060674815433</v>
      </c>
      <c r="N27" s="28">
        <f t="shared" si="21"/>
        <v>2</v>
      </c>
    </row>
    <row r="28" spans="1:19" ht="15" thickBot="1" x14ac:dyDescent="0.4">
      <c r="A28" s="49" t="s">
        <v>52</v>
      </c>
      <c r="B28" s="49"/>
      <c r="C28" s="49"/>
      <c r="D28" s="30">
        <v>2</v>
      </c>
      <c r="K28" s="49" t="s">
        <v>52</v>
      </c>
      <c r="L28" s="49"/>
      <c r="M28" s="49"/>
      <c r="N28" s="30">
        <v>2</v>
      </c>
    </row>
  </sheetData>
  <mergeCells count="20">
    <mergeCell ref="P3:S3"/>
    <mergeCell ref="P15:R15"/>
    <mergeCell ref="P24:R24"/>
    <mergeCell ref="P17:Q17"/>
    <mergeCell ref="R17:S17"/>
    <mergeCell ref="A1:D1"/>
    <mergeCell ref="A3:D3"/>
    <mergeCell ref="K28:M28"/>
    <mergeCell ref="A28:C28"/>
    <mergeCell ref="A17:D17"/>
    <mergeCell ref="F17:G17"/>
    <mergeCell ref="F3:I3"/>
    <mergeCell ref="A15:C15"/>
    <mergeCell ref="F15:H15"/>
    <mergeCell ref="K15:M15"/>
    <mergeCell ref="K3:N3"/>
    <mergeCell ref="H17:I17"/>
    <mergeCell ref="F25:H25"/>
    <mergeCell ref="K17:L17"/>
    <mergeCell ref="M17:N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55450-8BBA-4417-AF6A-6A6D497EE711}">
  <dimension ref="A1:K32"/>
  <sheetViews>
    <sheetView topLeftCell="A17" workbookViewId="0">
      <selection activeCell="I24" sqref="I24"/>
    </sheetView>
  </sheetViews>
  <sheetFormatPr defaultColWidth="10.81640625" defaultRowHeight="14.5" x14ac:dyDescent="0.35"/>
  <cols>
    <col min="1" max="1" width="4.08984375" customWidth="1"/>
    <col min="2" max="2" width="11.81640625" customWidth="1"/>
    <col min="3" max="3" width="13.7265625" customWidth="1"/>
    <col min="4" max="5" width="12.90625" bestFit="1" customWidth="1"/>
    <col min="6" max="6" width="12.453125" bestFit="1" customWidth="1"/>
    <col min="7" max="7" width="20" customWidth="1"/>
    <col min="8" max="8" width="14.6328125" customWidth="1"/>
    <col min="9" max="9" width="12.81640625" customWidth="1"/>
  </cols>
  <sheetData>
    <row r="1" spans="1:11" ht="19.5" x14ac:dyDescent="0.45">
      <c r="A1" s="42" t="s">
        <v>32</v>
      </c>
      <c r="B1" s="42"/>
      <c r="C1" s="42"/>
      <c r="D1" s="42"/>
      <c r="E1" s="42"/>
      <c r="F1" s="42"/>
      <c r="G1" s="42"/>
      <c r="H1" s="42"/>
      <c r="I1" s="31"/>
    </row>
    <row r="2" spans="1:11" x14ac:dyDescent="0.35">
      <c r="A2" s="50" t="s">
        <v>33</v>
      </c>
      <c r="B2" s="50"/>
      <c r="C2" s="50"/>
      <c r="D2" s="50"/>
      <c r="E2" s="50"/>
      <c r="F2" s="1" t="s">
        <v>75</v>
      </c>
      <c r="G2" s="1"/>
      <c r="H2" s="1">
        <f>TAN(-1/2)</f>
        <v>-0.54630248984379048</v>
      </c>
      <c r="I2" s="1"/>
    </row>
    <row r="3" spans="1:11" x14ac:dyDescent="0.35">
      <c r="A3" s="1"/>
      <c r="B3" s="1"/>
      <c r="C3" s="1"/>
      <c r="D3" s="1"/>
      <c r="E3" s="1"/>
      <c r="F3" s="1"/>
      <c r="G3" s="1"/>
      <c r="H3" s="1"/>
      <c r="I3" s="1"/>
    </row>
    <row r="4" spans="1:11" ht="21" customHeight="1" x14ac:dyDescent="0.4">
      <c r="A4" s="43" t="s">
        <v>34</v>
      </c>
      <c r="B4" s="43"/>
      <c r="C4" s="43"/>
      <c r="D4" s="43" t="s">
        <v>35</v>
      </c>
      <c r="E4" s="43"/>
      <c r="F4" s="43"/>
      <c r="G4" s="43"/>
      <c r="H4" s="1"/>
      <c r="I4" s="1"/>
    </row>
    <row r="5" spans="1:11" x14ac:dyDescent="0.35">
      <c r="A5" s="5" t="s">
        <v>2</v>
      </c>
      <c r="B5" s="5" t="s">
        <v>10</v>
      </c>
      <c r="C5" s="5" t="s">
        <v>11</v>
      </c>
      <c r="D5" s="5" t="s">
        <v>36</v>
      </c>
      <c r="E5" s="5" t="s">
        <v>37</v>
      </c>
      <c r="F5" s="5" t="s">
        <v>38</v>
      </c>
      <c r="G5" s="5" t="s">
        <v>39</v>
      </c>
      <c r="H5" s="34" t="s">
        <v>73</v>
      </c>
      <c r="I5" s="1"/>
      <c r="J5" s="35" t="s">
        <v>74</v>
      </c>
    </row>
    <row r="6" spans="1:11" x14ac:dyDescent="0.35">
      <c r="A6" s="2">
        <v>1</v>
      </c>
      <c r="B6" s="2">
        <v>2</v>
      </c>
      <c r="C6" s="17">
        <f>1+2*ATAN(B6)</f>
        <v>3.2142974355881808</v>
      </c>
      <c r="D6" s="17">
        <f>B7-B6</f>
        <v>1.2142974355881808</v>
      </c>
      <c r="E6" s="17">
        <f>D7-D6</f>
        <v>-0.89023824135034424</v>
      </c>
      <c r="F6" s="17">
        <f>D6^2/E6</f>
        <v>-1.6563187173800036</v>
      </c>
      <c r="G6" s="17">
        <f>B6-F6</f>
        <v>3.6563187173800036</v>
      </c>
      <c r="H6" s="1">
        <f>ABS(B6-$C$18)</f>
        <v>1.5996486052327406</v>
      </c>
      <c r="I6" s="1"/>
      <c r="J6">
        <f>ABS(G6-$C$18)</f>
        <v>5.667011214726303E-2</v>
      </c>
    </row>
    <row r="7" spans="1:11" x14ac:dyDescent="0.35">
      <c r="A7" s="2">
        <f t="shared" ref="A7:A16" si="0">A6+1</f>
        <v>2</v>
      </c>
      <c r="B7" s="17">
        <f>C6</f>
        <v>3.2142974355881808</v>
      </c>
      <c r="C7" s="17">
        <f>1+2*ATAN(B7)</f>
        <v>3.5383566298260174</v>
      </c>
      <c r="D7" s="17">
        <f t="shared" ref="D7:D15" si="1">B8-B7</f>
        <v>0.32405919423783658</v>
      </c>
      <c r="E7" s="17">
        <f t="shared" ref="E7:E14" si="2">D8-D7</f>
        <v>-0.27169089650611955</v>
      </c>
      <c r="F7" s="17">
        <f t="shared" ref="F7:F14" si="3">D7^2/E7</f>
        <v>-0.3865214577320612</v>
      </c>
      <c r="G7" s="17">
        <f t="shared" ref="G7:G14" si="4">B7-F7</f>
        <v>3.6008188933202421</v>
      </c>
      <c r="H7" s="1">
        <f t="shared" ref="H7:H16" si="5">ABS(B7-$C$18)</f>
        <v>0.38535116964455973</v>
      </c>
      <c r="I7" s="1"/>
      <c r="J7">
        <f t="shared" ref="J7:J14" si="6">ABS(G7-$C$18)</f>
        <v>1.1702880875015254E-3</v>
      </c>
    </row>
    <row r="8" spans="1:11" x14ac:dyDescent="0.35">
      <c r="A8" s="2">
        <f t="shared" si="0"/>
        <v>3</v>
      </c>
      <c r="B8" s="17">
        <f t="shared" ref="B8:B16" si="7">C7</f>
        <v>3.5383566298260174</v>
      </c>
      <c r="C8" s="17">
        <f t="shared" ref="C8:C16" si="8">1+2*ATAN(B8)</f>
        <v>3.5907249275577344</v>
      </c>
      <c r="D8" s="17">
        <f t="shared" si="1"/>
        <v>5.2368297731717028E-2</v>
      </c>
      <c r="E8" s="17">
        <f t="shared" si="2"/>
        <v>-4.47262650501834E-2</v>
      </c>
      <c r="F8" s="17">
        <f t="shared" si="3"/>
        <v>-6.1316065722025082E-2</v>
      </c>
      <c r="G8" s="17">
        <f t="shared" si="4"/>
        <v>3.5996726955480423</v>
      </c>
      <c r="H8" s="1">
        <f t="shared" si="5"/>
        <v>6.1291975406723154E-2</v>
      </c>
      <c r="I8" s="1"/>
      <c r="J8">
        <f t="shared" si="6"/>
        <v>2.40903153017058E-5</v>
      </c>
    </row>
    <row r="9" spans="1:11" x14ac:dyDescent="0.35">
      <c r="A9" s="2">
        <f t="shared" si="0"/>
        <v>4</v>
      </c>
      <c r="B9" s="17">
        <f t="shared" si="7"/>
        <v>3.5907249275577344</v>
      </c>
      <c r="C9" s="17">
        <f t="shared" si="8"/>
        <v>3.5983669602392681</v>
      </c>
      <c r="D9" s="17">
        <f t="shared" si="1"/>
        <v>7.6420326815336281E-3</v>
      </c>
      <c r="E9" s="17">
        <f t="shared" si="2"/>
        <v>-6.5440984263802626E-3</v>
      </c>
      <c r="F9" s="17">
        <f t="shared" si="3"/>
        <v>-8.9241725445641275E-3</v>
      </c>
      <c r="G9" s="17">
        <f t="shared" si="4"/>
        <v>3.5996491001022988</v>
      </c>
      <c r="H9" s="1">
        <f t="shared" si="5"/>
        <v>8.9236776750061253E-3</v>
      </c>
      <c r="I9" s="1"/>
      <c r="J9" s="40">
        <f t="shared" si="6"/>
        <v>4.9486955822075629E-7</v>
      </c>
      <c r="K9" s="29" t="s">
        <v>86</v>
      </c>
    </row>
    <row r="10" spans="1:11" x14ac:dyDescent="0.35">
      <c r="A10" s="2">
        <f t="shared" si="0"/>
        <v>5</v>
      </c>
      <c r="B10" s="17">
        <f t="shared" si="7"/>
        <v>3.5983669602392681</v>
      </c>
      <c r="C10" s="17">
        <f t="shared" si="8"/>
        <v>3.5994648944944214</v>
      </c>
      <c r="D10" s="17">
        <f t="shared" si="1"/>
        <v>1.0979342551533655E-3</v>
      </c>
      <c r="E10" s="17">
        <f t="shared" si="2"/>
        <v>-9.4054909682705912E-4</v>
      </c>
      <c r="F10" s="17">
        <f t="shared" si="3"/>
        <v>-1.2816551870665676E-3</v>
      </c>
      <c r="G10" s="17">
        <f t="shared" si="4"/>
        <v>3.5996486154263345</v>
      </c>
      <c r="H10" s="1">
        <f t="shared" si="5"/>
        <v>1.2816449934724972E-3</v>
      </c>
      <c r="I10" s="1"/>
      <c r="J10">
        <f t="shared" si="6"/>
        <v>1.0193593968921277E-8</v>
      </c>
    </row>
    <row r="11" spans="1:11" x14ac:dyDescent="0.35">
      <c r="A11" s="2">
        <f t="shared" si="0"/>
        <v>6</v>
      </c>
      <c r="B11" s="17">
        <f t="shared" si="7"/>
        <v>3.5994648944944214</v>
      </c>
      <c r="C11" s="17">
        <f t="shared" si="8"/>
        <v>3.5996222796527477</v>
      </c>
      <c r="D11" s="17">
        <f t="shared" si="1"/>
        <v>1.573851583263064E-4</v>
      </c>
      <c r="E11" s="17">
        <f t="shared" si="2"/>
        <v>-1.3483183266638221E-4</v>
      </c>
      <c r="F11" s="17">
        <f t="shared" si="3"/>
        <v>-1.8371097960735862E-4</v>
      </c>
      <c r="G11" s="17">
        <f t="shared" si="4"/>
        <v>3.5996486054740289</v>
      </c>
      <c r="H11" s="1">
        <f t="shared" si="5"/>
        <v>1.8371073831913165E-4</v>
      </c>
      <c r="I11" s="1"/>
      <c r="J11">
        <f t="shared" si="6"/>
        <v>2.4128832265546407E-10</v>
      </c>
    </row>
    <row r="12" spans="1:11" x14ac:dyDescent="0.35">
      <c r="A12" s="2">
        <f t="shared" si="0"/>
        <v>7</v>
      </c>
      <c r="B12" s="17">
        <f t="shared" si="7"/>
        <v>3.5996222796527477</v>
      </c>
      <c r="C12" s="17">
        <f t="shared" si="8"/>
        <v>3.5996448329784076</v>
      </c>
      <c r="D12" s="17">
        <f t="shared" si="1"/>
        <v>2.2553325659924184E-5</v>
      </c>
      <c r="E12" s="17">
        <f t="shared" si="2"/>
        <v>-1.9321579419973034E-5</v>
      </c>
      <c r="F12" s="17">
        <f t="shared" si="3"/>
        <v>-2.6325616931542988E-5</v>
      </c>
      <c r="G12" s="17">
        <f t="shared" si="4"/>
        <v>3.5996486052696794</v>
      </c>
      <c r="H12" s="1">
        <f t="shared" si="5"/>
        <v>2.6325579992825254E-5</v>
      </c>
      <c r="I12" s="1"/>
      <c r="J12">
        <f t="shared" si="6"/>
        <v>3.6938896386118358E-11</v>
      </c>
    </row>
    <row r="13" spans="1:11" x14ac:dyDescent="0.35">
      <c r="A13" s="2">
        <f t="shared" si="0"/>
        <v>8</v>
      </c>
      <c r="B13" s="17">
        <f t="shared" si="7"/>
        <v>3.5996448329784076</v>
      </c>
      <c r="C13" s="17">
        <f t="shared" si="8"/>
        <v>3.5996480647246476</v>
      </c>
      <c r="D13" s="17">
        <f t="shared" si="1"/>
        <v>3.2317462399511498E-6</v>
      </c>
      <c r="E13" s="17">
        <f t="shared" si="2"/>
        <v>-2.7686609080923574E-6</v>
      </c>
      <c r="F13" s="17">
        <f t="shared" si="3"/>
        <v>-3.772287075283109E-6</v>
      </c>
      <c r="G13" s="17">
        <f t="shared" si="4"/>
        <v>3.5996486052654828</v>
      </c>
      <c r="H13" s="1">
        <f t="shared" si="5"/>
        <v>3.7722543329010705E-6</v>
      </c>
      <c r="I13" s="1"/>
      <c r="J13">
        <f t="shared" si="6"/>
        <v>3.2742253353035267E-11</v>
      </c>
    </row>
    <row r="14" spans="1:11" x14ac:dyDescent="0.35">
      <c r="A14" s="2">
        <f t="shared" si="0"/>
        <v>9</v>
      </c>
      <c r="B14" s="17">
        <f t="shared" si="7"/>
        <v>3.5996480647246476</v>
      </c>
      <c r="C14" s="17">
        <f t="shared" si="8"/>
        <v>3.5996485278099795</v>
      </c>
      <c r="D14" s="17">
        <f t="shared" si="1"/>
        <v>4.6308533185879242E-7</v>
      </c>
      <c r="E14" s="17">
        <f t="shared" si="2"/>
        <v>-3.9672869212026285E-7</v>
      </c>
      <c r="F14" s="17">
        <f t="shared" si="3"/>
        <v>-5.4054074948973165E-7</v>
      </c>
      <c r="G14" s="17">
        <f t="shared" si="4"/>
        <v>3.5996486052653971</v>
      </c>
      <c r="H14" s="41">
        <f t="shared" si="5"/>
        <v>5.4050809294992064E-7</v>
      </c>
      <c r="I14" s="29" t="s">
        <v>86</v>
      </c>
      <c r="J14">
        <f t="shared" si="6"/>
        <v>3.2656544135534205E-11</v>
      </c>
    </row>
    <row r="15" spans="1:11" x14ac:dyDescent="0.35">
      <c r="A15" s="2">
        <f t="shared" si="0"/>
        <v>10</v>
      </c>
      <c r="B15" s="17">
        <f t="shared" si="7"/>
        <v>3.5996485278099795</v>
      </c>
      <c r="C15" s="17">
        <f t="shared" si="8"/>
        <v>3.5996485941666192</v>
      </c>
      <c r="D15" s="17">
        <f t="shared" si="1"/>
        <v>6.6356639738529566E-8</v>
      </c>
      <c r="E15" s="1"/>
      <c r="F15" s="1"/>
      <c r="G15" s="1"/>
      <c r="H15" s="1">
        <f t="shared" si="5"/>
        <v>7.7422761091128223E-8</v>
      </c>
      <c r="I15" s="1"/>
    </row>
    <row r="16" spans="1:11" x14ac:dyDescent="0.35">
      <c r="A16" s="2">
        <f t="shared" si="0"/>
        <v>11</v>
      </c>
      <c r="B16" s="17">
        <f t="shared" si="7"/>
        <v>3.5996485941666192</v>
      </c>
      <c r="C16" s="17">
        <f t="shared" si="8"/>
        <v>3.5996486036750244</v>
      </c>
      <c r="D16" s="1"/>
      <c r="E16" s="1"/>
      <c r="F16" s="1"/>
      <c r="G16" s="1"/>
      <c r="H16" s="1">
        <f t="shared" si="5"/>
        <v>1.1066121352598657E-8</v>
      </c>
      <c r="I16" s="1"/>
    </row>
    <row r="17" spans="1:11" ht="54.5" customHeight="1" x14ac:dyDescent="0.35">
      <c r="A17" s="1"/>
      <c r="B17" s="17">
        <f t="shared" ref="B17:B18" si="9">C16</f>
        <v>3.5996486036750244</v>
      </c>
      <c r="C17" s="17">
        <f t="shared" ref="C17:C18" si="10">1+2*ATAN(B17)</f>
        <v>3.5996486050375069</v>
      </c>
      <c r="D17" s="1"/>
      <c r="E17" s="1"/>
      <c r="F17" s="1"/>
      <c r="G17" s="1"/>
      <c r="H17" s="51" t="s">
        <v>84</v>
      </c>
      <c r="I17" s="51"/>
      <c r="J17" s="52" t="s">
        <v>85</v>
      </c>
      <c r="K17" s="52"/>
    </row>
    <row r="18" spans="1:11" x14ac:dyDescent="0.35">
      <c r="A18" s="1"/>
      <c r="B18" s="17">
        <f t="shared" si="9"/>
        <v>3.5996486050375069</v>
      </c>
      <c r="C18" s="17">
        <f t="shared" si="10"/>
        <v>3.5996486052327406</v>
      </c>
      <c r="D18" s="1"/>
      <c r="E18" s="1"/>
      <c r="F18" s="1"/>
      <c r="G18" s="1"/>
      <c r="H18" s="1"/>
      <c r="I18" s="1"/>
    </row>
    <row r="19" spans="1:11" ht="17" x14ac:dyDescent="0.4">
      <c r="A19" s="43" t="s">
        <v>40</v>
      </c>
      <c r="B19" s="43"/>
      <c r="C19" s="43"/>
      <c r="D19" s="43"/>
      <c r="E19" s="43"/>
      <c r="F19" s="43"/>
      <c r="G19" s="43"/>
      <c r="H19" s="1"/>
      <c r="I19" s="1"/>
    </row>
    <row r="20" spans="1:11" x14ac:dyDescent="0.35">
      <c r="A20" s="5" t="s">
        <v>2</v>
      </c>
      <c r="B20" s="5" t="s">
        <v>10</v>
      </c>
      <c r="C20" s="5" t="s">
        <v>11</v>
      </c>
      <c r="D20" s="5" t="s">
        <v>36</v>
      </c>
      <c r="E20" s="5" t="s">
        <v>37</v>
      </c>
      <c r="F20" s="5" t="s">
        <v>38</v>
      </c>
      <c r="G20" s="5" t="s">
        <v>39</v>
      </c>
      <c r="H20" s="5" t="s">
        <v>49</v>
      </c>
      <c r="I20" s="1"/>
    </row>
    <row r="21" spans="1:11" x14ac:dyDescent="0.35">
      <c r="A21" s="2">
        <v>1</v>
      </c>
      <c r="B21" s="2">
        <v>2</v>
      </c>
      <c r="C21" s="17">
        <f>1+2*ATAN(B21)</f>
        <v>3.2142974355881808</v>
      </c>
      <c r="D21" s="17">
        <f>B22-B21</f>
        <v>1.2142974355881808</v>
      </c>
      <c r="E21" s="17">
        <f>D22-D21</f>
        <v>-0.89023824135034424</v>
      </c>
      <c r="F21" s="17">
        <f>D21^2/E21</f>
        <v>-1.6563187173800036</v>
      </c>
      <c r="G21" s="3">
        <f>B21-F21</f>
        <v>3.6563187173800036</v>
      </c>
      <c r="H21" s="36">
        <f>ABS(G21-C32)</f>
        <v>5.6670112114601601E-2</v>
      </c>
      <c r="I21" s="1"/>
    </row>
    <row r="22" spans="1:11" x14ac:dyDescent="0.35">
      <c r="A22" s="1"/>
      <c r="B22" s="17">
        <f>C21</f>
        <v>3.2142974355881808</v>
      </c>
      <c r="C22" s="17">
        <f>1+2*ATAN(B22)</f>
        <v>3.5383566298260174</v>
      </c>
      <c r="D22" s="17">
        <f>B23-B22</f>
        <v>0.32405919423783658</v>
      </c>
      <c r="E22" s="1"/>
      <c r="F22" s="1"/>
      <c r="G22" s="1"/>
      <c r="H22" s="1"/>
      <c r="I22" s="1"/>
    </row>
    <row r="23" spans="1:11" x14ac:dyDescent="0.35">
      <c r="A23" s="1"/>
      <c r="B23" s="17">
        <f>C22</f>
        <v>3.5383566298260174</v>
      </c>
      <c r="C23" s="17">
        <f>1+2*ATAN(B23)</f>
        <v>3.5907249275577344</v>
      </c>
      <c r="D23" s="1"/>
      <c r="E23" s="1"/>
      <c r="F23" s="1"/>
      <c r="G23" s="1"/>
      <c r="H23" s="36">
        <f>ABS(C23-C32)</f>
        <v>8.9236777076675544E-3</v>
      </c>
      <c r="I23" s="1" t="s">
        <v>76</v>
      </c>
    </row>
    <row r="24" spans="1:11" x14ac:dyDescent="0.35">
      <c r="A24" s="2">
        <f>A21+1</f>
        <v>2</v>
      </c>
      <c r="B24" s="17">
        <f>G21</f>
        <v>3.6563187173800036</v>
      </c>
      <c r="C24" s="17">
        <f>1+2*ATAN(B24)</f>
        <v>3.6076519890023708</v>
      </c>
      <c r="D24" s="17">
        <f>B25-B24</f>
        <v>-4.8666728377632751E-2</v>
      </c>
      <c r="E24" s="17">
        <f>D25-D24</f>
        <v>4.1807806667422565E-2</v>
      </c>
      <c r="F24" s="17">
        <f>D24^2/E24</f>
        <v>5.6650913783234322E-2</v>
      </c>
      <c r="G24" s="3">
        <f>B24-F24</f>
        <v>3.5996678035967693</v>
      </c>
      <c r="H24" s="37">
        <f>ABS(G24-C32)</f>
        <v>1.919833136732052E-5</v>
      </c>
      <c r="I24" s="1" t="s">
        <v>77</v>
      </c>
    </row>
    <row r="25" spans="1:11" x14ac:dyDescent="0.35">
      <c r="A25" s="1"/>
      <c r="B25" s="17">
        <f>C24</f>
        <v>3.6076519890023708</v>
      </c>
      <c r="C25" s="17">
        <f t="shared" ref="C25:C32" si="11">1+2*ATAN(B25)</f>
        <v>3.6007930672921606</v>
      </c>
      <c r="D25" s="17">
        <f>B26-B25</f>
        <v>-6.8589217102101863E-3</v>
      </c>
      <c r="E25" s="1"/>
      <c r="F25" s="1"/>
      <c r="G25" s="1"/>
      <c r="H25" s="1"/>
      <c r="I25" s="1"/>
    </row>
    <row r="26" spans="1:11" x14ac:dyDescent="0.35">
      <c r="A26" s="1"/>
      <c r="B26" s="17">
        <f>C25</f>
        <v>3.6007930672921606</v>
      </c>
      <c r="C26" s="17">
        <f t="shared" si="11"/>
        <v>3.5998125496363884</v>
      </c>
      <c r="D26" s="1"/>
      <c r="E26" s="1"/>
      <c r="F26" s="1"/>
      <c r="G26" s="1"/>
      <c r="H26" s="37">
        <f>ABS(C26-C32)</f>
        <v>1.6394437098643522E-4</v>
      </c>
      <c r="I26" s="1"/>
    </row>
    <row r="27" spans="1:11" x14ac:dyDescent="0.35">
      <c r="A27" s="2">
        <f>A24+1</f>
        <v>3</v>
      </c>
      <c r="B27" s="17">
        <f>G24</f>
        <v>3.5996678035967693</v>
      </c>
      <c r="C27" s="17">
        <f t="shared" si="11"/>
        <v>3.5996513562275978</v>
      </c>
      <c r="D27" s="17">
        <f>B28-B27</f>
        <v>-1.6447369171501691E-5</v>
      </c>
      <c r="E27" s="17">
        <f>D28-D27</f>
        <v>1.4090598786431485E-5</v>
      </c>
      <c r="F27" s="17">
        <f>D27^2/E27</f>
        <v>1.9198329096145797E-5</v>
      </c>
      <c r="G27" s="3">
        <f>B27-F27</f>
        <v>3.5996486052676731</v>
      </c>
      <c r="H27" s="38">
        <f>ABS(G27-C32)</f>
        <v>2.2710722191732202E-12</v>
      </c>
      <c r="I27" s="1" t="s">
        <v>77</v>
      </c>
    </row>
    <row r="28" spans="1:11" x14ac:dyDescent="0.35">
      <c r="A28" s="1"/>
      <c r="B28" s="17">
        <f>C27</f>
        <v>3.5996513562275978</v>
      </c>
      <c r="C28" s="17">
        <f t="shared" si="11"/>
        <v>3.5996489994572127</v>
      </c>
      <c r="D28" s="17">
        <f>B29-B28</f>
        <v>-2.356770385070206E-6</v>
      </c>
      <c r="E28" s="1"/>
      <c r="F28" s="1"/>
      <c r="G28" s="1"/>
      <c r="H28" s="1"/>
      <c r="I28" s="1"/>
    </row>
    <row r="29" spans="1:11" x14ac:dyDescent="0.35">
      <c r="A29" s="1"/>
      <c r="B29" s="17">
        <f>C28</f>
        <v>3.5996489994572127</v>
      </c>
      <c r="C29" s="17">
        <f t="shared" si="11"/>
        <v>3.5996486617500985</v>
      </c>
      <c r="D29" s="1"/>
      <c r="E29" s="1"/>
      <c r="F29" s="1"/>
      <c r="G29" s="1"/>
      <c r="H29" s="38">
        <f>ABS(C29-C32)</f>
        <v>5.648469647567822E-8</v>
      </c>
      <c r="I29" s="1"/>
    </row>
    <row r="30" spans="1:11" x14ac:dyDescent="0.35">
      <c r="A30" s="2">
        <f>A27+1</f>
        <v>4</v>
      </c>
      <c r="B30" s="17">
        <f>G27</f>
        <v>3.5996486052676731</v>
      </c>
      <c r="C30" s="17">
        <f t="shared" si="11"/>
        <v>3.5996486052657217</v>
      </c>
      <c r="D30" s="17">
        <f>B31-B30</f>
        <v>-1.9513279880811751E-12</v>
      </c>
      <c r="E30" s="17">
        <f>D31-D30</f>
        <v>1.6715517858756357E-12</v>
      </c>
      <c r="F30" s="17">
        <f>D30^2/E30</f>
        <v>2.2779317692956118E-12</v>
      </c>
      <c r="G30" s="3">
        <f>B30-F30</f>
        <v>3.5996486052653953</v>
      </c>
      <c r="H30" s="1"/>
      <c r="I30" s="1"/>
    </row>
    <row r="31" spans="1:11" x14ac:dyDescent="0.35">
      <c r="A31" s="1"/>
      <c r="B31" s="17">
        <f>C30</f>
        <v>3.5996486052657217</v>
      </c>
      <c r="C31" s="17">
        <f t="shared" si="11"/>
        <v>3.5996486052654419</v>
      </c>
      <c r="D31" s="17">
        <f>B32-B31</f>
        <v>-2.7977620220553945E-13</v>
      </c>
      <c r="E31" s="1"/>
      <c r="F31" s="1"/>
      <c r="G31" s="1"/>
      <c r="H31" s="1"/>
      <c r="I31" s="1"/>
    </row>
    <row r="32" spans="1:11" x14ac:dyDescent="0.35">
      <c r="A32" s="1"/>
      <c r="B32" s="17">
        <f>C31</f>
        <v>3.5996486052654419</v>
      </c>
      <c r="C32" s="17">
        <f t="shared" si="11"/>
        <v>3.599648605265402</v>
      </c>
      <c r="D32" s="1"/>
      <c r="E32" s="1"/>
      <c r="F32" s="1"/>
      <c r="G32" s="1"/>
      <c r="H32" s="1"/>
      <c r="I32" s="1"/>
    </row>
  </sheetData>
  <mergeCells count="7">
    <mergeCell ref="J17:K17"/>
    <mergeCell ref="A1:H1"/>
    <mergeCell ref="A4:C4"/>
    <mergeCell ref="D4:G4"/>
    <mergeCell ref="A19:G19"/>
    <mergeCell ref="A2:E2"/>
    <mergeCell ref="H17:I17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BEA3F-97B9-479D-B793-B73F45C98A1C}">
  <dimension ref="A1:AV684"/>
  <sheetViews>
    <sheetView tabSelected="1" topLeftCell="H23" zoomScaleNormal="100" workbookViewId="0">
      <selection activeCell="J2" sqref="J2"/>
    </sheetView>
  </sheetViews>
  <sheetFormatPr defaultRowHeight="14.5" x14ac:dyDescent="0.35"/>
  <cols>
    <col min="1" max="1" width="4.36328125" customWidth="1"/>
    <col min="2" max="2" width="12.453125" bestFit="1" customWidth="1"/>
    <col min="3" max="3" width="10.6328125" customWidth="1"/>
    <col min="4" max="4" width="5.36328125" customWidth="1"/>
    <col min="5" max="5" width="4.7265625" customWidth="1"/>
    <col min="8" max="8" width="5" customWidth="1"/>
    <col min="9" max="9" width="4.7265625" customWidth="1"/>
    <col min="12" max="12" width="4" customWidth="1"/>
    <col min="13" max="13" width="4.7265625" customWidth="1"/>
    <col min="17" max="17" width="5.26953125" customWidth="1"/>
    <col min="21" max="21" width="4.1796875" customWidth="1"/>
    <col min="25" max="25" width="5.81640625" customWidth="1"/>
    <col min="35" max="35" width="8.81640625" customWidth="1"/>
  </cols>
  <sheetData>
    <row r="1" spans="1:48" ht="22" x14ac:dyDescent="0.45">
      <c r="A1" s="53" t="s">
        <v>48</v>
      </c>
      <c r="B1" s="42"/>
      <c r="C1" s="42"/>
      <c r="D1" s="42"/>
      <c r="V1" s="57" t="s">
        <v>80</v>
      </c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</row>
    <row r="2" spans="1:48" x14ac:dyDescent="0.35">
      <c r="V2" s="39" t="s">
        <v>81</v>
      </c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</row>
    <row r="3" spans="1:48" ht="13.5" customHeight="1" x14ac:dyDescent="0.35">
      <c r="Q3" t="s">
        <v>41</v>
      </c>
      <c r="V3" s="39" t="s">
        <v>82</v>
      </c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</row>
    <row r="4" spans="1:48" ht="17" x14ac:dyDescent="0.4">
      <c r="A4" s="43" t="s">
        <v>42</v>
      </c>
      <c r="B4" s="43"/>
      <c r="C4" s="43"/>
      <c r="E4" s="43" t="s">
        <v>43</v>
      </c>
      <c r="F4" s="43"/>
      <c r="G4" s="43"/>
      <c r="H4" s="43"/>
      <c r="I4" s="43"/>
      <c r="J4" s="43"/>
      <c r="K4" s="43"/>
      <c r="L4" s="43"/>
      <c r="M4" s="43"/>
      <c r="N4" s="43"/>
      <c r="O4" s="43"/>
      <c r="Q4" s="54" t="s">
        <v>78</v>
      </c>
      <c r="R4" s="54"/>
      <c r="S4" s="54"/>
      <c r="T4" s="54"/>
      <c r="V4" s="39" t="s">
        <v>83</v>
      </c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</row>
    <row r="5" spans="1:48" x14ac:dyDescent="0.35">
      <c r="A5" s="5" t="s">
        <v>2</v>
      </c>
      <c r="B5" s="5" t="s">
        <v>10</v>
      </c>
      <c r="C5" s="5" t="s">
        <v>11</v>
      </c>
      <c r="Q5" s="54"/>
      <c r="R5" s="54"/>
      <c r="S5" s="54"/>
      <c r="T5" s="54"/>
    </row>
    <row r="6" spans="1:48" ht="26" customHeight="1" x14ac:dyDescent="0.35">
      <c r="A6" s="2">
        <v>1</v>
      </c>
      <c r="B6" s="2">
        <v>0.5</v>
      </c>
      <c r="C6" s="17">
        <f>-1*B6^3-1*B6^2+1+B6</f>
        <v>1.125</v>
      </c>
      <c r="E6" s="55" t="s">
        <v>44</v>
      </c>
      <c r="F6" s="56"/>
      <c r="G6" s="22">
        <v>2</v>
      </c>
      <c r="I6" s="55" t="s">
        <v>44</v>
      </c>
      <c r="J6" s="56"/>
      <c r="K6" s="23">
        <f>0.5</f>
        <v>0.5</v>
      </c>
      <c r="M6" s="55" t="s">
        <v>44</v>
      </c>
      <c r="N6" s="56"/>
      <c r="O6" s="23">
        <f>0.05</f>
        <v>0.05</v>
      </c>
      <c r="Q6" s="54"/>
      <c r="R6" s="54"/>
      <c r="S6" s="54"/>
      <c r="T6" s="54"/>
      <c r="V6" s="55" t="s">
        <v>44</v>
      </c>
      <c r="W6" s="56"/>
      <c r="X6" s="22">
        <v>0.62</v>
      </c>
      <c r="Z6" s="55" t="s">
        <v>44</v>
      </c>
      <c r="AA6" s="56"/>
      <c r="AB6" s="22">
        <v>0.63</v>
      </c>
      <c r="AD6" s="32" t="s">
        <v>44</v>
      </c>
      <c r="AE6" s="33"/>
      <c r="AF6" s="22">
        <v>0.8</v>
      </c>
      <c r="AH6" s="32" t="s">
        <v>44</v>
      </c>
      <c r="AI6" s="33"/>
      <c r="AJ6" s="22">
        <v>0.9</v>
      </c>
      <c r="AL6" s="32" t="s">
        <v>44</v>
      </c>
      <c r="AM6" s="33"/>
      <c r="AN6" s="22">
        <v>0.5</v>
      </c>
      <c r="AP6" s="32" t="s">
        <v>44</v>
      </c>
      <c r="AQ6" s="33"/>
      <c r="AR6" s="22">
        <v>0.62</v>
      </c>
      <c r="AT6" s="32" t="s">
        <v>44</v>
      </c>
      <c r="AU6" s="33"/>
      <c r="AV6" s="22">
        <v>1</v>
      </c>
    </row>
    <row r="7" spans="1:48" x14ac:dyDescent="0.35">
      <c r="A7" s="2">
        <f t="shared" ref="A7:A55" si="0">A6+1</f>
        <v>2</v>
      </c>
      <c r="B7" s="17">
        <f>C6</f>
        <v>1.125</v>
      </c>
      <c r="C7" s="17">
        <f>-1*(B7^3)-1*(B7^2)+1+B7</f>
        <v>-0.564453125</v>
      </c>
    </row>
    <row r="8" spans="1:48" x14ac:dyDescent="0.35">
      <c r="A8" s="2">
        <f t="shared" si="0"/>
        <v>3</v>
      </c>
      <c r="B8" s="17">
        <f>C7</f>
        <v>-0.564453125</v>
      </c>
      <c r="C8" s="17">
        <f>-1*(B8^3)-1*(B8^2)+1+B8</f>
        <v>0.29677844792604446</v>
      </c>
      <c r="E8" s="5" t="s">
        <v>2</v>
      </c>
      <c r="F8" s="5" t="s">
        <v>10</v>
      </c>
      <c r="G8" s="5" t="s">
        <v>11</v>
      </c>
      <c r="I8" s="5" t="s">
        <v>2</v>
      </c>
      <c r="J8" s="5" t="s">
        <v>10</v>
      </c>
      <c r="K8" s="5" t="s">
        <v>11</v>
      </c>
      <c r="M8" s="5" t="s">
        <v>2</v>
      </c>
      <c r="N8" s="5" t="s">
        <v>10</v>
      </c>
      <c r="O8" s="5" t="s">
        <v>11</v>
      </c>
      <c r="Q8" t="s">
        <v>45</v>
      </c>
      <c r="V8" s="5" t="s">
        <v>2</v>
      </c>
      <c r="W8" s="5" t="s">
        <v>10</v>
      </c>
      <c r="X8" s="5" t="s">
        <v>11</v>
      </c>
      <c r="Z8" s="5" t="s">
        <v>2</v>
      </c>
      <c r="AA8" s="5" t="s">
        <v>10</v>
      </c>
      <c r="AB8" s="5" t="s">
        <v>11</v>
      </c>
      <c r="AD8" s="5" t="s">
        <v>2</v>
      </c>
      <c r="AE8" s="5" t="s">
        <v>10</v>
      </c>
      <c r="AF8" s="5" t="s">
        <v>11</v>
      </c>
      <c r="AH8" s="5" t="s">
        <v>2</v>
      </c>
      <c r="AI8" s="5" t="s">
        <v>10</v>
      </c>
      <c r="AJ8" s="5" t="s">
        <v>11</v>
      </c>
      <c r="AL8" s="5" t="s">
        <v>2</v>
      </c>
      <c r="AM8" s="5" t="s">
        <v>10</v>
      </c>
      <c r="AN8" s="5" t="s">
        <v>11</v>
      </c>
      <c r="AP8" s="5" t="s">
        <v>2</v>
      </c>
      <c r="AQ8" s="5" t="s">
        <v>10</v>
      </c>
      <c r="AR8" s="5" t="s">
        <v>11</v>
      </c>
      <c r="AT8" s="5" t="s">
        <v>2</v>
      </c>
      <c r="AU8" s="5" t="s">
        <v>10</v>
      </c>
      <c r="AV8" s="5" t="s">
        <v>11</v>
      </c>
    </row>
    <row r="9" spans="1:48" x14ac:dyDescent="0.35">
      <c r="A9" s="2">
        <f t="shared" si="0"/>
        <v>4</v>
      </c>
      <c r="B9" s="17">
        <f t="shared" ref="B9:B55" si="1">C8</f>
        <v>0.29677844792604446</v>
      </c>
      <c r="C9" s="17">
        <f t="shared" ref="C9:C55" si="2">-1*(B9^3)-1*(B9^2)+1+B9</f>
        <v>1.1825615127091806</v>
      </c>
      <c r="E9" s="2">
        <v>1</v>
      </c>
      <c r="F9" s="2">
        <v>0.5</v>
      </c>
      <c r="G9" s="17">
        <f>$G$6*(-1*F9^3-1*F9^2+1)+F9</f>
        <v>1.75</v>
      </c>
      <c r="I9" s="2">
        <v>1</v>
      </c>
      <c r="J9" s="2">
        <v>0.5</v>
      </c>
      <c r="K9" s="17">
        <f>$K$6*(-1*J9^3-1*J9^2+1)+J9</f>
        <v>0.8125</v>
      </c>
      <c r="M9" s="2">
        <v>1</v>
      </c>
      <c r="N9" s="2">
        <v>0.5</v>
      </c>
      <c r="O9" s="17">
        <f>$O$6*(-1*N9^3-1*N9^2+1)+N9</f>
        <v>0.53125</v>
      </c>
      <c r="Q9" s="54" t="s">
        <v>79</v>
      </c>
      <c r="R9" s="54"/>
      <c r="S9" s="54"/>
      <c r="T9" s="54"/>
      <c r="V9" s="2">
        <v>1</v>
      </c>
      <c r="W9" s="2">
        <v>0.5</v>
      </c>
      <c r="X9" s="17">
        <f>$X$6*(-1*W9^3-1*W9^2+1)+W9</f>
        <v>0.88749999999999996</v>
      </c>
      <c r="Z9" s="2">
        <v>1</v>
      </c>
      <c r="AA9" s="2">
        <v>0.5</v>
      </c>
      <c r="AB9" s="17">
        <f>$AB$6*(-1*AA9^3-1*AA9^2+1)+AA9</f>
        <v>0.89375000000000004</v>
      </c>
      <c r="AD9" s="2">
        <v>1</v>
      </c>
      <c r="AE9" s="2">
        <v>0.5</v>
      </c>
      <c r="AF9" s="17">
        <f>$AF$6*(-1*AE9^3-1*AE9^2+1)+AE9</f>
        <v>1</v>
      </c>
      <c r="AH9" s="2">
        <v>1</v>
      </c>
      <c r="AI9" s="2">
        <v>0.5</v>
      </c>
      <c r="AJ9" s="17">
        <f>$AJ$6*(-1*AI9^3-1*AI9^2+1)+AI9</f>
        <v>1.0625</v>
      </c>
      <c r="AL9" s="2">
        <v>1</v>
      </c>
      <c r="AM9" s="2">
        <v>0.75488</v>
      </c>
      <c r="AN9" s="17">
        <f>$AN$6*(-1*AM9^3-1*AM9^2+1)+AM9</f>
        <v>0.75487624349286397</v>
      </c>
      <c r="AP9" s="2">
        <v>1</v>
      </c>
      <c r="AQ9" s="2">
        <v>0.75488</v>
      </c>
      <c r="AR9" s="17">
        <f>$AR$6*(-1*AQ9^3-1*AQ9^2+1)+AQ9</f>
        <v>0.75487534193115136</v>
      </c>
      <c r="AT9" s="2">
        <v>1</v>
      </c>
      <c r="AU9" s="2">
        <v>0.75488</v>
      </c>
      <c r="AV9" s="17">
        <f>$AV$6*(-1*AU9^3-1*AU9^2+1)+AU9</f>
        <v>0.75487248698572795</v>
      </c>
    </row>
    <row r="10" spans="1:48" x14ac:dyDescent="0.35">
      <c r="A10" s="2">
        <f t="shared" si="0"/>
        <v>5</v>
      </c>
      <c r="B10" s="17">
        <f t="shared" si="1"/>
        <v>1.1825615127091806</v>
      </c>
      <c r="C10" s="17">
        <f t="shared" si="2"/>
        <v>-0.86964541349726066</v>
      </c>
      <c r="E10" s="2">
        <f t="shared" ref="E10:E11" si="3">E9+1</f>
        <v>2</v>
      </c>
      <c r="F10" s="17">
        <f>G9</f>
        <v>1.75</v>
      </c>
      <c r="G10" s="17">
        <f t="shared" ref="G10:G11" si="4">$G$6*(-1*F10^3-1*F10^2+1)+F10</f>
        <v>-13.09375</v>
      </c>
      <c r="I10" s="2">
        <f t="shared" ref="I10:I47" si="5">I9+1</f>
        <v>2</v>
      </c>
      <c r="J10" s="17">
        <f>K9</f>
        <v>0.8125</v>
      </c>
      <c r="K10" s="17">
        <f t="shared" ref="K10:K47" si="6">$K$6*(-1*J10^3-1*J10^2+1)+J10</f>
        <v>0.7142333984375</v>
      </c>
      <c r="M10" s="2">
        <f t="shared" ref="M10:M55" si="7">M9+1</f>
        <v>2</v>
      </c>
      <c r="N10" s="17">
        <f>O9</f>
        <v>0.53125</v>
      </c>
      <c r="O10" s="17">
        <f t="shared" ref="O10:O11" si="8">$O$6*(-1*N10^3-1*N10^2+1)+N10</f>
        <v>0.55964202880859371</v>
      </c>
      <c r="Q10" s="54"/>
      <c r="R10" s="54"/>
      <c r="S10" s="54"/>
      <c r="T10" s="54"/>
      <c r="V10" s="2">
        <f t="shared" ref="V10:V73" si="9">V9+1</f>
        <v>2</v>
      </c>
      <c r="W10" s="17">
        <f>X9</f>
        <v>0.88749999999999996</v>
      </c>
      <c r="X10" s="17">
        <f t="shared" ref="X10:X40" si="10">$X$6*(-1*W10^3-1*W10^2+1)+W10</f>
        <v>0.58574527343750005</v>
      </c>
      <c r="Z10" s="2">
        <f t="shared" ref="Z10:Z73" si="11">Z9+1</f>
        <v>2</v>
      </c>
      <c r="AA10" s="17">
        <f>AB9</f>
        <v>0.89375000000000004</v>
      </c>
      <c r="AB10" s="17">
        <f t="shared" ref="AB10:AB40" si="12">$AB$6*(-1*AA10^3-1*AA10^2+1)+AA10</f>
        <v>0.57074472412109367</v>
      </c>
      <c r="AD10" s="2">
        <f t="shared" ref="AD10:AD73" si="13">AD9+1</f>
        <v>2</v>
      </c>
      <c r="AE10" s="17">
        <f>AF9</f>
        <v>1</v>
      </c>
      <c r="AF10" s="17">
        <f t="shared" ref="AF10:AF40" si="14">$AF$6*(-1*AE10^3-1*AE10^2+1)+AE10</f>
        <v>0.19999999999999996</v>
      </c>
      <c r="AH10" s="2">
        <f t="shared" ref="AH10:AH73" si="15">AH9+1</f>
        <v>2</v>
      </c>
      <c r="AI10" s="17">
        <f>AJ9</f>
        <v>1.0625</v>
      </c>
      <c r="AJ10" s="17">
        <f t="shared" ref="AJ10:AJ40" si="16">$AJ$6*(-1*AI10^3-1*AI10^2+1)+AI10</f>
        <v>-0.13303222656250013</v>
      </c>
      <c r="AL10" s="2">
        <f t="shared" ref="AL10:AL46" si="17">AL9+1</f>
        <v>2</v>
      </c>
      <c r="AM10" s="17">
        <f>AN9</f>
        <v>0.75487624349286397</v>
      </c>
      <c r="AN10" s="17">
        <f t="shared" ref="AN10:AN46" si="18">$AN$6*(-1*AM10^3-1*AM10^2+1)+AM10</f>
        <v>0.75487853360833346</v>
      </c>
      <c r="AP10" s="2">
        <f t="shared" ref="AP10:AP73" si="19">AP9+1</f>
        <v>2</v>
      </c>
      <c r="AQ10" s="17">
        <f>AR9</f>
        <v>0.75487534193115136</v>
      </c>
      <c r="AR10" s="17">
        <f t="shared" ref="AR10:AR40" si="20">$AR$6*(-1*AQ10^3-1*AQ10^2+1)+AQ10</f>
        <v>0.75487998114072064</v>
      </c>
      <c r="AT10" s="2">
        <f t="shared" ref="AT10:AT46" si="21">AT9+1</f>
        <v>2</v>
      </c>
      <c r="AU10" s="17">
        <f>AV9</f>
        <v>0.75487248698572795</v>
      </c>
      <c r="AV10" s="17">
        <f t="shared" ref="AV10:AV46" si="22">$AV$6*(-1*AU10^3-1*AU10^2+1)+AU10</f>
        <v>0.75488916036974119</v>
      </c>
    </row>
    <row r="11" spans="1:48" x14ac:dyDescent="0.35">
      <c r="A11" s="2">
        <f t="shared" si="0"/>
        <v>6</v>
      </c>
      <c r="B11" s="17">
        <f t="shared" si="1"/>
        <v>-0.86964541349726066</v>
      </c>
      <c r="C11" s="17">
        <f t="shared" si="2"/>
        <v>3.1769609829009449E-2</v>
      </c>
      <c r="E11" s="2">
        <f t="shared" si="3"/>
        <v>3</v>
      </c>
      <c r="F11" s="17">
        <f>G10</f>
        <v>-13.09375</v>
      </c>
      <c r="G11" s="17">
        <f t="shared" si="4"/>
        <v>4135.7633666992188</v>
      </c>
      <c r="I11" s="2">
        <f t="shared" si="5"/>
        <v>3</v>
      </c>
      <c r="J11" s="17">
        <f>K10</f>
        <v>0.7142333984375</v>
      </c>
      <c r="K11" s="17">
        <f t="shared" si="6"/>
        <v>0.77699301598204329</v>
      </c>
      <c r="M11" s="2">
        <f t="shared" si="7"/>
        <v>3</v>
      </c>
      <c r="N11" s="17">
        <f>O10</f>
        <v>0.55964202880859371</v>
      </c>
      <c r="O11" s="17">
        <f t="shared" si="8"/>
        <v>0.58521809699123772</v>
      </c>
      <c r="Q11" s="54"/>
      <c r="R11" s="54"/>
      <c r="S11" s="54"/>
      <c r="T11" s="54"/>
      <c r="V11" s="2">
        <f t="shared" si="9"/>
        <v>3</v>
      </c>
      <c r="W11" s="17">
        <f>X10</f>
        <v>0.58574527343750005</v>
      </c>
      <c r="X11" s="17">
        <f t="shared" si="10"/>
        <v>0.86842480035904546</v>
      </c>
      <c r="Z11" s="2">
        <f t="shared" si="11"/>
        <v>3</v>
      </c>
      <c r="AA11" s="17">
        <f>AB10</f>
        <v>0.57074472412109367</v>
      </c>
      <c r="AB11" s="17">
        <f t="shared" si="12"/>
        <v>0.87839302006607922</v>
      </c>
      <c r="AD11" s="2">
        <f t="shared" si="13"/>
        <v>3</v>
      </c>
      <c r="AE11" s="17">
        <f>AF10</f>
        <v>0.19999999999999996</v>
      </c>
      <c r="AF11" s="17">
        <f t="shared" si="14"/>
        <v>0.96160000000000001</v>
      </c>
      <c r="AH11" s="2">
        <f t="shared" si="15"/>
        <v>3</v>
      </c>
      <c r="AI11" s="17">
        <f>AJ10</f>
        <v>-0.13303222656250013</v>
      </c>
      <c r="AJ11" s="17">
        <f t="shared" si="16"/>
        <v>0.75315887028700801</v>
      </c>
      <c r="AL11" s="2">
        <f t="shared" si="17"/>
        <v>3</v>
      </c>
      <c r="AM11" s="17">
        <f>AN10</f>
        <v>0.75487853360833346</v>
      </c>
      <c r="AN11" s="17">
        <f t="shared" si="18"/>
        <v>0.75487713746875973</v>
      </c>
      <c r="AP11" s="2">
        <f t="shared" si="19"/>
        <v>3</v>
      </c>
      <c r="AQ11" s="17">
        <f>AR10</f>
        <v>0.75487998114072064</v>
      </c>
      <c r="AR11" s="17">
        <f t="shared" si="20"/>
        <v>0.75487536071425165</v>
      </c>
      <c r="AT11" s="2">
        <f t="shared" si="21"/>
        <v>3</v>
      </c>
      <c r="AU11" s="17">
        <f>AV10</f>
        <v>0.75488916036974119</v>
      </c>
      <c r="AV11" s="17">
        <f t="shared" si="22"/>
        <v>0.75485215718160026</v>
      </c>
    </row>
    <row r="12" spans="1:48" x14ac:dyDescent="0.35">
      <c r="A12" s="2">
        <f t="shared" si="0"/>
        <v>7</v>
      </c>
      <c r="B12" s="17">
        <f t="shared" si="1"/>
        <v>3.1769609829009449E-2</v>
      </c>
      <c r="C12" s="17">
        <f t="shared" si="2"/>
        <v>1.0307282363955117</v>
      </c>
      <c r="I12" s="2">
        <f t="shared" si="5"/>
        <v>4</v>
      </c>
      <c r="J12" s="17">
        <f t="shared" ref="J12:J47" si="23">K11</f>
        <v>0.77699301598204329</v>
      </c>
      <c r="K12" s="17">
        <f t="shared" si="6"/>
        <v>0.74059155066402405</v>
      </c>
      <c r="M12" s="2">
        <f t="shared" si="7"/>
        <v>4</v>
      </c>
      <c r="N12" s="17">
        <f t="shared" ref="N12:N55" si="24">O11</f>
        <v>0.58521809699123772</v>
      </c>
      <c r="O12" s="17">
        <f t="shared" ref="O12:O55" si="25">$O$6*(-1*N12^3-1*N12^2+1)+N12</f>
        <v>0.60807280477805015</v>
      </c>
      <c r="V12" s="2">
        <f t="shared" si="9"/>
        <v>4</v>
      </c>
      <c r="W12" s="17">
        <f t="shared" ref="W12:W75" si="26">X11</f>
        <v>0.86842480035904546</v>
      </c>
      <c r="X12" s="17">
        <f t="shared" si="10"/>
        <v>0.61478633422378359</v>
      </c>
      <c r="Z12" s="2">
        <f t="shared" si="11"/>
        <v>4</v>
      </c>
      <c r="AA12" s="17">
        <f t="shared" ref="AA12:AA75" si="27">AB11</f>
        <v>0.87839302006607922</v>
      </c>
      <c r="AB12" s="17">
        <f t="shared" si="12"/>
        <v>0.59532156165002137</v>
      </c>
      <c r="AD12" s="2">
        <f t="shared" si="13"/>
        <v>4</v>
      </c>
      <c r="AE12" s="17">
        <f t="shared" ref="AE12:AE75" si="28">AF11</f>
        <v>0.96160000000000001</v>
      </c>
      <c r="AF12" s="17">
        <f t="shared" si="14"/>
        <v>0.31052670648319991</v>
      </c>
      <c r="AH12" s="2">
        <f t="shared" si="15"/>
        <v>4</v>
      </c>
      <c r="AI12" s="17">
        <f t="shared" ref="AI12:AI75" si="29">AJ11</f>
        <v>0.75315887028700801</v>
      </c>
      <c r="AJ12" s="17">
        <f t="shared" si="16"/>
        <v>0.75813014578269622</v>
      </c>
      <c r="AL12" s="2">
        <f t="shared" si="17"/>
        <v>4</v>
      </c>
      <c r="AM12" s="17">
        <f t="shared" ref="AM12:AM46" si="30">AN11</f>
        <v>0.75487713746875973</v>
      </c>
      <c r="AN12" s="17">
        <f t="shared" si="18"/>
        <v>0.75487798860941213</v>
      </c>
      <c r="AP12" s="2">
        <f t="shared" si="19"/>
        <v>4</v>
      </c>
      <c r="AQ12" s="17">
        <f t="shared" ref="AQ12:AQ75" si="31">AR11</f>
        <v>0.75487536071425165</v>
      </c>
      <c r="AR12" s="17">
        <f t="shared" si="20"/>
        <v>0.75487996243384448</v>
      </c>
      <c r="AT12" s="2">
        <f t="shared" si="21"/>
        <v>4</v>
      </c>
      <c r="AU12" s="17">
        <f t="shared" ref="AU12:AU46" si="32">AV11</f>
        <v>0.75485215718160026</v>
      </c>
      <c r="AV12" s="17">
        <f t="shared" si="22"/>
        <v>0.75493427578355621</v>
      </c>
    </row>
    <row r="13" spans="1:48" x14ac:dyDescent="0.35">
      <c r="A13" s="2">
        <f t="shared" si="0"/>
        <v>8</v>
      </c>
      <c r="B13" s="17">
        <f t="shared" si="1"/>
        <v>1.0307282363955117</v>
      </c>
      <c r="C13" s="17">
        <f t="shared" si="2"/>
        <v>-0.12671885798397509</v>
      </c>
      <c r="I13" s="2">
        <f t="shared" si="5"/>
        <v>5</v>
      </c>
      <c r="J13" s="17">
        <f t="shared" si="23"/>
        <v>0.74059155066402405</v>
      </c>
      <c r="K13" s="17">
        <f t="shared" si="6"/>
        <v>0.76325533996289274</v>
      </c>
      <c r="M13" s="2">
        <f t="shared" si="7"/>
        <v>5</v>
      </c>
      <c r="N13" s="17">
        <f t="shared" si="24"/>
        <v>0.60807280477805015</v>
      </c>
      <c r="O13" s="17">
        <f t="shared" si="25"/>
        <v>0.62834335490326876</v>
      </c>
      <c r="V13" s="2">
        <f t="shared" si="9"/>
        <v>5</v>
      </c>
      <c r="W13" s="17">
        <f t="shared" si="26"/>
        <v>0.61478633422378359</v>
      </c>
      <c r="X13" s="17">
        <f t="shared" si="10"/>
        <v>0.85638281627640422</v>
      </c>
      <c r="Z13" s="2">
        <f t="shared" si="11"/>
        <v>5</v>
      </c>
      <c r="AA13" s="17">
        <f t="shared" si="27"/>
        <v>0.59532156165002137</v>
      </c>
      <c r="AB13" s="17">
        <f t="shared" si="12"/>
        <v>0.86912312495490707</v>
      </c>
      <c r="AD13" s="2">
        <f t="shared" si="13"/>
        <v>5</v>
      </c>
      <c r="AE13" s="17">
        <f t="shared" si="28"/>
        <v>0.31052670648319991</v>
      </c>
      <c r="AF13" s="17">
        <f t="shared" si="14"/>
        <v>1.0094307520313057</v>
      </c>
      <c r="AH13" s="2">
        <f t="shared" si="15"/>
        <v>5</v>
      </c>
      <c r="AI13" s="17">
        <f t="shared" si="29"/>
        <v>0.75813014578269622</v>
      </c>
      <c r="AJ13" s="17">
        <f t="shared" si="16"/>
        <v>0.74867546604549196</v>
      </c>
      <c r="AL13" s="2">
        <f t="shared" si="17"/>
        <v>5</v>
      </c>
      <c r="AM13" s="17">
        <f t="shared" si="30"/>
        <v>0.75487798860941213</v>
      </c>
      <c r="AN13" s="17">
        <f t="shared" si="18"/>
        <v>0.75487746972192649</v>
      </c>
      <c r="AP13" s="2">
        <f t="shared" si="19"/>
        <v>5</v>
      </c>
      <c r="AQ13" s="17">
        <f t="shared" si="31"/>
        <v>0.75487996243384448</v>
      </c>
      <c r="AR13" s="17">
        <f t="shared" si="20"/>
        <v>0.75487537934556281</v>
      </c>
      <c r="AT13" s="2">
        <f t="shared" si="21"/>
        <v>5</v>
      </c>
      <c r="AU13" s="17">
        <f t="shared" si="32"/>
        <v>0.75493427578355621</v>
      </c>
      <c r="AV13" s="17">
        <f t="shared" si="22"/>
        <v>0.75475202358637428</v>
      </c>
    </row>
    <row r="14" spans="1:48" x14ac:dyDescent="0.35">
      <c r="A14" s="2">
        <f t="shared" si="0"/>
        <v>9</v>
      </c>
      <c r="B14" s="17">
        <f t="shared" si="1"/>
        <v>-0.12671885798397509</v>
      </c>
      <c r="C14" s="17">
        <f t="shared" si="2"/>
        <v>0.85925828252086844</v>
      </c>
      <c r="I14" s="2">
        <f t="shared" si="5"/>
        <v>6</v>
      </c>
      <c r="J14" s="17">
        <f t="shared" si="23"/>
        <v>0.76325533996289274</v>
      </c>
      <c r="K14" s="17">
        <f t="shared" si="6"/>
        <v>0.749655458327668</v>
      </c>
      <c r="M14" s="2">
        <f t="shared" si="7"/>
        <v>6</v>
      </c>
      <c r="N14" s="17">
        <f t="shared" si="24"/>
        <v>0.62834335490326876</v>
      </c>
      <c r="O14" s="17">
        <f t="shared" si="25"/>
        <v>0.64619860556118247</v>
      </c>
      <c r="V14" s="2">
        <f t="shared" si="9"/>
        <v>6</v>
      </c>
      <c r="W14" s="17">
        <f t="shared" si="26"/>
        <v>0.85638281627640422</v>
      </c>
      <c r="X14" s="17">
        <f t="shared" si="10"/>
        <v>0.63228044954808482</v>
      </c>
      <c r="Z14" s="2">
        <f t="shared" si="11"/>
        <v>6</v>
      </c>
      <c r="AA14" s="17">
        <f t="shared" si="27"/>
        <v>0.86912312495490707</v>
      </c>
      <c r="AB14" s="17">
        <f t="shared" si="12"/>
        <v>0.60963312277633031</v>
      </c>
      <c r="AD14" s="2">
        <f t="shared" si="13"/>
        <v>6</v>
      </c>
      <c r="AE14" s="17">
        <f t="shared" si="28"/>
        <v>1.0094307520313057</v>
      </c>
      <c r="AF14" s="17">
        <f t="shared" si="14"/>
        <v>0.17142246782772275</v>
      </c>
      <c r="AH14" s="2">
        <f t="shared" si="15"/>
        <v>6</v>
      </c>
      <c r="AI14" s="17">
        <f t="shared" si="29"/>
        <v>0.74867546604549196</v>
      </c>
      <c r="AJ14" s="17">
        <f t="shared" si="16"/>
        <v>0.76653259332753609</v>
      </c>
      <c r="AL14" s="2">
        <f t="shared" si="17"/>
        <v>6</v>
      </c>
      <c r="AM14" s="17">
        <f t="shared" si="30"/>
        <v>0.75487746972192649</v>
      </c>
      <c r="AN14" s="17">
        <f t="shared" si="18"/>
        <v>0.75487778605561529</v>
      </c>
      <c r="AP14" s="2">
        <f t="shared" si="19"/>
        <v>6</v>
      </c>
      <c r="AQ14" s="17">
        <f t="shared" si="31"/>
        <v>0.75487537934556281</v>
      </c>
      <c r="AR14" s="17">
        <f t="shared" si="20"/>
        <v>0.75487994387814006</v>
      </c>
      <c r="AT14" s="2">
        <f t="shared" si="21"/>
        <v>6</v>
      </c>
      <c r="AU14" s="17">
        <f t="shared" si="32"/>
        <v>0.75475202358637428</v>
      </c>
      <c r="AV14" s="17">
        <f t="shared" si="22"/>
        <v>0.75515645047936353</v>
      </c>
    </row>
    <row r="15" spans="1:48" x14ac:dyDescent="0.35">
      <c r="A15" s="2">
        <f t="shared" si="0"/>
        <v>10</v>
      </c>
      <c r="B15" s="17">
        <f t="shared" si="1"/>
        <v>0.85925828252086844</v>
      </c>
      <c r="C15" s="17">
        <f t="shared" si="2"/>
        <v>0.48652179021727238</v>
      </c>
      <c r="I15" s="2">
        <f t="shared" si="5"/>
        <v>7</v>
      </c>
      <c r="J15" s="17">
        <f t="shared" si="23"/>
        <v>0.749655458327668</v>
      </c>
      <c r="K15" s="17">
        <f t="shared" si="6"/>
        <v>0.75801687873633072</v>
      </c>
      <c r="M15" s="2">
        <f t="shared" si="7"/>
        <v>7</v>
      </c>
      <c r="N15" s="17">
        <f t="shared" si="24"/>
        <v>0.64619860556118247</v>
      </c>
      <c r="O15" s="17">
        <f t="shared" si="25"/>
        <v>0.66182823085543441</v>
      </c>
      <c r="V15" s="2">
        <f t="shared" si="9"/>
        <v>7</v>
      </c>
      <c r="W15" s="17">
        <f t="shared" si="26"/>
        <v>0.63228044954808482</v>
      </c>
      <c r="X15" s="17">
        <f t="shared" si="10"/>
        <v>0.84769899145007099</v>
      </c>
      <c r="Z15" s="2">
        <f t="shared" si="11"/>
        <v>7</v>
      </c>
      <c r="AA15" s="17">
        <f t="shared" si="27"/>
        <v>0.60963312277633031</v>
      </c>
      <c r="AB15" s="17">
        <f t="shared" si="12"/>
        <v>0.862751848043392</v>
      </c>
      <c r="AD15" s="2">
        <f t="shared" si="13"/>
        <v>7</v>
      </c>
      <c r="AE15" s="17">
        <f t="shared" si="28"/>
        <v>0.17142246782772275</v>
      </c>
      <c r="AF15" s="17">
        <f t="shared" si="14"/>
        <v>0.94388404762247469</v>
      </c>
      <c r="AH15" s="2">
        <f t="shared" si="15"/>
        <v>7</v>
      </c>
      <c r="AI15" s="17">
        <f t="shared" si="29"/>
        <v>0.76653259332753609</v>
      </c>
      <c r="AJ15" s="17">
        <f t="shared" si="16"/>
        <v>0.73236366887252791</v>
      </c>
      <c r="AL15" s="2">
        <f t="shared" si="17"/>
        <v>7</v>
      </c>
      <c r="AM15" s="17">
        <f t="shared" si="30"/>
        <v>0.75487778605561529</v>
      </c>
      <c r="AN15" s="17">
        <f t="shared" si="18"/>
        <v>0.75487759320658521</v>
      </c>
      <c r="AP15" s="2">
        <f t="shared" si="19"/>
        <v>7</v>
      </c>
      <c r="AQ15" s="17">
        <f t="shared" si="31"/>
        <v>0.75487994387814006</v>
      </c>
      <c r="AR15" s="17">
        <f t="shared" si="20"/>
        <v>0.75487539782631163</v>
      </c>
      <c r="AT15" s="2">
        <f t="shared" si="21"/>
        <v>7</v>
      </c>
      <c r="AU15" s="17">
        <f t="shared" si="32"/>
        <v>0.75515645047936353</v>
      </c>
      <c r="AV15" s="17">
        <f t="shared" si="22"/>
        <v>0.75425871328160055</v>
      </c>
    </row>
    <row r="16" spans="1:48" x14ac:dyDescent="0.35">
      <c r="A16" s="2">
        <f t="shared" si="0"/>
        <v>11</v>
      </c>
      <c r="B16" s="17">
        <f t="shared" si="1"/>
        <v>0.48652179021727238</v>
      </c>
      <c r="C16" s="17">
        <f t="shared" si="2"/>
        <v>1.1346569504700961</v>
      </c>
      <c r="I16" s="2">
        <f t="shared" si="5"/>
        <v>8</v>
      </c>
      <c r="J16" s="17">
        <f t="shared" si="23"/>
        <v>0.75801687873633072</v>
      </c>
      <c r="K16" s="17">
        <f t="shared" si="6"/>
        <v>0.75294778131643014</v>
      </c>
      <c r="M16" s="2">
        <f t="shared" si="7"/>
        <v>8</v>
      </c>
      <c r="N16" s="17">
        <f t="shared" si="24"/>
        <v>0.66182823085543441</v>
      </c>
      <c r="O16" s="17">
        <f t="shared" si="25"/>
        <v>0.67543281268756405</v>
      </c>
      <c r="V16" s="2">
        <f t="shared" si="9"/>
        <v>8</v>
      </c>
      <c r="W16" s="17">
        <f t="shared" si="26"/>
        <v>0.84769899145007099</v>
      </c>
      <c r="X16" s="17">
        <f t="shared" si="10"/>
        <v>0.64449731885158268</v>
      </c>
      <c r="Z16" s="2">
        <f t="shared" si="11"/>
        <v>8</v>
      </c>
      <c r="AA16" s="17">
        <f t="shared" si="27"/>
        <v>0.862751848043392</v>
      </c>
      <c r="AB16" s="17">
        <f t="shared" si="12"/>
        <v>0.61924291870411519</v>
      </c>
      <c r="AD16" s="2">
        <f t="shared" si="13"/>
        <v>8</v>
      </c>
      <c r="AE16" s="17">
        <f t="shared" si="28"/>
        <v>0.94388404762247469</v>
      </c>
      <c r="AF16" s="17">
        <f t="shared" si="14"/>
        <v>0.35841242408884166</v>
      </c>
      <c r="AH16" s="2">
        <f t="shared" si="15"/>
        <v>8</v>
      </c>
      <c r="AI16" s="17">
        <f t="shared" si="29"/>
        <v>0.73236366887252791</v>
      </c>
      <c r="AJ16" s="17">
        <f t="shared" si="16"/>
        <v>0.79611553832750115</v>
      </c>
      <c r="AL16" s="2">
        <f t="shared" si="17"/>
        <v>8</v>
      </c>
      <c r="AM16" s="17">
        <f t="shared" si="30"/>
        <v>0.75487759320658521</v>
      </c>
      <c r="AN16" s="17">
        <f t="shared" si="18"/>
        <v>0.75487771077471666</v>
      </c>
      <c r="AP16" s="2">
        <f t="shared" si="19"/>
        <v>8</v>
      </c>
      <c r="AQ16" s="17">
        <f t="shared" si="31"/>
        <v>0.75487539782631163</v>
      </c>
      <c r="AR16" s="17">
        <f t="shared" si="20"/>
        <v>0.75487992547238569</v>
      </c>
      <c r="AT16" s="2">
        <f t="shared" si="21"/>
        <v>8</v>
      </c>
      <c r="AU16" s="17">
        <f t="shared" si="32"/>
        <v>0.75425871328160055</v>
      </c>
      <c r="AV16" s="17">
        <f t="shared" si="22"/>
        <v>0.75625004338160584</v>
      </c>
    </row>
    <row r="17" spans="1:48" x14ac:dyDescent="0.35">
      <c r="A17" s="2">
        <f t="shared" si="0"/>
        <v>12</v>
      </c>
      <c r="B17" s="17">
        <f t="shared" si="1"/>
        <v>1.1346569504700961</v>
      </c>
      <c r="C17" s="17">
        <f t="shared" si="2"/>
        <v>-0.61359944550819634</v>
      </c>
      <c r="I17" s="2">
        <f t="shared" si="5"/>
        <v>9</v>
      </c>
      <c r="J17" s="17">
        <f t="shared" si="23"/>
        <v>0.75294778131643014</v>
      </c>
      <c r="K17" s="17">
        <f t="shared" si="6"/>
        <v>0.756048121737252</v>
      </c>
      <c r="M17" s="2">
        <f t="shared" si="7"/>
        <v>9</v>
      </c>
      <c r="N17" s="17">
        <f t="shared" si="24"/>
        <v>0.67543281268756405</v>
      </c>
      <c r="O17" s="17">
        <f t="shared" si="25"/>
        <v>0.68721539570180201</v>
      </c>
      <c r="V17" s="2">
        <f t="shared" si="9"/>
        <v>9</v>
      </c>
      <c r="W17" s="17">
        <f t="shared" si="26"/>
        <v>0.64449731885158268</v>
      </c>
      <c r="X17" s="17">
        <f t="shared" si="10"/>
        <v>0.84098398393594631</v>
      </c>
      <c r="Z17" s="2">
        <f t="shared" si="11"/>
        <v>9</v>
      </c>
      <c r="AA17" s="17">
        <f t="shared" si="27"/>
        <v>0.61924291870411519</v>
      </c>
      <c r="AB17" s="17">
        <f t="shared" si="12"/>
        <v>0.85806470981913319</v>
      </c>
      <c r="AD17" s="2">
        <f t="shared" si="13"/>
        <v>9</v>
      </c>
      <c r="AE17" s="17">
        <f t="shared" si="28"/>
        <v>0.35841242408884166</v>
      </c>
      <c r="AF17" s="17">
        <f t="shared" si="14"/>
        <v>1.0188116766850697</v>
      </c>
      <c r="AH17" s="2">
        <f t="shared" si="15"/>
        <v>9</v>
      </c>
      <c r="AI17" s="17">
        <f t="shared" si="29"/>
        <v>0.79611553832750115</v>
      </c>
      <c r="AJ17" s="17">
        <f t="shared" si="16"/>
        <v>0.67157539318749959</v>
      </c>
      <c r="AL17" s="2">
        <f t="shared" si="17"/>
        <v>9</v>
      </c>
      <c r="AM17" s="17">
        <f t="shared" si="30"/>
        <v>0.75487771077471666</v>
      </c>
      <c r="AN17" s="17">
        <f t="shared" si="18"/>
        <v>0.75487763910070949</v>
      </c>
      <c r="AP17" s="2">
        <f t="shared" si="19"/>
        <v>9</v>
      </c>
      <c r="AQ17" s="17">
        <f t="shared" si="31"/>
        <v>0.75487992547238569</v>
      </c>
      <c r="AR17" s="17">
        <f t="shared" si="20"/>
        <v>0.75487541615771458</v>
      </c>
      <c r="AT17" s="2">
        <f t="shared" si="21"/>
        <v>9</v>
      </c>
      <c r="AU17" s="17">
        <f t="shared" si="32"/>
        <v>0.75625004338160584</v>
      </c>
      <c r="AV17" s="17">
        <f t="shared" si="22"/>
        <v>0.75182583106964473</v>
      </c>
    </row>
    <row r="18" spans="1:48" x14ac:dyDescent="0.35">
      <c r="A18" s="2">
        <f t="shared" si="0"/>
        <v>13</v>
      </c>
      <c r="B18" s="17">
        <f t="shared" si="1"/>
        <v>-0.61359944550819634</v>
      </c>
      <c r="C18" s="17">
        <f t="shared" si="2"/>
        <v>0.24091909211366058</v>
      </c>
      <c r="I18" s="2">
        <f t="shared" si="5"/>
        <v>10</v>
      </c>
      <c r="J18" s="17">
        <f t="shared" si="23"/>
        <v>0.756048121737252</v>
      </c>
      <c r="K18" s="17">
        <f t="shared" si="6"/>
        <v>0.75416187496214426</v>
      </c>
      <c r="M18" s="2">
        <f t="shared" si="7"/>
        <v>10</v>
      </c>
      <c r="N18" s="17">
        <f t="shared" si="24"/>
        <v>0.68721539570180201</v>
      </c>
      <c r="O18" s="17">
        <f t="shared" si="25"/>
        <v>0.69737475675168903</v>
      </c>
      <c r="V18" s="2">
        <f t="shared" si="9"/>
        <v>10</v>
      </c>
      <c r="W18" s="17">
        <f t="shared" si="26"/>
        <v>0.84098398393594631</v>
      </c>
      <c r="X18" s="17">
        <f t="shared" si="10"/>
        <v>0.65371707636340048</v>
      </c>
      <c r="Z18" s="2">
        <f t="shared" si="11"/>
        <v>10</v>
      </c>
      <c r="AA18" s="17">
        <f t="shared" si="27"/>
        <v>0.85806470981913319</v>
      </c>
      <c r="AB18" s="17">
        <f t="shared" si="12"/>
        <v>0.62619530133508627</v>
      </c>
      <c r="AD18" s="2">
        <f t="shared" si="13"/>
        <v>10</v>
      </c>
      <c r="AE18" s="17">
        <f t="shared" si="28"/>
        <v>1.0188116766850697</v>
      </c>
      <c r="AF18" s="17">
        <f t="shared" si="14"/>
        <v>0.14242723092116827</v>
      </c>
      <c r="AH18" s="2">
        <f t="shared" si="15"/>
        <v>10</v>
      </c>
      <c r="AI18" s="17">
        <f t="shared" si="29"/>
        <v>0.67157539318749959</v>
      </c>
      <c r="AJ18" s="17">
        <f t="shared" si="16"/>
        <v>0.89306261831065958</v>
      </c>
      <c r="AL18" s="2">
        <f t="shared" si="17"/>
        <v>10</v>
      </c>
      <c r="AM18" s="17">
        <f t="shared" si="30"/>
        <v>0.75487763910070949</v>
      </c>
      <c r="AN18" s="17">
        <f t="shared" si="18"/>
        <v>0.75487768279591738</v>
      </c>
      <c r="AP18" s="2">
        <f t="shared" si="19"/>
        <v>10</v>
      </c>
      <c r="AQ18" s="17">
        <f t="shared" si="31"/>
        <v>0.75487541615771458</v>
      </c>
      <c r="AR18" s="17">
        <f t="shared" si="20"/>
        <v>0.75487990721536968</v>
      </c>
      <c r="AT18" s="2">
        <f t="shared" si="21"/>
        <v>10</v>
      </c>
      <c r="AU18" s="17">
        <f t="shared" si="32"/>
        <v>0.75182583106964473</v>
      </c>
      <c r="AV18" s="17">
        <f t="shared" si="22"/>
        <v>0.76162015405639549</v>
      </c>
    </row>
    <row r="19" spans="1:48" x14ac:dyDescent="0.35">
      <c r="A19" s="2">
        <f t="shared" si="0"/>
        <v>14</v>
      </c>
      <c r="B19" s="17">
        <f t="shared" si="1"/>
        <v>0.24091909211366058</v>
      </c>
      <c r="C19" s="17">
        <f t="shared" si="2"/>
        <v>1.168893655069339</v>
      </c>
      <c r="I19" s="2">
        <f t="shared" si="5"/>
        <v>11</v>
      </c>
      <c r="J19" s="17">
        <f t="shared" si="23"/>
        <v>0.75416187496214426</v>
      </c>
      <c r="K19" s="17">
        <f t="shared" si="6"/>
        <v>0.75531320374168509</v>
      </c>
      <c r="M19" s="2">
        <f t="shared" si="7"/>
        <v>11</v>
      </c>
      <c r="N19" s="17">
        <f t="shared" si="24"/>
        <v>0.69737475675168903</v>
      </c>
      <c r="O19" s="17">
        <f t="shared" si="25"/>
        <v>0.70610041181764016</v>
      </c>
      <c r="V19" s="2">
        <f t="shared" si="9"/>
        <v>11</v>
      </c>
      <c r="W19" s="17">
        <f t="shared" si="26"/>
        <v>0.65371707636340048</v>
      </c>
      <c r="X19" s="17">
        <f t="shared" si="10"/>
        <v>0.83555724584754076</v>
      </c>
      <c r="Z19" s="2">
        <f t="shared" si="11"/>
        <v>11</v>
      </c>
      <c r="AA19" s="17">
        <f t="shared" si="27"/>
        <v>0.62619530133508627</v>
      </c>
      <c r="AB19" s="17">
        <f t="shared" si="12"/>
        <v>0.85446660032911814</v>
      </c>
      <c r="AD19" s="2">
        <f t="shared" si="13"/>
        <v>11</v>
      </c>
      <c r="AE19" s="17">
        <f t="shared" si="28"/>
        <v>0.14242723092116827</v>
      </c>
      <c r="AF19" s="17">
        <f t="shared" si="14"/>
        <v>0.9238874501252301</v>
      </c>
      <c r="AH19" s="2">
        <f t="shared" si="15"/>
        <v>11</v>
      </c>
      <c r="AI19" s="17">
        <f t="shared" si="29"/>
        <v>0.89306261831065958</v>
      </c>
      <c r="AJ19" s="17">
        <f t="shared" si="16"/>
        <v>0.43421326710000002</v>
      </c>
      <c r="AL19" s="2">
        <f t="shared" si="17"/>
        <v>11</v>
      </c>
      <c r="AM19" s="17">
        <f t="shared" si="30"/>
        <v>0.75487768279591738</v>
      </c>
      <c r="AN19" s="17">
        <f t="shared" si="18"/>
        <v>0.75487765615765445</v>
      </c>
      <c r="AP19" s="2">
        <f t="shared" si="19"/>
        <v>11</v>
      </c>
      <c r="AQ19" s="17">
        <f t="shared" si="31"/>
        <v>0.75487990721536968</v>
      </c>
      <c r="AR19" s="17">
        <f t="shared" si="20"/>
        <v>0.75487543434097881</v>
      </c>
      <c r="AT19" s="2">
        <f t="shared" si="21"/>
        <v>11</v>
      </c>
      <c r="AU19" s="17">
        <f t="shared" si="32"/>
        <v>0.76162015405639549</v>
      </c>
      <c r="AV19" s="17">
        <f t="shared" si="22"/>
        <v>0.73976550301974531</v>
      </c>
    </row>
    <row r="20" spans="1:48" x14ac:dyDescent="0.35">
      <c r="A20" s="2">
        <f t="shared" si="0"/>
        <v>15</v>
      </c>
      <c r="B20" s="17">
        <f t="shared" si="1"/>
        <v>1.168893655069339</v>
      </c>
      <c r="C20" s="17">
        <f t="shared" si="2"/>
        <v>-0.79449258994796956</v>
      </c>
      <c r="I20" s="2">
        <f t="shared" si="5"/>
        <v>12</v>
      </c>
      <c r="J20" s="17">
        <f t="shared" si="23"/>
        <v>0.75531320374168509</v>
      </c>
      <c r="K20" s="17">
        <f t="shared" si="6"/>
        <v>0.75461183631439666</v>
      </c>
      <c r="M20" s="2">
        <f t="shared" si="7"/>
        <v>12</v>
      </c>
      <c r="N20" s="17">
        <f t="shared" si="24"/>
        <v>0.70610041181764016</v>
      </c>
      <c r="O20" s="17">
        <f t="shared" si="25"/>
        <v>0.71356922304168668</v>
      </c>
      <c r="V20" s="2">
        <f t="shared" si="9"/>
        <v>12</v>
      </c>
      <c r="W20" s="17">
        <f t="shared" si="26"/>
        <v>0.83555724584754076</v>
      </c>
      <c r="X20" s="17">
        <f t="shared" si="10"/>
        <v>0.66102405822326848</v>
      </c>
      <c r="Z20" s="2">
        <f t="shared" si="11"/>
        <v>12</v>
      </c>
      <c r="AA20" s="17">
        <f t="shared" si="27"/>
        <v>0.85446660032911814</v>
      </c>
      <c r="AB20" s="17">
        <f t="shared" si="12"/>
        <v>0.631465191487663</v>
      </c>
      <c r="AD20" s="2">
        <f t="shared" si="13"/>
        <v>12</v>
      </c>
      <c r="AE20" s="17">
        <f t="shared" si="28"/>
        <v>0.9238874501252301</v>
      </c>
      <c r="AF20" s="17">
        <f t="shared" si="14"/>
        <v>0.41015240815237564</v>
      </c>
      <c r="AH20" s="2">
        <f t="shared" si="15"/>
        <v>12</v>
      </c>
      <c r="AI20" s="17">
        <f t="shared" si="29"/>
        <v>0.43421326710000002</v>
      </c>
      <c r="AJ20" s="17">
        <f t="shared" si="16"/>
        <v>1.0908458556290725</v>
      </c>
      <c r="AL20" s="2">
        <f t="shared" si="17"/>
        <v>12</v>
      </c>
      <c r="AM20" s="17">
        <f t="shared" si="30"/>
        <v>0.75487765615765445</v>
      </c>
      <c r="AN20" s="17">
        <f t="shared" si="18"/>
        <v>0.7548776723973547</v>
      </c>
      <c r="AP20" s="2">
        <f t="shared" si="19"/>
        <v>12</v>
      </c>
      <c r="AQ20" s="17">
        <f t="shared" si="31"/>
        <v>0.75487543434097881</v>
      </c>
      <c r="AR20" s="17">
        <f t="shared" si="20"/>
        <v>0.75487988910588988</v>
      </c>
      <c r="AT20" s="2">
        <f t="shared" si="21"/>
        <v>12</v>
      </c>
      <c r="AU20" s="17">
        <f t="shared" si="32"/>
        <v>0.73976550301974531</v>
      </c>
      <c r="AV20" s="17">
        <f t="shared" si="22"/>
        <v>0.78767361313853468</v>
      </c>
    </row>
    <row r="21" spans="1:48" x14ac:dyDescent="0.35">
      <c r="A21" s="2">
        <f t="shared" si="0"/>
        <v>16</v>
      </c>
      <c r="B21" s="17">
        <f t="shared" si="1"/>
        <v>-0.79449258994796956</v>
      </c>
      <c r="C21" s="17">
        <f t="shared" si="2"/>
        <v>7.578733597868581E-2</v>
      </c>
      <c r="I21" s="2">
        <f t="shared" si="5"/>
        <v>13</v>
      </c>
      <c r="J21" s="17">
        <f t="shared" si="23"/>
        <v>0.75461183631439666</v>
      </c>
      <c r="K21" s="17">
        <f t="shared" si="6"/>
        <v>0.75503961096311478</v>
      </c>
      <c r="M21" s="2">
        <f t="shared" si="7"/>
        <v>13</v>
      </c>
      <c r="N21" s="17">
        <f t="shared" si="24"/>
        <v>0.71356922304168668</v>
      </c>
      <c r="O21" s="17">
        <f t="shared" si="25"/>
        <v>0.71994337542318665</v>
      </c>
      <c r="V21" s="2">
        <f t="shared" si="9"/>
        <v>13</v>
      </c>
      <c r="W21" s="17">
        <f t="shared" si="26"/>
        <v>0.66102405822326848</v>
      </c>
      <c r="X21" s="17">
        <f t="shared" si="10"/>
        <v>0.83103480238075433</v>
      </c>
      <c r="Z21" s="2">
        <f t="shared" si="11"/>
        <v>13</v>
      </c>
      <c r="AA21" s="17">
        <f t="shared" si="27"/>
        <v>0.631465191487663</v>
      </c>
      <c r="AB21" s="17">
        <f t="shared" si="12"/>
        <v>0.85162250164192976</v>
      </c>
      <c r="AD21" s="2">
        <f t="shared" si="13"/>
        <v>13</v>
      </c>
      <c r="AE21" s="17">
        <f t="shared" si="28"/>
        <v>0.41015240815237564</v>
      </c>
      <c r="AF21" s="17">
        <f t="shared" si="14"/>
        <v>1.0203740994174018</v>
      </c>
      <c r="AH21" s="2">
        <f t="shared" si="15"/>
        <v>13</v>
      </c>
      <c r="AI21" s="17">
        <f t="shared" si="29"/>
        <v>1.0908458556290725</v>
      </c>
      <c r="AJ21" s="17">
        <f t="shared" si="16"/>
        <v>-0.2483459581145846</v>
      </c>
      <c r="AL21" s="2">
        <f t="shared" si="17"/>
        <v>13</v>
      </c>
      <c r="AM21" s="17">
        <f t="shared" si="30"/>
        <v>0.7548776723973547</v>
      </c>
      <c r="AN21" s="17">
        <f t="shared" si="18"/>
        <v>0.75487766249701482</v>
      </c>
      <c r="AP21" s="2">
        <f t="shared" si="19"/>
        <v>13</v>
      </c>
      <c r="AQ21" s="17">
        <f t="shared" si="31"/>
        <v>0.75487988910588988</v>
      </c>
      <c r="AR21" s="17">
        <f t="shared" si="20"/>
        <v>0.75487545237730158</v>
      </c>
      <c r="AT21" s="2">
        <f t="shared" si="21"/>
        <v>13</v>
      </c>
      <c r="AU21" s="17">
        <f t="shared" si="32"/>
        <v>0.78767361313853468</v>
      </c>
      <c r="AV21" s="17">
        <f t="shared" si="22"/>
        <v>0.67854777239540898</v>
      </c>
    </row>
    <row r="22" spans="1:48" x14ac:dyDescent="0.35">
      <c r="A22" s="2">
        <f t="shared" si="0"/>
        <v>17</v>
      </c>
      <c r="B22" s="17">
        <f t="shared" si="1"/>
        <v>7.578733597868581E-2</v>
      </c>
      <c r="C22" s="17">
        <f t="shared" si="2"/>
        <v>1.0696083144241941</v>
      </c>
      <c r="I22" s="2">
        <f t="shared" si="5"/>
        <v>14</v>
      </c>
      <c r="J22" s="17">
        <f t="shared" si="23"/>
        <v>0.75503961096311478</v>
      </c>
      <c r="K22" s="17">
        <f t="shared" si="6"/>
        <v>0.75477889576561896</v>
      </c>
      <c r="M22" s="2">
        <f t="shared" si="7"/>
        <v>14</v>
      </c>
      <c r="N22" s="17">
        <f t="shared" si="24"/>
        <v>0.71994337542318665</v>
      </c>
      <c r="O22" s="17">
        <f t="shared" si="25"/>
        <v>0.72536945501321715</v>
      </c>
      <c r="V22" s="2">
        <f t="shared" si="9"/>
        <v>14</v>
      </c>
      <c r="W22" s="17">
        <f t="shared" si="26"/>
        <v>0.83103480238075433</v>
      </c>
      <c r="X22" s="17">
        <f t="shared" si="10"/>
        <v>0.66701557788209165</v>
      </c>
      <c r="Z22" s="2">
        <f t="shared" si="11"/>
        <v>14</v>
      </c>
      <c r="AA22" s="17">
        <f t="shared" si="27"/>
        <v>0.85162250164192976</v>
      </c>
      <c r="AB22" s="17">
        <f t="shared" si="12"/>
        <v>0.63558959552579231</v>
      </c>
      <c r="AD22" s="2">
        <f t="shared" si="13"/>
        <v>14</v>
      </c>
      <c r="AE22" s="17">
        <f t="shared" si="28"/>
        <v>1.0203740994174018</v>
      </c>
      <c r="AF22" s="17">
        <f t="shared" si="14"/>
        <v>0.13754260328622736</v>
      </c>
      <c r="AH22" s="2">
        <f t="shared" si="15"/>
        <v>14</v>
      </c>
      <c r="AI22" s="17">
        <f t="shared" si="29"/>
        <v>-0.2483459581145846</v>
      </c>
      <c r="AJ22" s="17">
        <f t="shared" si="16"/>
        <v>0.6099311215257166</v>
      </c>
      <c r="AL22" s="2">
        <f t="shared" si="17"/>
        <v>14</v>
      </c>
      <c r="AM22" s="17">
        <f t="shared" si="30"/>
        <v>0.75487766249701482</v>
      </c>
      <c r="AN22" s="17">
        <f t="shared" si="18"/>
        <v>0.75487766853263927</v>
      </c>
      <c r="AP22" s="2">
        <f t="shared" si="19"/>
        <v>14</v>
      </c>
      <c r="AQ22" s="17">
        <f t="shared" si="31"/>
        <v>0.75487545237730158</v>
      </c>
      <c r="AR22" s="17">
        <f t="shared" si="20"/>
        <v>0.75487987114275401</v>
      </c>
      <c r="AT22" s="2">
        <f t="shared" si="21"/>
        <v>14</v>
      </c>
      <c r="AU22" s="17">
        <f t="shared" si="32"/>
        <v>0.67854777239540898</v>
      </c>
      <c r="AV22" s="17">
        <f t="shared" si="22"/>
        <v>0.90569892387979145</v>
      </c>
    </row>
    <row r="23" spans="1:48" x14ac:dyDescent="0.35">
      <c r="A23" s="2">
        <f t="shared" si="0"/>
        <v>18</v>
      </c>
      <c r="B23" s="17">
        <f t="shared" si="1"/>
        <v>1.0696083144241941</v>
      </c>
      <c r="C23" s="17">
        <f t="shared" si="2"/>
        <v>-0.29815180182432477</v>
      </c>
      <c r="I23" s="2">
        <f t="shared" si="5"/>
        <v>15</v>
      </c>
      <c r="J23" s="17">
        <f t="shared" si="23"/>
        <v>0.75477889576561896</v>
      </c>
      <c r="K23" s="17">
        <f t="shared" si="6"/>
        <v>0.7549378645716236</v>
      </c>
      <c r="M23" s="2">
        <f t="shared" si="7"/>
        <v>15</v>
      </c>
      <c r="N23" s="17">
        <f t="shared" si="24"/>
        <v>0.72536945501321715</v>
      </c>
      <c r="O23" s="17">
        <f t="shared" si="25"/>
        <v>0.7299783623846392</v>
      </c>
      <c r="V23" s="2">
        <f t="shared" si="9"/>
        <v>15</v>
      </c>
      <c r="W23" s="17">
        <f t="shared" si="26"/>
        <v>0.66701557788209165</v>
      </c>
      <c r="X23" s="17">
        <f t="shared" si="10"/>
        <v>0.82717922561905377</v>
      </c>
      <c r="Z23" s="2">
        <f t="shared" si="11"/>
        <v>15</v>
      </c>
      <c r="AA23" s="17">
        <f t="shared" si="27"/>
        <v>0.63558959552579231</v>
      </c>
      <c r="AB23" s="17">
        <f t="shared" si="12"/>
        <v>0.84932598461483422</v>
      </c>
      <c r="AD23" s="2">
        <f t="shared" si="13"/>
        <v>15</v>
      </c>
      <c r="AE23" s="17">
        <f t="shared" si="28"/>
        <v>0.13754260328622736</v>
      </c>
      <c r="AF23" s="17">
        <f t="shared" si="14"/>
        <v>0.92032660788808773</v>
      </c>
      <c r="AH23" s="2">
        <f t="shared" si="15"/>
        <v>15</v>
      </c>
      <c r="AI23" s="17">
        <f t="shared" si="29"/>
        <v>0.6099311215257166</v>
      </c>
      <c r="AJ23" s="17">
        <f t="shared" si="16"/>
        <v>0.9709030381439423</v>
      </c>
      <c r="AL23" s="2">
        <f t="shared" si="17"/>
        <v>15</v>
      </c>
      <c r="AM23" s="17">
        <f t="shared" si="30"/>
        <v>0.75487766853263927</v>
      </c>
      <c r="AN23" s="17">
        <f t="shared" si="18"/>
        <v>0.7548776648530926</v>
      </c>
      <c r="AP23" s="2">
        <f t="shared" si="19"/>
        <v>15</v>
      </c>
      <c r="AQ23" s="17">
        <f t="shared" si="31"/>
        <v>0.75487987114275401</v>
      </c>
      <c r="AR23" s="17">
        <f t="shared" si="20"/>
        <v>0.75487547026786994</v>
      </c>
      <c r="AT23" s="2">
        <f t="shared" si="21"/>
        <v>15</v>
      </c>
      <c r="AU23" s="17">
        <f t="shared" si="32"/>
        <v>0.90569892387979145</v>
      </c>
      <c r="AV23" s="17">
        <f t="shared" si="22"/>
        <v>0.34247212316660902</v>
      </c>
    </row>
    <row r="24" spans="1:48" x14ac:dyDescent="0.35">
      <c r="A24" s="2">
        <f t="shared" si="0"/>
        <v>19</v>
      </c>
      <c r="B24" s="17">
        <f t="shared" si="1"/>
        <v>-0.29815180182432477</v>
      </c>
      <c r="C24" s="17">
        <f t="shared" si="2"/>
        <v>0.63945775567685559</v>
      </c>
      <c r="I24" s="2">
        <f t="shared" si="5"/>
        <v>16</v>
      </c>
      <c r="J24" s="17">
        <f t="shared" si="23"/>
        <v>0.7549378645716236</v>
      </c>
      <c r="K24" s="17">
        <f t="shared" si="6"/>
        <v>0.75484096113873345</v>
      </c>
      <c r="M24" s="2">
        <f t="shared" si="7"/>
        <v>16</v>
      </c>
      <c r="N24" s="17">
        <f t="shared" si="24"/>
        <v>0.7299783623846392</v>
      </c>
      <c r="O24" s="17">
        <f t="shared" si="25"/>
        <v>0.73388582145866921</v>
      </c>
      <c r="V24" s="2">
        <f t="shared" si="9"/>
        <v>16</v>
      </c>
      <c r="W24" s="17">
        <f t="shared" si="26"/>
        <v>0.82717922561905377</v>
      </c>
      <c r="X24" s="17">
        <f t="shared" si="10"/>
        <v>0.67205363420864772</v>
      </c>
      <c r="Z24" s="2">
        <f t="shared" si="11"/>
        <v>16</v>
      </c>
      <c r="AA24" s="17">
        <f t="shared" si="27"/>
        <v>0.84932598461483422</v>
      </c>
      <c r="AB24" s="17">
        <f t="shared" si="12"/>
        <v>0.63889347410942543</v>
      </c>
      <c r="AD24" s="2">
        <f t="shared" si="13"/>
        <v>16</v>
      </c>
      <c r="AE24" s="17">
        <f t="shared" si="28"/>
        <v>0.92032660788808773</v>
      </c>
      <c r="AF24" s="17">
        <f t="shared" si="14"/>
        <v>0.41911166197788519</v>
      </c>
      <c r="AH24" s="2">
        <f t="shared" si="15"/>
        <v>16</v>
      </c>
      <c r="AI24" s="17">
        <f t="shared" si="29"/>
        <v>0.9709030381439423</v>
      </c>
      <c r="AJ24" s="17">
        <f t="shared" si="16"/>
        <v>0.19881365802314388</v>
      </c>
      <c r="AL24" s="2">
        <f t="shared" si="17"/>
        <v>16</v>
      </c>
      <c r="AM24" s="17">
        <f t="shared" si="30"/>
        <v>0.7548776648530926</v>
      </c>
      <c r="AN24" s="17">
        <f t="shared" si="18"/>
        <v>0.75487766709628445</v>
      </c>
      <c r="AP24" s="2">
        <f t="shared" si="19"/>
        <v>16</v>
      </c>
      <c r="AQ24" s="17">
        <f t="shared" si="31"/>
        <v>0.75487547026786994</v>
      </c>
      <c r="AR24" s="17">
        <f t="shared" si="20"/>
        <v>0.75487985332477991</v>
      </c>
      <c r="AT24" s="2">
        <f t="shared" si="21"/>
        <v>16</v>
      </c>
      <c r="AU24" s="17">
        <f t="shared" si="32"/>
        <v>0.34247212316660902</v>
      </c>
      <c r="AV24" s="17">
        <f t="shared" si="22"/>
        <v>1.185017386977258</v>
      </c>
    </row>
    <row r="25" spans="1:48" x14ac:dyDescent="0.35">
      <c r="A25" s="2">
        <f t="shared" si="0"/>
        <v>20</v>
      </c>
      <c r="B25" s="17">
        <f t="shared" si="1"/>
        <v>0.63945775567685559</v>
      </c>
      <c r="C25" s="17">
        <f t="shared" si="2"/>
        <v>0.9690732798297903</v>
      </c>
      <c r="I25" s="2">
        <f t="shared" si="5"/>
        <v>17</v>
      </c>
      <c r="J25" s="17">
        <f t="shared" si="23"/>
        <v>0.75484096113873345</v>
      </c>
      <c r="K25" s="17">
        <f t="shared" si="6"/>
        <v>0.75490004087993201</v>
      </c>
      <c r="M25" s="2">
        <f t="shared" si="7"/>
        <v>17</v>
      </c>
      <c r="N25" s="17">
        <f t="shared" si="24"/>
        <v>0.73388582145866921</v>
      </c>
      <c r="O25" s="17">
        <f t="shared" si="25"/>
        <v>0.73719328203262735</v>
      </c>
      <c r="V25" s="2">
        <f t="shared" si="9"/>
        <v>17</v>
      </c>
      <c r="W25" s="17">
        <f t="shared" si="26"/>
        <v>0.67205363420864772</v>
      </c>
      <c r="X25" s="17">
        <f t="shared" si="10"/>
        <v>0.82383384890421618</v>
      </c>
      <c r="Z25" s="2">
        <f t="shared" si="11"/>
        <v>17</v>
      </c>
      <c r="AA25" s="17">
        <f t="shared" si="27"/>
        <v>0.63889347410942543</v>
      </c>
      <c r="AB25" s="17">
        <f t="shared" si="12"/>
        <v>0.84744141541475482</v>
      </c>
      <c r="AD25" s="2">
        <f t="shared" si="13"/>
        <v>17</v>
      </c>
      <c r="AE25" s="17">
        <f t="shared" si="28"/>
        <v>0.41911166197788519</v>
      </c>
      <c r="AF25" s="17">
        <f t="shared" si="14"/>
        <v>1.0196928857014602</v>
      </c>
      <c r="AH25" s="2">
        <f t="shared" si="15"/>
        <v>17</v>
      </c>
      <c r="AI25" s="17">
        <f t="shared" si="29"/>
        <v>0.19881365802314388</v>
      </c>
      <c r="AJ25" s="17">
        <f t="shared" si="16"/>
        <v>1.0561668409045204</v>
      </c>
      <c r="AL25" s="2">
        <f t="shared" si="17"/>
        <v>17</v>
      </c>
      <c r="AM25" s="17">
        <f t="shared" si="30"/>
        <v>0.75487766709628445</v>
      </c>
      <c r="AN25" s="17">
        <f t="shared" si="18"/>
        <v>0.75487766572874926</v>
      </c>
      <c r="AP25" s="2">
        <f t="shared" si="19"/>
        <v>17</v>
      </c>
      <c r="AQ25" s="17">
        <f t="shared" si="31"/>
        <v>0.75487985332477991</v>
      </c>
      <c r="AR25" s="17">
        <f t="shared" si="20"/>
        <v>0.75487548801386184</v>
      </c>
      <c r="AT25" s="2">
        <f t="shared" si="21"/>
        <v>17</v>
      </c>
      <c r="AU25" s="17">
        <f t="shared" si="32"/>
        <v>1.185017386977258</v>
      </c>
      <c r="AV25" s="17">
        <f t="shared" si="22"/>
        <v>-0.88332869222027766</v>
      </c>
    </row>
    <row r="26" spans="1:48" x14ac:dyDescent="0.35">
      <c r="A26" s="2">
        <f t="shared" si="0"/>
        <v>21</v>
      </c>
      <c r="B26" s="17">
        <f t="shared" si="1"/>
        <v>0.9690732798297903</v>
      </c>
      <c r="C26" s="17">
        <f t="shared" si="2"/>
        <v>0.11991061283215387</v>
      </c>
      <c r="I26" s="2">
        <f t="shared" si="5"/>
        <v>18</v>
      </c>
      <c r="J26" s="17">
        <f t="shared" si="23"/>
        <v>0.75490004087993201</v>
      </c>
      <c r="K26" s="17">
        <f t="shared" si="6"/>
        <v>0.75486402500055239</v>
      </c>
      <c r="M26" s="2">
        <f t="shared" si="7"/>
        <v>18</v>
      </c>
      <c r="N26" s="17">
        <f t="shared" si="24"/>
        <v>0.73719328203262735</v>
      </c>
      <c r="O26" s="17">
        <f t="shared" si="25"/>
        <v>0.73998905577738672</v>
      </c>
      <c r="V26" s="2">
        <f t="shared" si="9"/>
        <v>18</v>
      </c>
      <c r="W26" s="17">
        <f t="shared" si="26"/>
        <v>0.82383384890421618</v>
      </c>
      <c r="X26" s="17">
        <f t="shared" si="10"/>
        <v>0.67637300859243077</v>
      </c>
      <c r="Z26" s="2">
        <f t="shared" si="11"/>
        <v>18</v>
      </c>
      <c r="AA26" s="17">
        <f t="shared" si="27"/>
        <v>0.84744141541475482</v>
      </c>
      <c r="AB26" s="17">
        <f t="shared" si="12"/>
        <v>0.64158709035030714</v>
      </c>
      <c r="AD26" s="2">
        <f t="shared" si="13"/>
        <v>18</v>
      </c>
      <c r="AE26" s="17">
        <f t="shared" si="28"/>
        <v>1.0196928857014602</v>
      </c>
      <c r="AF26" s="17">
        <f t="shared" si="14"/>
        <v>0.13967424202999545</v>
      </c>
      <c r="AH26" s="2">
        <f t="shared" si="15"/>
        <v>18</v>
      </c>
      <c r="AI26" s="17">
        <f t="shared" si="29"/>
        <v>1.0561668409045204</v>
      </c>
      <c r="AJ26" s="17">
        <f t="shared" si="16"/>
        <v>-0.10810038491599139</v>
      </c>
      <c r="AL26" s="2">
        <f t="shared" si="17"/>
        <v>18</v>
      </c>
      <c r="AM26" s="17">
        <f t="shared" si="30"/>
        <v>0.75487766572874926</v>
      </c>
      <c r="AN26" s="17">
        <f t="shared" si="18"/>
        <v>0.75487766656245081</v>
      </c>
      <c r="AP26" s="2">
        <f t="shared" si="19"/>
        <v>18</v>
      </c>
      <c r="AQ26" s="17">
        <f t="shared" si="31"/>
        <v>0.75487548801386184</v>
      </c>
      <c r="AR26" s="17">
        <f t="shared" si="20"/>
        <v>0.75487983565079431</v>
      </c>
      <c r="AT26" s="2">
        <f t="shared" si="21"/>
        <v>18</v>
      </c>
      <c r="AU26" s="17">
        <f t="shared" si="32"/>
        <v>-0.88332869222027766</v>
      </c>
      <c r="AV26" s="17">
        <f t="shared" si="22"/>
        <v>2.5636235635442928E-2</v>
      </c>
    </row>
    <row r="27" spans="1:48" x14ac:dyDescent="0.35">
      <c r="A27" s="2">
        <f t="shared" si="0"/>
        <v>22</v>
      </c>
      <c r="B27" s="17">
        <f t="shared" si="1"/>
        <v>0.11991061283215387</v>
      </c>
      <c r="C27" s="17">
        <f t="shared" si="2"/>
        <v>1.1038079164123127</v>
      </c>
      <c r="I27" s="2">
        <f t="shared" si="5"/>
        <v>19</v>
      </c>
      <c r="J27" s="17">
        <f t="shared" si="23"/>
        <v>0.75486402500055239</v>
      </c>
      <c r="K27" s="17">
        <f t="shared" si="6"/>
        <v>0.75488598216636271</v>
      </c>
      <c r="M27" s="2">
        <f t="shared" si="7"/>
        <v>19</v>
      </c>
      <c r="N27" s="17">
        <f t="shared" si="24"/>
        <v>0.73998905577738672</v>
      </c>
      <c r="O27" s="17">
        <f t="shared" si="25"/>
        <v>0.74234956458902168</v>
      </c>
      <c r="V27" s="2">
        <f t="shared" si="9"/>
        <v>19</v>
      </c>
      <c r="W27" s="17">
        <f t="shared" si="26"/>
        <v>0.67637300859243077</v>
      </c>
      <c r="X27" s="17">
        <f t="shared" si="10"/>
        <v>0.82089012739784661</v>
      </c>
      <c r="Z27" s="2">
        <f t="shared" si="11"/>
        <v>19</v>
      </c>
      <c r="AA27" s="17">
        <f t="shared" si="27"/>
        <v>0.64158709035030714</v>
      </c>
      <c r="AB27" s="17">
        <f t="shared" si="12"/>
        <v>0.84587526801405777</v>
      </c>
      <c r="AD27" s="2">
        <f t="shared" si="13"/>
        <v>19</v>
      </c>
      <c r="AE27" s="17">
        <f t="shared" si="28"/>
        <v>0.13967424202999545</v>
      </c>
      <c r="AF27" s="17">
        <f t="shared" si="14"/>
        <v>0.92188721494750292</v>
      </c>
      <c r="AH27" s="2">
        <f t="shared" si="15"/>
        <v>19</v>
      </c>
      <c r="AI27" s="17">
        <f t="shared" si="29"/>
        <v>-0.10810038491599139</v>
      </c>
      <c r="AJ27" s="17">
        <f t="shared" si="16"/>
        <v>0.78251939632840595</v>
      </c>
      <c r="AL27" s="2">
        <f t="shared" si="17"/>
        <v>19</v>
      </c>
      <c r="AM27" s="17">
        <f t="shared" si="30"/>
        <v>0.75487766656245081</v>
      </c>
      <c r="AN27" s="17">
        <f t="shared" si="18"/>
        <v>0.7548776660541946</v>
      </c>
      <c r="AP27" s="2">
        <f t="shared" si="19"/>
        <v>19</v>
      </c>
      <c r="AQ27" s="17">
        <f t="shared" si="31"/>
        <v>0.75487983565079431</v>
      </c>
      <c r="AR27" s="17">
        <f t="shared" si="20"/>
        <v>0.75487550561644567</v>
      </c>
      <c r="AT27" s="2">
        <f t="shared" si="21"/>
        <v>19</v>
      </c>
      <c r="AU27" s="17">
        <f t="shared" si="32"/>
        <v>2.5636235635442928E-2</v>
      </c>
      <c r="AV27" s="17">
        <f t="shared" si="22"/>
        <v>1.0249621704988412</v>
      </c>
    </row>
    <row r="28" spans="1:48" x14ac:dyDescent="0.35">
      <c r="A28" s="2">
        <f t="shared" si="0"/>
        <v>23</v>
      </c>
      <c r="B28" s="17">
        <f t="shared" si="1"/>
        <v>1.1038079164123127</v>
      </c>
      <c r="C28" s="17">
        <f t="shared" si="2"/>
        <v>-0.45945464246495749</v>
      </c>
      <c r="I28" s="2">
        <f t="shared" si="5"/>
        <v>20</v>
      </c>
      <c r="J28" s="17">
        <f t="shared" si="23"/>
        <v>0.75488598216636271</v>
      </c>
      <c r="K28" s="17">
        <f t="shared" si="6"/>
        <v>0.7548725964323203</v>
      </c>
      <c r="M28" s="2">
        <f t="shared" si="7"/>
        <v>20</v>
      </c>
      <c r="N28" s="17">
        <f t="shared" si="24"/>
        <v>0.74234956458902168</v>
      </c>
      <c r="O28" s="17">
        <f t="shared" si="25"/>
        <v>0.74434061413250363</v>
      </c>
      <c r="V28" s="2">
        <f t="shared" si="9"/>
        <v>20</v>
      </c>
      <c r="W28" s="17">
        <f t="shared" si="26"/>
        <v>0.82089012739784661</v>
      </c>
      <c r="X28" s="17">
        <f t="shared" si="10"/>
        <v>0.68013393543112932</v>
      </c>
      <c r="Z28" s="2">
        <f t="shared" si="11"/>
        <v>20</v>
      </c>
      <c r="AA28" s="17">
        <f t="shared" si="27"/>
        <v>0.84587526801405777</v>
      </c>
      <c r="AB28" s="17">
        <f t="shared" si="12"/>
        <v>0.64381352432653016</v>
      </c>
      <c r="AD28" s="2">
        <f t="shared" si="13"/>
        <v>20</v>
      </c>
      <c r="AE28" s="17">
        <f t="shared" si="28"/>
        <v>0.92188721494750292</v>
      </c>
      <c r="AF28" s="17">
        <f t="shared" si="14"/>
        <v>0.41519450297842864</v>
      </c>
      <c r="AH28" s="2">
        <f t="shared" si="15"/>
        <v>20</v>
      </c>
      <c r="AI28" s="17">
        <f t="shared" si="29"/>
        <v>0.78251939632840595</v>
      </c>
      <c r="AJ28" s="17">
        <f t="shared" si="16"/>
        <v>0.70016770737249312</v>
      </c>
      <c r="AL28" s="2">
        <f t="shared" si="17"/>
        <v>20</v>
      </c>
      <c r="AM28" s="17">
        <f t="shared" si="30"/>
        <v>0.7548776660541946</v>
      </c>
      <c r="AN28" s="17">
        <f t="shared" si="18"/>
        <v>0.75487766636404696</v>
      </c>
      <c r="AP28" s="2">
        <f t="shared" si="19"/>
        <v>20</v>
      </c>
      <c r="AQ28" s="17">
        <f t="shared" si="31"/>
        <v>0.75487550561644567</v>
      </c>
      <c r="AR28" s="17">
        <f t="shared" si="20"/>
        <v>0.75487981811963356</v>
      </c>
      <c r="AT28" s="2">
        <f t="shared" si="21"/>
        <v>20</v>
      </c>
      <c r="AU28" s="17">
        <f t="shared" si="32"/>
        <v>1.0249621704988412</v>
      </c>
      <c r="AV28" s="17">
        <f t="shared" si="22"/>
        <v>-0.10235667599637921</v>
      </c>
    </row>
    <row r="29" spans="1:48" x14ac:dyDescent="0.35">
      <c r="A29" s="2">
        <f t="shared" si="0"/>
        <v>24</v>
      </c>
      <c r="B29" s="17">
        <f t="shared" si="1"/>
        <v>-0.45945464246495749</v>
      </c>
      <c r="C29" s="17">
        <f t="shared" si="2"/>
        <v>0.42643700635947879</v>
      </c>
      <c r="I29" s="2">
        <f t="shared" si="5"/>
        <v>21</v>
      </c>
      <c r="J29" s="17">
        <f t="shared" si="23"/>
        <v>0.7548725964323203</v>
      </c>
      <c r="K29" s="17">
        <f t="shared" si="6"/>
        <v>0.75488075695675261</v>
      </c>
      <c r="M29" s="2">
        <f t="shared" si="7"/>
        <v>21</v>
      </c>
      <c r="N29" s="17">
        <f t="shared" si="24"/>
        <v>0.74434061413250363</v>
      </c>
      <c r="O29" s="17">
        <f t="shared" si="25"/>
        <v>0.74601863316289529</v>
      </c>
      <c r="V29" s="2">
        <f t="shared" si="9"/>
        <v>21</v>
      </c>
      <c r="W29" s="17">
        <f t="shared" si="26"/>
        <v>0.68013393543112932</v>
      </c>
      <c r="X29" s="17">
        <f t="shared" si="10"/>
        <v>0.81826993422061134</v>
      </c>
      <c r="Z29" s="2">
        <f t="shared" si="11"/>
        <v>21</v>
      </c>
      <c r="AA29" s="17">
        <f t="shared" si="27"/>
        <v>0.64381352432653016</v>
      </c>
      <c r="AB29" s="17">
        <f t="shared" si="12"/>
        <v>0.8445605731500585</v>
      </c>
      <c r="AD29" s="2">
        <f t="shared" si="13"/>
        <v>21</v>
      </c>
      <c r="AE29" s="17">
        <f t="shared" si="28"/>
        <v>0.41519450297842864</v>
      </c>
      <c r="AF29" s="17">
        <f t="shared" si="14"/>
        <v>1.0200261891885518</v>
      </c>
      <c r="AH29" s="2">
        <f t="shared" si="15"/>
        <v>21</v>
      </c>
      <c r="AI29" s="17">
        <f t="shared" si="29"/>
        <v>0.70016770737249312</v>
      </c>
      <c r="AJ29" s="17">
        <f t="shared" si="16"/>
        <v>0.85003444075422008</v>
      </c>
      <c r="AL29" s="2">
        <f t="shared" si="17"/>
        <v>21</v>
      </c>
      <c r="AM29" s="17">
        <f t="shared" si="30"/>
        <v>0.75487766636404696</v>
      </c>
      <c r="AN29" s="17">
        <f t="shared" si="18"/>
        <v>0.75487766617514918</v>
      </c>
      <c r="AP29" s="2">
        <f t="shared" si="19"/>
        <v>21</v>
      </c>
      <c r="AQ29" s="17">
        <f t="shared" si="31"/>
        <v>0.75487981811963356</v>
      </c>
      <c r="AR29" s="17">
        <f t="shared" si="20"/>
        <v>0.75487552307678052</v>
      </c>
      <c r="AT29" s="2">
        <f t="shared" si="21"/>
        <v>21</v>
      </c>
      <c r="AU29" s="17">
        <f t="shared" si="32"/>
        <v>-0.10235667599637921</v>
      </c>
      <c r="AV29" s="17">
        <f t="shared" si="22"/>
        <v>0.88823881442780406</v>
      </c>
    </row>
    <row r="30" spans="1:48" x14ac:dyDescent="0.35">
      <c r="A30" s="2">
        <f t="shared" si="0"/>
        <v>25</v>
      </c>
      <c r="B30" s="17">
        <f t="shared" si="1"/>
        <v>0.42643700635947879</v>
      </c>
      <c r="C30" s="17">
        <f t="shared" si="2"/>
        <v>1.1670415473194238</v>
      </c>
      <c r="I30" s="2">
        <f t="shared" si="5"/>
        <v>22</v>
      </c>
      <c r="J30" s="17">
        <f t="shared" si="23"/>
        <v>0.75488075695675261</v>
      </c>
      <c r="K30" s="17">
        <f t="shared" si="6"/>
        <v>0.75487578201648298</v>
      </c>
      <c r="M30" s="2">
        <f t="shared" si="7"/>
        <v>22</v>
      </c>
      <c r="N30" s="17">
        <f t="shared" si="24"/>
        <v>0.74601863316289529</v>
      </c>
      <c r="O30" s="17">
        <f t="shared" si="25"/>
        <v>0.7474318408247399</v>
      </c>
      <c r="V30" s="2">
        <f t="shared" si="9"/>
        <v>22</v>
      </c>
      <c r="W30" s="17">
        <f t="shared" si="26"/>
        <v>0.81826993422061134</v>
      </c>
      <c r="X30" s="17">
        <f t="shared" si="10"/>
        <v>0.68345021844622811</v>
      </c>
      <c r="Z30" s="2">
        <f t="shared" si="11"/>
        <v>22</v>
      </c>
      <c r="AA30" s="17">
        <f t="shared" si="27"/>
        <v>0.8445605731500585</v>
      </c>
      <c r="AB30" s="17">
        <f t="shared" si="12"/>
        <v>0.64567405190613869</v>
      </c>
      <c r="AD30" s="2">
        <f t="shared" si="13"/>
        <v>22</v>
      </c>
      <c r="AE30" s="17">
        <f t="shared" si="28"/>
        <v>1.0200261891885518</v>
      </c>
      <c r="AF30" s="17">
        <f t="shared" si="14"/>
        <v>0.13863165284885715</v>
      </c>
      <c r="AH30" s="2">
        <f t="shared" si="15"/>
        <v>22</v>
      </c>
      <c r="AI30" s="17">
        <f t="shared" si="29"/>
        <v>0.85003444075422008</v>
      </c>
      <c r="AJ30" s="17">
        <f t="shared" si="16"/>
        <v>0.54695205730913288</v>
      </c>
      <c r="AL30" s="2">
        <f t="shared" si="17"/>
        <v>22</v>
      </c>
      <c r="AM30" s="17">
        <f t="shared" si="30"/>
        <v>0.75487766617514918</v>
      </c>
      <c r="AN30" s="17">
        <f t="shared" si="18"/>
        <v>0.7548776662903085</v>
      </c>
      <c r="AP30" s="2">
        <f t="shared" si="19"/>
        <v>22</v>
      </c>
      <c r="AQ30" s="17">
        <f t="shared" si="31"/>
        <v>0.75487552307678052</v>
      </c>
      <c r="AR30" s="17">
        <f t="shared" si="20"/>
        <v>0.75487980073014327</v>
      </c>
      <c r="AT30" s="2">
        <f t="shared" si="21"/>
        <v>22</v>
      </c>
      <c r="AU30" s="17">
        <f t="shared" si="32"/>
        <v>0.88823881442780406</v>
      </c>
      <c r="AV30" s="17">
        <f t="shared" si="22"/>
        <v>0.39847845197146847</v>
      </c>
    </row>
    <row r="31" spans="1:48" x14ac:dyDescent="0.35">
      <c r="A31" s="2">
        <f t="shared" si="0"/>
        <v>26</v>
      </c>
      <c r="B31" s="17">
        <f t="shared" si="1"/>
        <v>1.1670415473194238</v>
      </c>
      <c r="C31" s="17">
        <f t="shared" si="2"/>
        <v>-0.7844386434056263</v>
      </c>
      <c r="I31" s="2">
        <f t="shared" si="5"/>
        <v>23</v>
      </c>
      <c r="J31" s="17">
        <f t="shared" si="23"/>
        <v>0.75487578201648298</v>
      </c>
      <c r="K31" s="17">
        <f t="shared" si="6"/>
        <v>0.75487881493942766</v>
      </c>
      <c r="M31" s="2">
        <f t="shared" si="7"/>
        <v>23</v>
      </c>
      <c r="N31" s="17">
        <f t="shared" si="24"/>
        <v>0.7474318408247399</v>
      </c>
      <c r="O31" s="17">
        <f t="shared" si="25"/>
        <v>0.74862132028095241</v>
      </c>
      <c r="V31" s="2">
        <f t="shared" si="9"/>
        <v>23</v>
      </c>
      <c r="W31" s="17">
        <f t="shared" si="26"/>
        <v>0.68345021844622811</v>
      </c>
      <c r="X31" s="17">
        <f t="shared" si="10"/>
        <v>0.81591528343733855</v>
      </c>
      <c r="Z31" s="2">
        <f t="shared" si="11"/>
        <v>23</v>
      </c>
      <c r="AA31" s="17">
        <f t="shared" si="27"/>
        <v>0.64567405190613869</v>
      </c>
      <c r="AB31" s="17">
        <f t="shared" si="12"/>
        <v>0.84344790245102574</v>
      </c>
      <c r="AD31" s="2">
        <f t="shared" si="13"/>
        <v>23</v>
      </c>
      <c r="AE31" s="17">
        <f t="shared" si="28"/>
        <v>0.13863165284885715</v>
      </c>
      <c r="AF31" s="17">
        <f t="shared" si="14"/>
        <v>0.92112520469356896</v>
      </c>
      <c r="AH31" s="2">
        <f t="shared" si="15"/>
        <v>23</v>
      </c>
      <c r="AI31" s="17">
        <f t="shared" si="29"/>
        <v>0.54695205730913288</v>
      </c>
      <c r="AJ31" s="17">
        <f t="shared" si="16"/>
        <v>1.0304492967077488</v>
      </c>
      <c r="AL31" s="2">
        <f t="shared" si="17"/>
        <v>23</v>
      </c>
      <c r="AM31" s="17">
        <f t="shared" si="30"/>
        <v>0.7548776662903085</v>
      </c>
      <c r="AN31" s="17">
        <f t="shared" si="18"/>
        <v>0.75487766622010299</v>
      </c>
      <c r="AP31" s="2">
        <f t="shared" si="19"/>
        <v>23</v>
      </c>
      <c r="AQ31" s="17">
        <f t="shared" si="31"/>
        <v>0.75487980073014327</v>
      </c>
      <c r="AR31" s="17">
        <f t="shared" si="20"/>
        <v>0.7548755403960159</v>
      </c>
      <c r="AT31" s="2">
        <f t="shared" si="21"/>
        <v>23</v>
      </c>
      <c r="AU31" s="17">
        <f t="shared" si="32"/>
        <v>0.39847845197146847</v>
      </c>
      <c r="AV31" s="17">
        <f t="shared" si="22"/>
        <v>1.1764209437320505</v>
      </c>
    </row>
    <row r="32" spans="1:48" x14ac:dyDescent="0.35">
      <c r="A32" s="2">
        <f t="shared" si="0"/>
        <v>27</v>
      </c>
      <c r="B32" s="17">
        <f t="shared" si="1"/>
        <v>-0.7844386434056263</v>
      </c>
      <c r="C32" s="17">
        <f t="shared" si="2"/>
        <v>8.2916972357802488E-2</v>
      </c>
      <c r="I32" s="2">
        <f t="shared" si="5"/>
        <v>24</v>
      </c>
      <c r="J32" s="17">
        <f t="shared" si="23"/>
        <v>0.75487881493942766</v>
      </c>
      <c r="K32" s="17">
        <f t="shared" si="6"/>
        <v>0.75487696595767939</v>
      </c>
      <c r="M32" s="2">
        <f t="shared" si="7"/>
        <v>24</v>
      </c>
      <c r="N32" s="17">
        <f t="shared" si="24"/>
        <v>0.74862132028095241</v>
      </c>
      <c r="O32" s="17">
        <f t="shared" si="25"/>
        <v>0.74962198861906515</v>
      </c>
      <c r="V32" s="2">
        <f t="shared" si="9"/>
        <v>24</v>
      </c>
      <c r="W32" s="17">
        <f t="shared" si="26"/>
        <v>0.81591528343733855</v>
      </c>
      <c r="X32" s="17">
        <f t="shared" si="10"/>
        <v>0.68640532098067608</v>
      </c>
      <c r="Z32" s="2">
        <f t="shared" si="11"/>
        <v>24</v>
      </c>
      <c r="AA32" s="17">
        <f t="shared" si="27"/>
        <v>0.84344790245102574</v>
      </c>
      <c r="AB32" s="17">
        <f t="shared" si="12"/>
        <v>0.64724266623344773</v>
      </c>
      <c r="AD32" s="2">
        <f t="shared" si="13"/>
        <v>24</v>
      </c>
      <c r="AE32" s="17">
        <f t="shared" si="28"/>
        <v>0.92112520469356896</v>
      </c>
      <c r="AF32" s="17">
        <f t="shared" si="14"/>
        <v>0.41710899805313062</v>
      </c>
      <c r="AH32" s="2">
        <f t="shared" si="15"/>
        <v>24</v>
      </c>
      <c r="AI32" s="17">
        <f t="shared" si="29"/>
        <v>1.0304492967077488</v>
      </c>
      <c r="AJ32" s="17">
        <f t="shared" si="16"/>
        <v>-9.9357215130067011E-3</v>
      </c>
      <c r="AL32" s="2">
        <f t="shared" si="17"/>
        <v>24</v>
      </c>
      <c r="AM32" s="17">
        <f t="shared" si="30"/>
        <v>0.75487766622010299</v>
      </c>
      <c r="AN32" s="17">
        <f t="shared" si="18"/>
        <v>0.75487766626290287</v>
      </c>
      <c r="AP32" s="2">
        <f t="shared" si="19"/>
        <v>24</v>
      </c>
      <c r="AQ32" s="17">
        <f t="shared" si="31"/>
        <v>0.7548755403960159</v>
      </c>
      <c r="AR32" s="17">
        <f t="shared" si="20"/>
        <v>0.7548797834811789</v>
      </c>
      <c r="AT32" s="2">
        <f t="shared" si="21"/>
        <v>24</v>
      </c>
      <c r="AU32" s="17">
        <f t="shared" si="32"/>
        <v>1.1764209437320505</v>
      </c>
      <c r="AV32" s="17">
        <f t="shared" si="22"/>
        <v>-0.83567215956938634</v>
      </c>
    </row>
    <row r="33" spans="1:48" x14ac:dyDescent="0.35">
      <c r="A33" s="2">
        <f t="shared" si="0"/>
        <v>28</v>
      </c>
      <c r="B33" s="17">
        <f t="shared" si="1"/>
        <v>8.2916972357802488E-2</v>
      </c>
      <c r="C33" s="17">
        <f t="shared" si="2"/>
        <v>1.0754716752691678</v>
      </c>
      <c r="I33" s="2">
        <f t="shared" si="5"/>
        <v>25</v>
      </c>
      <c r="J33" s="17">
        <f t="shared" si="23"/>
        <v>0.75487696595767939</v>
      </c>
      <c r="K33" s="17">
        <f t="shared" si="6"/>
        <v>0.75487809316875776</v>
      </c>
      <c r="M33" s="2">
        <f t="shared" si="7"/>
        <v>25</v>
      </c>
      <c r="N33" s="17">
        <f t="shared" si="24"/>
        <v>0.74962198861906515</v>
      </c>
      <c r="O33" s="17">
        <f t="shared" si="25"/>
        <v>0.75046346096555427</v>
      </c>
      <c r="V33" s="2">
        <f t="shared" si="9"/>
        <v>25</v>
      </c>
      <c r="W33" s="17">
        <f t="shared" si="26"/>
        <v>0.68640532098067608</v>
      </c>
      <c r="X33" s="17">
        <f t="shared" si="10"/>
        <v>0.8137820355784825</v>
      </c>
      <c r="Z33" s="2">
        <f t="shared" si="11"/>
        <v>25</v>
      </c>
      <c r="AA33" s="17">
        <f t="shared" si="27"/>
        <v>0.64724266623344773</v>
      </c>
      <c r="AB33" s="17">
        <f t="shared" si="12"/>
        <v>0.84249985577118758</v>
      </c>
      <c r="AD33" s="2">
        <f t="shared" si="13"/>
        <v>25</v>
      </c>
      <c r="AE33" s="17">
        <f t="shared" si="28"/>
        <v>0.41710899805313062</v>
      </c>
      <c r="AF33" s="17">
        <f t="shared" si="14"/>
        <v>1.0198701942065993</v>
      </c>
      <c r="AH33" s="2">
        <f t="shared" si="15"/>
        <v>25</v>
      </c>
      <c r="AI33" s="17">
        <f t="shared" si="29"/>
        <v>-9.9357215130067011E-3</v>
      </c>
      <c r="AJ33" s="17">
        <f t="shared" si="16"/>
        <v>0.88997631453733372</v>
      </c>
      <c r="AL33" s="2">
        <f t="shared" si="17"/>
        <v>25</v>
      </c>
      <c r="AM33" s="17">
        <f t="shared" si="30"/>
        <v>0.75487766626290287</v>
      </c>
      <c r="AN33" s="17">
        <f t="shared" si="18"/>
        <v>0.75487766623681052</v>
      </c>
      <c r="AP33" s="2">
        <f t="shared" si="19"/>
        <v>25</v>
      </c>
      <c r="AQ33" s="17">
        <f t="shared" si="31"/>
        <v>0.7548797834811789</v>
      </c>
      <c r="AR33" s="17">
        <f t="shared" si="20"/>
        <v>0.75487555757529201</v>
      </c>
      <c r="AT33" s="2">
        <f t="shared" si="21"/>
        <v>25</v>
      </c>
      <c r="AU33" s="17">
        <f t="shared" si="32"/>
        <v>-0.83567215956938634</v>
      </c>
      <c r="AV33" s="17">
        <f t="shared" si="22"/>
        <v>4.9569828577437858E-2</v>
      </c>
    </row>
    <row r="34" spans="1:48" x14ac:dyDescent="0.35">
      <c r="A34" s="2">
        <f t="shared" si="0"/>
        <v>29</v>
      </c>
      <c r="B34" s="17">
        <f t="shared" si="1"/>
        <v>1.0754716752691678</v>
      </c>
      <c r="C34" s="17">
        <f t="shared" si="2"/>
        <v>-0.32510048083096543</v>
      </c>
      <c r="I34" s="2">
        <f t="shared" si="5"/>
        <v>26</v>
      </c>
      <c r="J34" s="17">
        <f t="shared" si="23"/>
        <v>0.75487809316875776</v>
      </c>
      <c r="K34" s="17">
        <f t="shared" si="6"/>
        <v>0.75487740597843755</v>
      </c>
      <c r="M34" s="2">
        <f t="shared" si="7"/>
        <v>26</v>
      </c>
      <c r="N34" s="17">
        <f t="shared" si="24"/>
        <v>0.75046346096555427</v>
      </c>
      <c r="O34" s="17">
        <f t="shared" si="25"/>
        <v>0.75117081196483071</v>
      </c>
      <c r="V34" s="2">
        <f t="shared" si="9"/>
        <v>26</v>
      </c>
      <c r="W34" s="17">
        <f t="shared" si="26"/>
        <v>0.8137820355784825</v>
      </c>
      <c r="X34" s="17">
        <f t="shared" si="10"/>
        <v>0.68906209506653182</v>
      </c>
      <c r="Z34" s="2">
        <f t="shared" si="11"/>
        <v>26</v>
      </c>
      <c r="AA34" s="17">
        <f t="shared" si="27"/>
        <v>0.84249985577118758</v>
      </c>
      <c r="AB34" s="17">
        <f t="shared" si="12"/>
        <v>0.64857485252131586</v>
      </c>
      <c r="AD34" s="2">
        <f t="shared" si="13"/>
        <v>26</v>
      </c>
      <c r="AE34" s="17">
        <f t="shared" si="28"/>
        <v>1.0198701942065993</v>
      </c>
      <c r="AF34" s="17">
        <f t="shared" si="14"/>
        <v>0.13911970240974991</v>
      </c>
      <c r="AH34" s="2">
        <f t="shared" si="15"/>
        <v>26</v>
      </c>
      <c r="AI34" s="17">
        <f t="shared" si="29"/>
        <v>0.88997631453733372</v>
      </c>
      <c r="AJ34" s="17">
        <f t="shared" si="16"/>
        <v>0.44270281218399066</v>
      </c>
      <c r="AL34" s="2">
        <f t="shared" si="17"/>
        <v>26</v>
      </c>
      <c r="AM34" s="17">
        <f t="shared" si="30"/>
        <v>0.75487766623681052</v>
      </c>
      <c r="AN34" s="17">
        <f t="shared" si="18"/>
        <v>0.75487766625271735</v>
      </c>
      <c r="AP34" s="2">
        <f t="shared" si="19"/>
        <v>26</v>
      </c>
      <c r="AQ34" s="17">
        <f t="shared" si="31"/>
        <v>0.75487555757529201</v>
      </c>
      <c r="AR34" s="17">
        <f t="shared" si="20"/>
        <v>0.7548797663716047</v>
      </c>
      <c r="AT34" s="2">
        <f t="shared" si="21"/>
        <v>26</v>
      </c>
      <c r="AU34" s="17">
        <f t="shared" si="32"/>
        <v>4.9569828577437858E-2</v>
      </c>
      <c r="AV34" s="17">
        <f t="shared" si="22"/>
        <v>1.0469908592803947</v>
      </c>
    </row>
    <row r="35" spans="1:48" x14ac:dyDescent="0.35">
      <c r="A35" s="2">
        <f t="shared" si="0"/>
        <v>30</v>
      </c>
      <c r="B35" s="17">
        <f t="shared" si="1"/>
        <v>-0.32510048083096543</v>
      </c>
      <c r="C35" s="17">
        <f t="shared" si="2"/>
        <v>0.60356917124082377</v>
      </c>
      <c r="I35" s="2">
        <f t="shared" si="5"/>
        <v>27</v>
      </c>
      <c r="J35" s="17">
        <f t="shared" si="23"/>
        <v>0.75487740597843755</v>
      </c>
      <c r="K35" s="17">
        <f t="shared" si="6"/>
        <v>0.75487782491602751</v>
      </c>
      <c r="M35" s="2">
        <f t="shared" si="7"/>
        <v>27</v>
      </c>
      <c r="N35" s="17">
        <f t="shared" si="24"/>
        <v>0.75117081196483071</v>
      </c>
      <c r="O35" s="17">
        <f t="shared" si="25"/>
        <v>0.75176524097258157</v>
      </c>
      <c r="V35" s="2">
        <f t="shared" si="9"/>
        <v>27</v>
      </c>
      <c r="W35" s="17">
        <f t="shared" si="26"/>
        <v>0.68906209506653182</v>
      </c>
      <c r="X35" s="17">
        <f t="shared" si="10"/>
        <v>0.81183587064572138</v>
      </c>
      <c r="Z35" s="2">
        <f t="shared" si="11"/>
        <v>27</v>
      </c>
      <c r="AA35" s="17">
        <f t="shared" si="27"/>
        <v>0.64857485252131586</v>
      </c>
      <c r="AB35" s="17">
        <f t="shared" si="12"/>
        <v>0.84168754132257717</v>
      </c>
      <c r="AD35" s="2">
        <f t="shared" si="13"/>
        <v>27</v>
      </c>
      <c r="AE35" s="17">
        <f t="shared" si="28"/>
        <v>0.13911970240974991</v>
      </c>
      <c r="AF35" s="17">
        <f t="shared" si="14"/>
        <v>0.92148221850085155</v>
      </c>
      <c r="AH35" s="2">
        <f t="shared" si="15"/>
        <v>27</v>
      </c>
      <c r="AI35" s="17">
        <f t="shared" si="29"/>
        <v>0.44270281218399066</v>
      </c>
      <c r="AJ35" s="17">
        <f t="shared" si="16"/>
        <v>1.0882284999348948</v>
      </c>
      <c r="AL35" s="2">
        <f t="shared" si="17"/>
        <v>27</v>
      </c>
      <c r="AM35" s="17">
        <f t="shared" si="30"/>
        <v>0.75487766625271735</v>
      </c>
      <c r="AN35" s="17">
        <f t="shared" si="18"/>
        <v>0.75487766624301988</v>
      </c>
      <c r="AP35" s="2">
        <f t="shared" si="19"/>
        <v>27</v>
      </c>
      <c r="AQ35" s="17">
        <f t="shared" si="31"/>
        <v>0.7548797663716047</v>
      </c>
      <c r="AR35" s="17">
        <f t="shared" si="20"/>
        <v>0.75487557461573973</v>
      </c>
      <c r="AT35" s="2">
        <f t="shared" si="21"/>
        <v>27</v>
      </c>
      <c r="AU35" s="17">
        <f t="shared" si="32"/>
        <v>1.0469908592803947</v>
      </c>
      <c r="AV35" s="17">
        <f t="shared" si="22"/>
        <v>-0.19689976298144951</v>
      </c>
    </row>
    <row r="36" spans="1:48" x14ac:dyDescent="0.35">
      <c r="A36" s="2">
        <f t="shared" si="0"/>
        <v>31</v>
      </c>
      <c r="B36" s="17">
        <f t="shared" si="1"/>
        <v>0.60356917124082377</v>
      </c>
      <c r="C36" s="17">
        <f t="shared" si="2"/>
        <v>1.0193957461907628</v>
      </c>
      <c r="I36" s="2">
        <f t="shared" si="5"/>
        <v>28</v>
      </c>
      <c r="J36" s="17">
        <f t="shared" si="23"/>
        <v>0.75487782491602751</v>
      </c>
      <c r="K36" s="17">
        <f t="shared" si="6"/>
        <v>0.75487756951577945</v>
      </c>
      <c r="M36" s="2">
        <f t="shared" si="7"/>
        <v>28</v>
      </c>
      <c r="N36" s="17">
        <f t="shared" si="24"/>
        <v>0.75176524097258157</v>
      </c>
      <c r="O36" s="17">
        <f t="shared" si="25"/>
        <v>0.75226464905524537</v>
      </c>
      <c r="V36" s="2">
        <f t="shared" si="9"/>
        <v>28</v>
      </c>
      <c r="W36" s="17">
        <f t="shared" si="26"/>
        <v>0.81183587064572138</v>
      </c>
      <c r="X36" s="17">
        <f t="shared" si="10"/>
        <v>0.69146893339643012</v>
      </c>
      <c r="Z36" s="2">
        <f t="shared" si="11"/>
        <v>28</v>
      </c>
      <c r="AA36" s="17">
        <f t="shared" si="27"/>
        <v>0.84168754132257717</v>
      </c>
      <c r="AB36" s="17">
        <f t="shared" si="12"/>
        <v>0.64971313118021834</v>
      </c>
      <c r="AD36" s="2">
        <f t="shared" si="13"/>
        <v>28</v>
      </c>
      <c r="AE36" s="17">
        <f t="shared" si="28"/>
        <v>0.92148221850085155</v>
      </c>
      <c r="AF36" s="17">
        <f t="shared" si="14"/>
        <v>0.41621246239776821</v>
      </c>
      <c r="AH36" s="2">
        <f t="shared" si="15"/>
        <v>28</v>
      </c>
      <c r="AI36" s="17">
        <f t="shared" si="29"/>
        <v>1.0882284999348948</v>
      </c>
      <c r="AJ36" s="17">
        <f t="shared" si="16"/>
        <v>-0.23744123017067409</v>
      </c>
      <c r="AL36" s="2">
        <f t="shared" si="17"/>
        <v>28</v>
      </c>
      <c r="AM36" s="17">
        <f t="shared" si="30"/>
        <v>0.75487766624301988</v>
      </c>
      <c r="AN36" s="17">
        <f t="shared" si="18"/>
        <v>0.75487766624893193</v>
      </c>
      <c r="AP36" s="2">
        <f t="shared" si="19"/>
        <v>28</v>
      </c>
      <c r="AQ36" s="17">
        <f t="shared" si="31"/>
        <v>0.75487557461573973</v>
      </c>
      <c r="AR36" s="17">
        <f t="shared" si="20"/>
        <v>0.75487974940029434</v>
      </c>
      <c r="AT36" s="2">
        <f t="shared" si="21"/>
        <v>28</v>
      </c>
      <c r="AU36" s="17">
        <f t="shared" si="32"/>
        <v>-0.19689976298144951</v>
      </c>
      <c r="AV36" s="17">
        <f t="shared" si="22"/>
        <v>0.77196442899808237</v>
      </c>
    </row>
    <row r="37" spans="1:48" x14ac:dyDescent="0.35">
      <c r="A37" s="2">
        <f t="shared" si="0"/>
        <v>32</v>
      </c>
      <c r="B37" s="17">
        <f t="shared" si="1"/>
        <v>1.0193957461907628</v>
      </c>
      <c r="C37" s="17">
        <f t="shared" si="2"/>
        <v>-7.9095061226399199E-2</v>
      </c>
      <c r="I37" s="2">
        <f t="shared" si="5"/>
        <v>29</v>
      </c>
      <c r="J37" s="17">
        <f t="shared" si="23"/>
        <v>0.75487756951577945</v>
      </c>
      <c r="K37" s="17">
        <f t="shared" si="6"/>
        <v>0.75487772521752794</v>
      </c>
      <c r="M37" s="2">
        <f t="shared" si="7"/>
        <v>29</v>
      </c>
      <c r="N37" s="17">
        <f t="shared" si="24"/>
        <v>0.75226464905524537</v>
      </c>
      <c r="O37" s="17">
        <f t="shared" si="25"/>
        <v>0.75268413662809441</v>
      </c>
      <c r="V37" s="2">
        <f t="shared" si="9"/>
        <v>29</v>
      </c>
      <c r="W37" s="17">
        <f t="shared" si="26"/>
        <v>0.69146893339643012</v>
      </c>
      <c r="X37" s="17">
        <f t="shared" si="10"/>
        <v>0.81004961683329291</v>
      </c>
      <c r="Z37" s="2">
        <f t="shared" si="11"/>
        <v>29</v>
      </c>
      <c r="AA37" s="17">
        <f t="shared" si="27"/>
        <v>0.64971313118021834</v>
      </c>
      <c r="AB37" s="17">
        <f t="shared" si="12"/>
        <v>0.84098824573993025</v>
      </c>
      <c r="AD37" s="2">
        <f t="shared" si="13"/>
        <v>29</v>
      </c>
      <c r="AE37" s="17">
        <f t="shared" si="28"/>
        <v>0.41621246239776821</v>
      </c>
      <c r="AF37" s="17">
        <f t="shared" si="14"/>
        <v>1.0199448864953793</v>
      </c>
      <c r="AH37" s="2">
        <f t="shared" si="15"/>
        <v>29</v>
      </c>
      <c r="AI37" s="17">
        <f t="shared" si="29"/>
        <v>-0.23744123017067409</v>
      </c>
      <c r="AJ37" s="17">
        <f t="shared" si="16"/>
        <v>0.62386615351363461</v>
      </c>
      <c r="AL37" s="2">
        <f t="shared" si="17"/>
        <v>29</v>
      </c>
      <c r="AM37" s="17">
        <f t="shared" si="30"/>
        <v>0.75487766624893193</v>
      </c>
      <c r="AN37" s="17">
        <f t="shared" si="18"/>
        <v>0.75487766624532771</v>
      </c>
      <c r="AP37" s="2">
        <f t="shared" si="19"/>
        <v>29</v>
      </c>
      <c r="AQ37" s="17">
        <f t="shared" si="31"/>
        <v>0.75487974940029434</v>
      </c>
      <c r="AR37" s="17">
        <f t="shared" si="20"/>
        <v>0.75487559151848127</v>
      </c>
      <c r="AT37" s="2">
        <f t="shared" si="21"/>
        <v>29</v>
      </c>
      <c r="AU37" s="17">
        <f t="shared" si="32"/>
        <v>0.77196442899808237</v>
      </c>
      <c r="AV37" s="17">
        <f t="shared" si="22"/>
        <v>0.71599929767338655</v>
      </c>
    </row>
    <row r="38" spans="1:48" x14ac:dyDescent="0.35">
      <c r="A38" s="2">
        <f t="shared" si="0"/>
        <v>33</v>
      </c>
      <c r="B38" s="17">
        <f t="shared" si="1"/>
        <v>-7.9095061226399199E-2</v>
      </c>
      <c r="C38" s="17">
        <f t="shared" si="2"/>
        <v>0.9151437310370768</v>
      </c>
      <c r="I38" s="2">
        <f t="shared" si="5"/>
        <v>30</v>
      </c>
      <c r="J38" s="17">
        <f t="shared" si="23"/>
        <v>0.75487772521752794</v>
      </c>
      <c r="K38" s="17">
        <f t="shared" si="6"/>
        <v>0.754877630295819</v>
      </c>
      <c r="M38" s="2">
        <f t="shared" si="7"/>
        <v>30</v>
      </c>
      <c r="N38" s="17">
        <f t="shared" si="24"/>
        <v>0.75268413662809441</v>
      </c>
      <c r="O38" s="17">
        <f t="shared" si="25"/>
        <v>0.75303643064030301</v>
      </c>
      <c r="V38" s="2">
        <f t="shared" si="9"/>
        <v>30</v>
      </c>
      <c r="W38" s="17">
        <f t="shared" si="26"/>
        <v>0.81004961683329291</v>
      </c>
      <c r="X38" s="17">
        <f t="shared" si="10"/>
        <v>0.69366380674648809</v>
      </c>
      <c r="Z38" s="2">
        <f t="shared" si="11"/>
        <v>30</v>
      </c>
      <c r="AA38" s="17">
        <f t="shared" si="27"/>
        <v>0.84098824573993025</v>
      </c>
      <c r="AB38" s="17">
        <f t="shared" si="12"/>
        <v>0.65069069136000923</v>
      </c>
      <c r="AD38" s="2">
        <f t="shared" si="13"/>
        <v>30</v>
      </c>
      <c r="AE38" s="17">
        <f t="shared" si="28"/>
        <v>1.0199448864953793</v>
      </c>
      <c r="AF38" s="17">
        <f t="shared" si="14"/>
        <v>0.13888603808575706</v>
      </c>
      <c r="AH38" s="2">
        <f t="shared" si="15"/>
        <v>30</v>
      </c>
      <c r="AI38" s="17">
        <f t="shared" si="29"/>
        <v>0.62386615351363461</v>
      </c>
      <c r="AJ38" s="17">
        <f t="shared" si="16"/>
        <v>0.95504519682847411</v>
      </c>
      <c r="AL38" s="2">
        <f t="shared" si="17"/>
        <v>30</v>
      </c>
      <c r="AM38" s="17">
        <f t="shared" si="30"/>
        <v>0.75487766624532771</v>
      </c>
      <c r="AN38" s="17">
        <f t="shared" si="18"/>
        <v>0.75487766624752495</v>
      </c>
      <c r="AP38" s="2">
        <f t="shared" si="19"/>
        <v>30</v>
      </c>
      <c r="AQ38" s="17">
        <f t="shared" si="31"/>
        <v>0.75487559151848127</v>
      </c>
      <c r="AR38" s="17">
        <f t="shared" si="20"/>
        <v>0.75487973256613039</v>
      </c>
      <c r="AT38" s="2">
        <f t="shared" si="21"/>
        <v>30</v>
      </c>
      <c r="AU38" s="17">
        <f t="shared" si="32"/>
        <v>0.71599929767338655</v>
      </c>
      <c r="AV38" s="17">
        <f t="shared" si="22"/>
        <v>0.83628368755940119</v>
      </c>
    </row>
    <row r="39" spans="1:48" x14ac:dyDescent="0.35">
      <c r="A39" s="2">
        <f t="shared" si="0"/>
        <v>34</v>
      </c>
      <c r="B39" s="17">
        <f t="shared" si="1"/>
        <v>0.9151437310370768</v>
      </c>
      <c r="C39" s="17">
        <f t="shared" si="2"/>
        <v>0.31123374521720903</v>
      </c>
      <c r="I39" s="2">
        <f t="shared" si="5"/>
        <v>31</v>
      </c>
      <c r="J39" s="17">
        <f t="shared" si="23"/>
        <v>0.754877630295819</v>
      </c>
      <c r="K39" s="17">
        <f t="shared" si="6"/>
        <v>0.75487768816371315</v>
      </c>
      <c r="M39" s="2">
        <f t="shared" si="7"/>
        <v>31</v>
      </c>
      <c r="N39" s="17">
        <f t="shared" si="24"/>
        <v>0.75303643064030301</v>
      </c>
      <c r="O39" s="17">
        <f t="shared" si="25"/>
        <v>0.75333224987168079</v>
      </c>
      <c r="V39" s="2">
        <f t="shared" si="9"/>
        <v>31</v>
      </c>
      <c r="W39" s="17">
        <f t="shared" si="26"/>
        <v>0.69366380674648809</v>
      </c>
      <c r="X39" s="17">
        <f t="shared" si="10"/>
        <v>0.80840142354122968</v>
      </c>
      <c r="Z39" s="2">
        <f t="shared" si="11"/>
        <v>31</v>
      </c>
      <c r="AA39" s="17">
        <f t="shared" si="27"/>
        <v>0.65069069136000923</v>
      </c>
      <c r="AB39" s="17">
        <f t="shared" si="12"/>
        <v>0.84038384400443689</v>
      </c>
      <c r="AD39" s="2">
        <f t="shared" si="13"/>
        <v>31</v>
      </c>
      <c r="AE39" s="17">
        <f t="shared" si="28"/>
        <v>0.13888603808575706</v>
      </c>
      <c r="AF39" s="17">
        <f t="shared" si="14"/>
        <v>0.92131135775379347</v>
      </c>
      <c r="AH39" s="2">
        <f t="shared" si="15"/>
        <v>31</v>
      </c>
      <c r="AI39" s="17">
        <f t="shared" si="29"/>
        <v>0.95504519682847411</v>
      </c>
      <c r="AJ39" s="17">
        <f t="shared" si="16"/>
        <v>0.25014821315330593</v>
      </c>
      <c r="AL39" s="2">
        <f t="shared" si="17"/>
        <v>31</v>
      </c>
      <c r="AM39" s="17">
        <f t="shared" si="30"/>
        <v>0.75487766624752495</v>
      </c>
      <c r="AN39" s="17">
        <f t="shared" si="18"/>
        <v>0.75487766624618546</v>
      </c>
      <c r="AP39" s="2">
        <f t="shared" si="19"/>
        <v>31</v>
      </c>
      <c r="AQ39" s="17">
        <f t="shared" si="31"/>
        <v>0.75487973256613039</v>
      </c>
      <c r="AR39" s="17">
        <f t="shared" si="20"/>
        <v>0.75487560828462918</v>
      </c>
      <c r="AT39" s="2">
        <f t="shared" si="21"/>
        <v>31</v>
      </c>
      <c r="AU39" s="17">
        <f t="shared" si="32"/>
        <v>0.83628368755940119</v>
      </c>
      <c r="AV39" s="17">
        <f t="shared" si="22"/>
        <v>0.55204121931666694</v>
      </c>
    </row>
    <row r="40" spans="1:48" x14ac:dyDescent="0.35">
      <c r="A40" s="2">
        <f t="shared" si="0"/>
        <v>35</v>
      </c>
      <c r="B40" s="17">
        <f t="shared" si="1"/>
        <v>0.31123374521720903</v>
      </c>
      <c r="C40" s="17">
        <f t="shared" si="2"/>
        <v>1.1842191948528873</v>
      </c>
      <c r="I40" s="2">
        <f t="shared" si="5"/>
        <v>32</v>
      </c>
      <c r="J40" s="17">
        <f t="shared" si="23"/>
        <v>0.75487768816371315</v>
      </c>
      <c r="K40" s="17">
        <f t="shared" si="6"/>
        <v>0.75487765288524122</v>
      </c>
      <c r="M40" s="2">
        <f t="shared" si="7"/>
        <v>32</v>
      </c>
      <c r="N40" s="17">
        <f t="shared" si="24"/>
        <v>0.75333224987168079</v>
      </c>
      <c r="O40" s="17">
        <f t="shared" si="25"/>
        <v>0.75358061631633877</v>
      </c>
      <c r="V40" s="2">
        <f t="shared" si="9"/>
        <v>32</v>
      </c>
      <c r="W40" s="17">
        <f t="shared" si="26"/>
        <v>0.80840142354122968</v>
      </c>
      <c r="X40" s="17">
        <f t="shared" si="10"/>
        <v>0.69567699824338014</v>
      </c>
      <c r="Z40" s="2">
        <f t="shared" si="11"/>
        <v>32</v>
      </c>
      <c r="AA40" s="17">
        <f t="shared" si="27"/>
        <v>0.84038384400443689</v>
      </c>
      <c r="AB40" s="17">
        <f t="shared" si="12"/>
        <v>0.65153384851889795</v>
      </c>
      <c r="AD40" s="2">
        <f t="shared" si="13"/>
        <v>32</v>
      </c>
      <c r="AE40" s="17">
        <f t="shared" si="28"/>
        <v>0.92131135775379347</v>
      </c>
      <c r="AF40" s="17">
        <f t="shared" si="14"/>
        <v>0.41664162491464429</v>
      </c>
      <c r="AH40" s="2">
        <f t="shared" si="15"/>
        <v>32</v>
      </c>
      <c r="AI40" s="17">
        <f t="shared" si="29"/>
        <v>0.25014821315330593</v>
      </c>
      <c r="AJ40" s="17">
        <f t="shared" si="16"/>
        <v>1.079743971663524</v>
      </c>
      <c r="AL40" s="2">
        <f t="shared" si="17"/>
        <v>32</v>
      </c>
      <c r="AM40" s="17">
        <f t="shared" si="30"/>
        <v>0.75487766624618546</v>
      </c>
      <c r="AN40" s="17">
        <f t="shared" si="18"/>
        <v>0.75487766624700203</v>
      </c>
      <c r="AP40" s="2">
        <f t="shared" si="19"/>
        <v>32</v>
      </c>
      <c r="AQ40" s="17">
        <f t="shared" si="31"/>
        <v>0.75487560828462918</v>
      </c>
      <c r="AR40" s="17">
        <f t="shared" si="20"/>
        <v>0.75487971586800473</v>
      </c>
      <c r="AT40" s="2">
        <f t="shared" si="21"/>
        <v>32</v>
      </c>
      <c r="AU40" s="17">
        <f t="shared" si="32"/>
        <v>0.55204121931666694</v>
      </c>
      <c r="AV40" s="17">
        <f t="shared" si="22"/>
        <v>1.0790574216063704</v>
      </c>
    </row>
    <row r="41" spans="1:48" x14ac:dyDescent="0.35">
      <c r="A41" s="2">
        <f t="shared" si="0"/>
        <v>36</v>
      </c>
      <c r="B41" s="17">
        <f t="shared" si="1"/>
        <v>1.1842191948528873</v>
      </c>
      <c r="C41" s="17">
        <f t="shared" si="2"/>
        <v>-0.87887542013548625</v>
      </c>
      <c r="I41" s="2">
        <f t="shared" si="5"/>
        <v>33</v>
      </c>
      <c r="J41" s="17">
        <f t="shared" si="23"/>
        <v>0.75487765288524122</v>
      </c>
      <c r="K41" s="17">
        <f t="shared" si="6"/>
        <v>0.75487767439234243</v>
      </c>
      <c r="M41" s="2">
        <f t="shared" si="7"/>
        <v>33</v>
      </c>
      <c r="N41" s="17">
        <f t="shared" si="24"/>
        <v>0.75358061631633877</v>
      </c>
      <c r="O41" s="17">
        <f t="shared" si="25"/>
        <v>0.75378911991345587</v>
      </c>
      <c r="V41" s="2">
        <f t="shared" si="9"/>
        <v>33</v>
      </c>
      <c r="W41" s="17">
        <f t="shared" si="26"/>
        <v>0.69567699824338014</v>
      </c>
      <c r="X41" s="17">
        <f t="shared" ref="X41:X72" si="33">$X$6*(-1*W41^3-1*W41^2+1)+W41</f>
        <v>0.80687347866122239</v>
      </c>
      <c r="Z41" s="2">
        <f t="shared" si="11"/>
        <v>33</v>
      </c>
      <c r="AA41" s="17">
        <f t="shared" si="27"/>
        <v>0.65153384851889795</v>
      </c>
      <c r="AB41" s="17">
        <f t="shared" ref="AB41:AB72" si="34">$AB$6*(-1*AA41^3-1*AA41^2+1)+AA41</f>
        <v>0.83985968544316236</v>
      </c>
      <c r="AD41" s="2">
        <f t="shared" si="13"/>
        <v>33</v>
      </c>
      <c r="AE41" s="17">
        <f t="shared" si="28"/>
        <v>0.41664162491464429</v>
      </c>
      <c r="AF41" s="17">
        <f t="shared" ref="AF41:AF72" si="35">$AF$6*(-1*AE41^3-1*AE41^2+1)+AE41</f>
        <v>1.0199094930913277</v>
      </c>
      <c r="AH41" s="2">
        <f t="shared" si="15"/>
        <v>33</v>
      </c>
      <c r="AI41" s="17">
        <f t="shared" si="29"/>
        <v>1.079743971663524</v>
      </c>
      <c r="AJ41" s="17">
        <f t="shared" ref="AJ41:AJ72" si="36">$AJ$6*(-1*AI41^3-1*AI41^2+1)+AI41</f>
        <v>-0.20245305445650774</v>
      </c>
      <c r="AL41" s="2">
        <f t="shared" si="17"/>
        <v>33</v>
      </c>
      <c r="AM41" s="17">
        <f t="shared" si="30"/>
        <v>0.75487766624700203</v>
      </c>
      <c r="AN41" s="17">
        <f t="shared" si="18"/>
        <v>0.75487766624650421</v>
      </c>
      <c r="AP41" s="2">
        <f t="shared" si="19"/>
        <v>33</v>
      </c>
      <c r="AQ41" s="17">
        <f t="shared" si="31"/>
        <v>0.75487971586800473</v>
      </c>
      <c r="AR41" s="17">
        <f t="shared" ref="AR41:AR72" si="37">$AR$6*(-1*AQ41^3-1*AQ41^2+1)+AQ41</f>
        <v>0.75487562491528737</v>
      </c>
      <c r="AT41" s="2">
        <f t="shared" si="21"/>
        <v>33</v>
      </c>
      <c r="AU41" s="17">
        <f t="shared" si="32"/>
        <v>1.0790574216063704</v>
      </c>
      <c r="AV41" s="17">
        <f t="shared" si="22"/>
        <v>-0.34172410495604266</v>
      </c>
    </row>
    <row r="42" spans="1:48" x14ac:dyDescent="0.35">
      <c r="A42" s="2">
        <f t="shared" si="0"/>
        <v>37</v>
      </c>
      <c r="B42" s="17">
        <f t="shared" si="1"/>
        <v>-0.87887542013548625</v>
      </c>
      <c r="C42" s="17">
        <f t="shared" si="2"/>
        <v>2.756528913757561E-2</v>
      </c>
      <c r="I42" s="2">
        <f t="shared" si="5"/>
        <v>34</v>
      </c>
      <c r="J42" s="17">
        <f t="shared" si="23"/>
        <v>0.75487767439234243</v>
      </c>
      <c r="K42" s="17">
        <f t="shared" si="6"/>
        <v>0.75487766128079425</v>
      </c>
      <c r="M42" s="2">
        <f t="shared" si="7"/>
        <v>34</v>
      </c>
      <c r="N42" s="17">
        <f t="shared" si="24"/>
        <v>0.75378911991345587</v>
      </c>
      <c r="O42" s="17">
        <f t="shared" si="25"/>
        <v>0.75396414312481841</v>
      </c>
      <c r="V42" s="2">
        <f t="shared" si="9"/>
        <v>34</v>
      </c>
      <c r="W42" s="17">
        <f t="shared" si="26"/>
        <v>0.80687347866122239</v>
      </c>
      <c r="X42" s="17">
        <f t="shared" si="33"/>
        <v>0.69753300564858711</v>
      </c>
      <c r="Z42" s="2">
        <f t="shared" si="11"/>
        <v>34</v>
      </c>
      <c r="AA42" s="17">
        <f t="shared" si="27"/>
        <v>0.83985968544316236</v>
      </c>
      <c r="AB42" s="17">
        <f t="shared" si="34"/>
        <v>0.65226375195932884</v>
      </c>
      <c r="AD42" s="2">
        <f t="shared" si="13"/>
        <v>34</v>
      </c>
      <c r="AE42" s="17">
        <f t="shared" si="28"/>
        <v>1.0199094930913277</v>
      </c>
      <c r="AF42" s="17">
        <f t="shared" si="35"/>
        <v>0.13899676589155885</v>
      </c>
      <c r="AH42" s="2">
        <f t="shared" si="15"/>
        <v>34</v>
      </c>
      <c r="AI42" s="17">
        <f t="shared" si="29"/>
        <v>-0.20245305445650774</v>
      </c>
      <c r="AJ42" s="17">
        <f t="shared" si="36"/>
        <v>0.66812662281410939</v>
      </c>
      <c r="AL42" s="2">
        <f t="shared" si="17"/>
        <v>34</v>
      </c>
      <c r="AM42" s="17">
        <f t="shared" si="30"/>
        <v>0.75487766624650421</v>
      </c>
      <c r="AN42" s="17">
        <f t="shared" si="18"/>
        <v>0.75487766624680774</v>
      </c>
      <c r="AP42" s="2">
        <f t="shared" si="19"/>
        <v>34</v>
      </c>
      <c r="AQ42" s="17">
        <f t="shared" si="31"/>
        <v>0.75487562491528737</v>
      </c>
      <c r="AR42" s="17">
        <f t="shared" si="37"/>
        <v>0.75487969930481802</v>
      </c>
      <c r="AT42" s="2">
        <f t="shared" si="21"/>
        <v>34</v>
      </c>
      <c r="AU42" s="17">
        <f t="shared" si="32"/>
        <v>-0.34172410495604266</v>
      </c>
      <c r="AV42" s="17">
        <f t="shared" si="22"/>
        <v>0.58140548784832924</v>
      </c>
    </row>
    <row r="43" spans="1:48" x14ac:dyDescent="0.35">
      <c r="A43" s="2">
        <f t="shared" si="0"/>
        <v>38</v>
      </c>
      <c r="B43" s="17">
        <f t="shared" si="1"/>
        <v>2.756528913757561E-2</v>
      </c>
      <c r="C43" s="17">
        <f t="shared" si="2"/>
        <v>1.0267844986206578</v>
      </c>
      <c r="I43" s="2">
        <f t="shared" si="5"/>
        <v>35</v>
      </c>
      <c r="J43" s="17">
        <f t="shared" si="23"/>
        <v>0.75487766128079425</v>
      </c>
      <c r="K43" s="17">
        <f t="shared" si="6"/>
        <v>0.75487766927409372</v>
      </c>
      <c r="M43" s="2">
        <f t="shared" si="7"/>
        <v>35</v>
      </c>
      <c r="N43" s="17">
        <f t="shared" si="24"/>
        <v>0.75396414312481841</v>
      </c>
      <c r="O43" s="17">
        <f t="shared" si="25"/>
        <v>0.75411105110459686</v>
      </c>
      <c r="V43" s="2">
        <f t="shared" si="9"/>
        <v>35</v>
      </c>
      <c r="W43" s="17">
        <f t="shared" si="26"/>
        <v>0.69753300564858711</v>
      </c>
      <c r="X43" s="17">
        <f t="shared" si="33"/>
        <v>0.80545108729685222</v>
      </c>
      <c r="Z43" s="2">
        <f t="shared" si="11"/>
        <v>35</v>
      </c>
      <c r="AA43" s="17">
        <f t="shared" si="27"/>
        <v>0.65226375195932884</v>
      </c>
      <c r="AB43" s="17">
        <f t="shared" si="34"/>
        <v>0.83940379524403874</v>
      </c>
      <c r="AD43" s="2">
        <f t="shared" si="13"/>
        <v>35</v>
      </c>
      <c r="AE43" s="17">
        <f t="shared" si="28"/>
        <v>0.13899676589155885</v>
      </c>
      <c r="AF43" s="17">
        <f t="shared" si="35"/>
        <v>0.9213923399123215</v>
      </c>
      <c r="AH43" s="2">
        <f t="shared" si="15"/>
        <v>35</v>
      </c>
      <c r="AI43" s="17">
        <f t="shared" si="29"/>
        <v>0.66812662281410939</v>
      </c>
      <c r="AJ43" s="17">
        <f t="shared" si="36"/>
        <v>0.89795030361863848</v>
      </c>
      <c r="AL43" s="2">
        <f t="shared" si="17"/>
        <v>35</v>
      </c>
      <c r="AM43" s="17">
        <f t="shared" si="30"/>
        <v>0.75487766624680774</v>
      </c>
      <c r="AN43" s="17">
        <f t="shared" si="18"/>
        <v>0.75487766624662267</v>
      </c>
      <c r="AP43" s="2">
        <f t="shared" si="19"/>
        <v>35</v>
      </c>
      <c r="AQ43" s="17">
        <f t="shared" si="31"/>
        <v>0.75487969930481802</v>
      </c>
      <c r="AR43" s="17">
        <f t="shared" si="37"/>
        <v>0.75487564141155072</v>
      </c>
      <c r="AT43" s="2">
        <f t="shared" si="21"/>
        <v>35</v>
      </c>
      <c r="AU43" s="17">
        <f t="shared" si="32"/>
        <v>0.58140548784832924</v>
      </c>
      <c r="AV43" s="17">
        <f t="shared" si="22"/>
        <v>1.0468392882460469</v>
      </c>
    </row>
    <row r="44" spans="1:48" x14ac:dyDescent="0.35">
      <c r="A44" s="2">
        <f t="shared" si="0"/>
        <v>39</v>
      </c>
      <c r="B44" s="17">
        <f t="shared" si="1"/>
        <v>1.0267844986206578</v>
      </c>
      <c r="C44" s="17">
        <f t="shared" si="2"/>
        <v>-0.11002684739825508</v>
      </c>
      <c r="I44" s="2">
        <f t="shared" si="5"/>
        <v>36</v>
      </c>
      <c r="J44" s="17">
        <f t="shared" si="23"/>
        <v>0.75487766927409372</v>
      </c>
      <c r="K44" s="17">
        <f t="shared" si="6"/>
        <v>0.75487766440107373</v>
      </c>
      <c r="M44" s="2">
        <f t="shared" si="7"/>
        <v>36</v>
      </c>
      <c r="N44" s="17">
        <f t="shared" si="24"/>
        <v>0.75411105110459686</v>
      </c>
      <c r="O44" s="17">
        <f t="shared" si="25"/>
        <v>0.75423435249036874</v>
      </c>
      <c r="V44" s="2">
        <f t="shared" si="9"/>
        <v>36</v>
      </c>
      <c r="W44" s="17">
        <f t="shared" si="26"/>
        <v>0.80545108729685222</v>
      </c>
      <c r="X44" s="17">
        <f t="shared" si="33"/>
        <v>0.69925189609984362</v>
      </c>
      <c r="Z44" s="2">
        <f t="shared" si="11"/>
        <v>36</v>
      </c>
      <c r="AA44" s="17">
        <f t="shared" si="27"/>
        <v>0.83940379524403874</v>
      </c>
      <c r="AB44" s="17">
        <f t="shared" si="34"/>
        <v>0.65289759934619374</v>
      </c>
      <c r="AD44" s="2">
        <f t="shared" si="13"/>
        <v>36</v>
      </c>
      <c r="AE44" s="17">
        <f t="shared" si="28"/>
        <v>0.9213923399123215</v>
      </c>
      <c r="AF44" s="17">
        <f t="shared" si="35"/>
        <v>0.41643823845754935</v>
      </c>
      <c r="AH44" s="2">
        <f t="shared" si="15"/>
        <v>36</v>
      </c>
      <c r="AI44" s="17">
        <f t="shared" si="29"/>
        <v>0.89795030361863848</v>
      </c>
      <c r="AJ44" s="17">
        <f t="shared" si="36"/>
        <v>0.42063951531264793</v>
      </c>
      <c r="AL44" s="2">
        <f t="shared" si="17"/>
        <v>36</v>
      </c>
      <c r="AM44" s="17">
        <f t="shared" si="30"/>
        <v>0.75487766624662267</v>
      </c>
      <c r="AN44" s="17">
        <f t="shared" si="18"/>
        <v>0.75487766624673558</v>
      </c>
      <c r="AP44" s="2">
        <f t="shared" si="19"/>
        <v>36</v>
      </c>
      <c r="AQ44" s="17">
        <f t="shared" si="31"/>
        <v>0.75487564141155072</v>
      </c>
      <c r="AR44" s="17">
        <f t="shared" si="37"/>
        <v>0.75487968287547969</v>
      </c>
      <c r="AT44" s="2">
        <f t="shared" si="21"/>
        <v>36</v>
      </c>
      <c r="AU44" s="17">
        <f t="shared" si="32"/>
        <v>1.0468392882460469</v>
      </c>
      <c r="AV44" s="17">
        <f t="shared" si="22"/>
        <v>-0.19623559027861415</v>
      </c>
    </row>
    <row r="45" spans="1:48" x14ac:dyDescent="0.35">
      <c r="A45" s="2">
        <f t="shared" si="0"/>
        <v>40</v>
      </c>
      <c r="B45" s="17">
        <f t="shared" si="1"/>
        <v>-0.11002684739825508</v>
      </c>
      <c r="C45" s="17">
        <f t="shared" si="2"/>
        <v>0.87919922025178032</v>
      </c>
      <c r="I45" s="2">
        <f t="shared" si="5"/>
        <v>37</v>
      </c>
      <c r="J45" s="17">
        <f t="shared" si="23"/>
        <v>0.75487766440107373</v>
      </c>
      <c r="K45" s="17">
        <f t="shared" si="6"/>
        <v>0.75487766737185247</v>
      </c>
      <c r="M45" s="2">
        <f t="shared" si="7"/>
        <v>37</v>
      </c>
      <c r="N45" s="17">
        <f t="shared" si="24"/>
        <v>0.75423435249036874</v>
      </c>
      <c r="O45" s="17">
        <f t="shared" si="25"/>
        <v>0.75433783518325948</v>
      </c>
      <c r="V45" s="2">
        <f t="shared" si="9"/>
        <v>37</v>
      </c>
      <c r="W45" s="17">
        <f t="shared" si="26"/>
        <v>0.69925189609984362</v>
      </c>
      <c r="X45" s="17">
        <f t="shared" si="33"/>
        <v>0.8041219967739115</v>
      </c>
      <c r="Z45" s="2">
        <f t="shared" si="11"/>
        <v>37</v>
      </c>
      <c r="AA45" s="17">
        <f t="shared" si="27"/>
        <v>0.65289759934619374</v>
      </c>
      <c r="AB45" s="17">
        <f t="shared" si="34"/>
        <v>0.8390062905184551</v>
      </c>
      <c r="AD45" s="2">
        <f t="shared" si="13"/>
        <v>37</v>
      </c>
      <c r="AE45" s="17">
        <f t="shared" si="28"/>
        <v>0.41643823845754935</v>
      </c>
      <c r="AF45" s="17">
        <f t="shared" si="35"/>
        <v>1.0199263491780319</v>
      </c>
      <c r="AH45" s="2">
        <f t="shared" si="15"/>
        <v>37</v>
      </c>
      <c r="AI45" s="17">
        <f t="shared" si="29"/>
        <v>0.42063951531264793</v>
      </c>
      <c r="AJ45" s="17">
        <f t="shared" si="36"/>
        <v>1.0944114212827996</v>
      </c>
      <c r="AL45" s="2">
        <f t="shared" si="17"/>
        <v>37</v>
      </c>
      <c r="AM45" s="17">
        <f t="shared" si="30"/>
        <v>0.75487766624673558</v>
      </c>
      <c r="AN45" s="17">
        <f t="shared" si="18"/>
        <v>0.75487766624666663</v>
      </c>
      <c r="AP45" s="2">
        <f t="shared" si="19"/>
        <v>37</v>
      </c>
      <c r="AQ45" s="17">
        <f t="shared" si="31"/>
        <v>0.75487968287547969</v>
      </c>
      <c r="AR45" s="17">
        <f t="shared" si="37"/>
        <v>0.75487565777450538</v>
      </c>
      <c r="AT45" s="2">
        <f t="shared" si="21"/>
        <v>37</v>
      </c>
      <c r="AU45" s="17">
        <f t="shared" si="32"/>
        <v>-0.19623559027861415</v>
      </c>
      <c r="AV45" s="17">
        <f t="shared" si="22"/>
        <v>0.77281272278652968</v>
      </c>
    </row>
    <row r="46" spans="1:48" x14ac:dyDescent="0.35">
      <c r="A46" s="2">
        <f t="shared" si="0"/>
        <v>41</v>
      </c>
      <c r="B46" s="17">
        <f t="shared" si="1"/>
        <v>0.87919922025178032</v>
      </c>
      <c r="C46" s="17">
        <f t="shared" si="2"/>
        <v>0.42659463048974289</v>
      </c>
      <c r="I46" s="2">
        <f t="shared" si="5"/>
        <v>38</v>
      </c>
      <c r="J46" s="17">
        <f t="shared" si="23"/>
        <v>0.75487766737185247</v>
      </c>
      <c r="K46" s="17">
        <f t="shared" si="6"/>
        <v>0.75487766556075253</v>
      </c>
      <c r="M46" s="2">
        <f t="shared" si="7"/>
        <v>38</v>
      </c>
      <c r="N46" s="17">
        <f t="shared" si="24"/>
        <v>0.75433783518325948</v>
      </c>
      <c r="O46" s="17">
        <f t="shared" si="25"/>
        <v>0.75442468088742809</v>
      </c>
      <c r="V46" s="2">
        <f t="shared" si="9"/>
        <v>38</v>
      </c>
      <c r="W46" s="17">
        <f t="shared" si="26"/>
        <v>0.8041219967739115</v>
      </c>
      <c r="X46" s="17">
        <f t="shared" si="33"/>
        <v>0.70085029086463835</v>
      </c>
      <c r="Z46" s="2">
        <f t="shared" si="11"/>
        <v>38</v>
      </c>
      <c r="AA46" s="17">
        <f t="shared" si="27"/>
        <v>0.8390062905184551</v>
      </c>
      <c r="AB46" s="17">
        <f t="shared" si="34"/>
        <v>0.65344951852910005</v>
      </c>
      <c r="AD46" s="2">
        <f t="shared" si="13"/>
        <v>38</v>
      </c>
      <c r="AE46" s="17">
        <f t="shared" si="28"/>
        <v>1.0199263491780319</v>
      </c>
      <c r="AF46" s="17">
        <f t="shared" si="35"/>
        <v>0.13894403285763213</v>
      </c>
      <c r="AH46" s="2">
        <f t="shared" si="15"/>
        <v>38</v>
      </c>
      <c r="AI46" s="17">
        <f t="shared" si="29"/>
        <v>1.0944114212827996</v>
      </c>
      <c r="AJ46" s="17">
        <f t="shared" si="36"/>
        <v>-0.26328601775948512</v>
      </c>
      <c r="AL46" s="2">
        <f t="shared" si="17"/>
        <v>38</v>
      </c>
      <c r="AM46" s="17">
        <f t="shared" si="30"/>
        <v>0.75487766624666663</v>
      </c>
      <c r="AN46" s="17">
        <f t="shared" si="18"/>
        <v>0.75487766624670871</v>
      </c>
      <c r="AP46" s="2">
        <f t="shared" si="19"/>
        <v>38</v>
      </c>
      <c r="AQ46" s="17">
        <f t="shared" si="31"/>
        <v>0.75487565777450538</v>
      </c>
      <c r="AR46" s="17">
        <f t="shared" si="37"/>
        <v>0.75487966657890815</v>
      </c>
      <c r="AT46" s="2">
        <f t="shared" si="21"/>
        <v>38</v>
      </c>
      <c r="AU46" s="17">
        <f t="shared" si="32"/>
        <v>0.77281272278652968</v>
      </c>
      <c r="AV46" s="17">
        <f t="shared" si="22"/>
        <v>0.71401893065691346</v>
      </c>
    </row>
    <row r="47" spans="1:48" x14ac:dyDescent="0.35">
      <c r="A47" s="2">
        <f t="shared" si="0"/>
        <v>42</v>
      </c>
      <c r="B47" s="17">
        <f t="shared" si="1"/>
        <v>0.42659463048974289</v>
      </c>
      <c r="C47" s="17">
        <f t="shared" si="2"/>
        <v>1.1669786901463741</v>
      </c>
      <c r="I47" s="2">
        <f t="shared" si="5"/>
        <v>39</v>
      </c>
      <c r="J47" s="17">
        <f t="shared" si="23"/>
        <v>0.75487766556075253</v>
      </c>
      <c r="K47" s="17">
        <f t="shared" si="6"/>
        <v>0.754877666664868</v>
      </c>
      <c r="M47" s="2">
        <f t="shared" si="7"/>
        <v>39</v>
      </c>
      <c r="N47" s="17">
        <f t="shared" si="24"/>
        <v>0.75442468088742809</v>
      </c>
      <c r="O47" s="17">
        <f t="shared" si="25"/>
        <v>0.75449756164706283</v>
      </c>
      <c r="V47" s="2">
        <f t="shared" si="9"/>
        <v>39</v>
      </c>
      <c r="W47" s="17">
        <f t="shared" si="26"/>
        <v>0.70085029086463835</v>
      </c>
      <c r="X47" s="17">
        <f t="shared" si="33"/>
        <v>0.80287589332341858</v>
      </c>
      <c r="Z47" s="2">
        <f t="shared" si="11"/>
        <v>39</v>
      </c>
      <c r="AA47" s="17">
        <f t="shared" si="27"/>
        <v>0.65344951852910005</v>
      </c>
      <c r="AB47" s="17">
        <f t="shared" si="34"/>
        <v>0.83865894558859677</v>
      </c>
      <c r="AD47" s="2">
        <f t="shared" si="13"/>
        <v>39</v>
      </c>
      <c r="AE47" s="17">
        <f t="shared" si="28"/>
        <v>0.13894403285763213</v>
      </c>
      <c r="AF47" s="17">
        <f t="shared" si="35"/>
        <v>0.92135377641821437</v>
      </c>
      <c r="AH47" s="2">
        <f t="shared" si="15"/>
        <v>39</v>
      </c>
      <c r="AI47" s="17">
        <f t="shared" si="29"/>
        <v>-0.26328601775948512</v>
      </c>
      <c r="AJ47" s="17">
        <f t="shared" si="36"/>
        <v>0.59075218383773909</v>
      </c>
      <c r="AL47" s="1"/>
      <c r="AM47" s="1"/>
      <c r="AN47" s="1"/>
      <c r="AP47" s="2">
        <f t="shared" si="19"/>
        <v>39</v>
      </c>
      <c r="AQ47" s="17">
        <f t="shared" si="31"/>
        <v>0.75487966657890815</v>
      </c>
      <c r="AR47" s="17">
        <f t="shared" si="37"/>
        <v>0.75487567400522859</v>
      </c>
    </row>
    <row r="48" spans="1:48" x14ac:dyDescent="0.35">
      <c r="A48" s="2">
        <f t="shared" si="0"/>
        <v>43</v>
      </c>
      <c r="B48" s="17">
        <f t="shared" si="1"/>
        <v>1.1669786901463741</v>
      </c>
      <c r="C48" s="17">
        <f t="shared" si="2"/>
        <v>-0.7840979727334676</v>
      </c>
      <c r="M48" s="2">
        <f t="shared" si="7"/>
        <v>40</v>
      </c>
      <c r="N48" s="17">
        <f t="shared" si="24"/>
        <v>0.75449756164706283</v>
      </c>
      <c r="O48" s="17">
        <f t="shared" si="25"/>
        <v>0.75455872115083966</v>
      </c>
      <c r="V48" s="2">
        <f t="shared" si="9"/>
        <v>40</v>
      </c>
      <c r="W48" s="17">
        <f t="shared" si="26"/>
        <v>0.80287589332341858</v>
      </c>
      <c r="X48" s="17">
        <f t="shared" si="33"/>
        <v>0.70234209422001959</v>
      </c>
      <c r="Z48" s="2">
        <f t="shared" si="11"/>
        <v>40</v>
      </c>
      <c r="AA48" s="17">
        <f t="shared" si="27"/>
        <v>0.83865894558859677</v>
      </c>
      <c r="AB48" s="17">
        <f t="shared" si="34"/>
        <v>0.65393121961165979</v>
      </c>
      <c r="AD48" s="2">
        <f t="shared" si="13"/>
        <v>40</v>
      </c>
      <c r="AE48" s="17">
        <f t="shared" si="28"/>
        <v>0.92135377641821437</v>
      </c>
      <c r="AF48" s="17">
        <f t="shared" si="35"/>
        <v>0.41653509548737833</v>
      </c>
      <c r="AH48" s="2">
        <f t="shared" si="15"/>
        <v>40</v>
      </c>
      <c r="AI48" s="17">
        <f t="shared" si="29"/>
        <v>0.59075218383773909</v>
      </c>
      <c r="AJ48" s="17">
        <f t="shared" si="36"/>
        <v>0.99111389870461974</v>
      </c>
      <c r="AL48" s="1"/>
      <c r="AM48" s="1"/>
      <c r="AN48" s="1"/>
      <c r="AP48" s="2">
        <f t="shared" si="19"/>
        <v>40</v>
      </c>
      <c r="AQ48" s="17">
        <f t="shared" si="31"/>
        <v>0.75487567400522859</v>
      </c>
      <c r="AR48" s="17">
        <f t="shared" si="37"/>
        <v>0.75487965041403049</v>
      </c>
    </row>
    <row r="49" spans="1:44" x14ac:dyDescent="0.35">
      <c r="A49" s="2">
        <f t="shared" si="0"/>
        <v>44</v>
      </c>
      <c r="B49" s="17">
        <f t="shared" si="1"/>
        <v>-0.7840979727334676</v>
      </c>
      <c r="C49" s="17">
        <f t="shared" si="2"/>
        <v>8.3163381584165919E-2</v>
      </c>
      <c r="M49" s="2">
        <f t="shared" si="7"/>
        <v>41</v>
      </c>
      <c r="N49" s="17">
        <f t="shared" si="24"/>
        <v>0.75455872115083966</v>
      </c>
      <c r="O49" s="17">
        <f t="shared" si="25"/>
        <v>0.7546100431654601</v>
      </c>
      <c r="V49" s="2">
        <f t="shared" si="9"/>
        <v>41</v>
      </c>
      <c r="W49" s="17">
        <f t="shared" si="26"/>
        <v>0.70234209422001959</v>
      </c>
      <c r="X49" s="17">
        <f t="shared" si="33"/>
        <v>0.80170402085051362</v>
      </c>
      <c r="Z49" s="2">
        <f t="shared" si="11"/>
        <v>41</v>
      </c>
      <c r="AA49" s="17">
        <f t="shared" si="27"/>
        <v>0.65393121961165979</v>
      </c>
      <c r="AB49" s="17">
        <f t="shared" si="34"/>
        <v>0.83835486316839947</v>
      </c>
      <c r="AD49" s="2">
        <f t="shared" si="13"/>
        <v>41</v>
      </c>
      <c r="AE49" s="17">
        <f t="shared" si="28"/>
        <v>0.41653509548737833</v>
      </c>
      <c r="AF49" s="17">
        <f t="shared" si="35"/>
        <v>1.019918340514415</v>
      </c>
      <c r="AH49" s="2">
        <f t="shared" si="15"/>
        <v>41</v>
      </c>
      <c r="AI49" s="17">
        <f t="shared" si="29"/>
        <v>0.99111389870461974</v>
      </c>
      <c r="AJ49" s="17">
        <f t="shared" si="36"/>
        <v>0.13081771997166181</v>
      </c>
      <c r="AL49" s="1"/>
      <c r="AM49" s="1"/>
      <c r="AN49" s="1"/>
      <c r="AP49" s="2">
        <f t="shared" si="19"/>
        <v>41</v>
      </c>
      <c r="AQ49" s="17">
        <f t="shared" si="31"/>
        <v>0.75487965041403049</v>
      </c>
      <c r="AR49" s="17">
        <f t="shared" si="37"/>
        <v>0.75487569010478905</v>
      </c>
    </row>
    <row r="50" spans="1:44" x14ac:dyDescent="0.35">
      <c r="A50" s="2">
        <f t="shared" si="0"/>
        <v>45</v>
      </c>
      <c r="B50" s="17">
        <f t="shared" si="1"/>
        <v>8.3163381584165919E-2</v>
      </c>
      <c r="C50" s="17">
        <f t="shared" si="2"/>
        <v>1.075672063289399</v>
      </c>
      <c r="M50" s="2">
        <f t="shared" si="7"/>
        <v>42</v>
      </c>
      <c r="N50" s="17">
        <f t="shared" si="24"/>
        <v>0.7546100431654601</v>
      </c>
      <c r="O50" s="17">
        <f t="shared" si="25"/>
        <v>0.75465310910629524</v>
      </c>
      <c r="V50" s="2">
        <f t="shared" si="9"/>
        <v>42</v>
      </c>
      <c r="W50" s="17">
        <f t="shared" si="26"/>
        <v>0.80170402085051362</v>
      </c>
      <c r="X50" s="17">
        <f t="shared" si="33"/>
        <v>0.70373904170630752</v>
      </c>
      <c r="Z50" s="2">
        <f t="shared" si="11"/>
        <v>42</v>
      </c>
      <c r="AA50" s="17">
        <f t="shared" si="27"/>
        <v>0.83835486316839947</v>
      </c>
      <c r="AB50" s="17">
        <f t="shared" si="34"/>
        <v>0.65435248507309574</v>
      </c>
      <c r="AD50" s="2">
        <f t="shared" si="13"/>
        <v>42</v>
      </c>
      <c r="AE50" s="17">
        <f t="shared" si="28"/>
        <v>1.019918340514415</v>
      </c>
      <c r="AF50" s="17">
        <f t="shared" si="35"/>
        <v>0.1389690876059051</v>
      </c>
      <c r="AH50" s="2">
        <f t="shared" si="15"/>
        <v>42</v>
      </c>
      <c r="AI50" s="17">
        <f t="shared" si="29"/>
        <v>0.13081771997166181</v>
      </c>
      <c r="AJ50" s="17">
        <f t="shared" si="36"/>
        <v>1.0134009239427766</v>
      </c>
      <c r="AL50" s="1"/>
      <c r="AM50" s="1"/>
      <c r="AN50" s="1"/>
      <c r="AP50" s="2">
        <f t="shared" si="19"/>
        <v>42</v>
      </c>
      <c r="AQ50" s="17">
        <f t="shared" si="31"/>
        <v>0.75487569010478905</v>
      </c>
      <c r="AR50" s="17">
        <f t="shared" si="37"/>
        <v>0.75487963437978245</v>
      </c>
    </row>
    <row r="51" spans="1:44" x14ac:dyDescent="0.35">
      <c r="A51" s="2">
        <f t="shared" si="0"/>
        <v>46</v>
      </c>
      <c r="B51" s="17">
        <f t="shared" si="1"/>
        <v>1.075672063289399</v>
      </c>
      <c r="C51" s="17">
        <f t="shared" si="2"/>
        <v>-0.32602661580459413</v>
      </c>
      <c r="M51" s="2">
        <f t="shared" si="7"/>
        <v>43</v>
      </c>
      <c r="N51" s="17">
        <f t="shared" si="24"/>
        <v>0.75465310910629524</v>
      </c>
      <c r="O51" s="17">
        <f t="shared" si="25"/>
        <v>0.75468924644869972</v>
      </c>
      <c r="V51" s="2">
        <f t="shared" si="9"/>
        <v>43</v>
      </c>
      <c r="W51" s="17">
        <f t="shared" si="26"/>
        <v>0.70373904170630752</v>
      </c>
      <c r="X51" s="17">
        <f t="shared" si="33"/>
        <v>0.80059888809258428</v>
      </c>
      <c r="Z51" s="2">
        <f t="shared" si="11"/>
        <v>43</v>
      </c>
      <c r="AA51" s="17">
        <f t="shared" si="27"/>
        <v>0.65435248507309574</v>
      </c>
      <c r="AB51" s="17">
        <f t="shared" si="34"/>
        <v>0.83808822205044953</v>
      </c>
      <c r="AD51" s="2">
        <f t="shared" si="13"/>
        <v>43</v>
      </c>
      <c r="AE51" s="17">
        <f t="shared" si="28"/>
        <v>0.1389690876059051</v>
      </c>
      <c r="AF51" s="17">
        <f t="shared" si="35"/>
        <v>0.92137209965921363</v>
      </c>
      <c r="AH51" s="2">
        <f t="shared" si="15"/>
        <v>43</v>
      </c>
      <c r="AI51" s="17">
        <f t="shared" si="29"/>
        <v>1.0134009239427766</v>
      </c>
      <c r="AJ51" s="17">
        <f t="shared" si="36"/>
        <v>5.2448095113640458E-2</v>
      </c>
      <c r="AL51" s="1"/>
      <c r="AM51" s="1"/>
      <c r="AN51" s="1"/>
      <c r="AP51" s="2">
        <f t="shared" si="19"/>
        <v>43</v>
      </c>
      <c r="AQ51" s="17">
        <f t="shared" si="31"/>
        <v>0.75487963437978245</v>
      </c>
      <c r="AR51" s="17">
        <f t="shared" si="37"/>
        <v>0.75487570607424659</v>
      </c>
    </row>
    <row r="52" spans="1:44" x14ac:dyDescent="0.35">
      <c r="A52" s="2">
        <f t="shared" si="0"/>
        <v>47</v>
      </c>
      <c r="B52" s="17">
        <f t="shared" si="1"/>
        <v>-0.32602661580459413</v>
      </c>
      <c r="C52" s="17">
        <f t="shared" si="2"/>
        <v>0.60233449253899163</v>
      </c>
      <c r="M52" s="2">
        <f t="shared" si="7"/>
        <v>44</v>
      </c>
      <c r="N52" s="17">
        <f t="shared" si="24"/>
        <v>0.75468924644869972</v>
      </c>
      <c r="O52" s="17">
        <f t="shared" si="25"/>
        <v>0.75471956942259688</v>
      </c>
      <c r="V52" s="2">
        <f t="shared" si="9"/>
        <v>44</v>
      </c>
      <c r="W52" s="17">
        <f t="shared" si="26"/>
        <v>0.80059888809258428</v>
      </c>
      <c r="X52" s="17">
        <f t="shared" si="33"/>
        <v>0.70505111851622626</v>
      </c>
      <c r="Z52" s="2">
        <f t="shared" si="11"/>
        <v>44</v>
      </c>
      <c r="AA52" s="17">
        <f t="shared" si="27"/>
        <v>0.83808822205044953</v>
      </c>
      <c r="AB52" s="17">
        <f t="shared" si="34"/>
        <v>0.65472154362436286</v>
      </c>
      <c r="AD52" s="2">
        <f t="shared" si="13"/>
        <v>44</v>
      </c>
      <c r="AE52" s="17">
        <f t="shared" si="28"/>
        <v>0.92137209965921363</v>
      </c>
      <c r="AF52" s="17">
        <f t="shared" si="35"/>
        <v>0.41648907549687153</v>
      </c>
      <c r="AH52" s="2">
        <f t="shared" si="15"/>
        <v>44</v>
      </c>
      <c r="AI52" s="17">
        <f t="shared" si="29"/>
        <v>5.2448095113640458E-2</v>
      </c>
      <c r="AJ52" s="17">
        <f t="shared" si="36"/>
        <v>0.94984252577610684</v>
      </c>
      <c r="AL52" s="1"/>
      <c r="AM52" s="1"/>
      <c r="AN52" s="1"/>
      <c r="AP52" s="2">
        <f t="shared" si="19"/>
        <v>44</v>
      </c>
      <c r="AQ52" s="17">
        <f t="shared" si="31"/>
        <v>0.75487570607424659</v>
      </c>
      <c r="AR52" s="17">
        <f t="shared" si="37"/>
        <v>0.75487961847510865</v>
      </c>
    </row>
    <row r="53" spans="1:44" x14ac:dyDescent="0.35">
      <c r="A53" s="2">
        <f t="shared" si="0"/>
        <v>48</v>
      </c>
      <c r="B53" s="17">
        <f t="shared" si="1"/>
        <v>0.60233449253899163</v>
      </c>
      <c r="C53" s="17">
        <f t="shared" si="2"/>
        <v>1.0209965772322831</v>
      </c>
      <c r="M53" s="2">
        <f t="shared" si="7"/>
        <v>45</v>
      </c>
      <c r="N53" s="17">
        <f t="shared" si="24"/>
        <v>0.75471956942259688</v>
      </c>
      <c r="O53" s="17">
        <f t="shared" si="25"/>
        <v>0.75474501321008247</v>
      </c>
      <c r="V53" s="2">
        <f t="shared" si="9"/>
        <v>45</v>
      </c>
      <c r="W53" s="17">
        <f t="shared" si="26"/>
        <v>0.70505111851622626</v>
      </c>
      <c r="X53" s="17">
        <f t="shared" si="33"/>
        <v>0.79955404080679227</v>
      </c>
      <c r="Z53" s="2">
        <f t="shared" si="11"/>
        <v>45</v>
      </c>
      <c r="AA53" s="17">
        <f t="shared" si="27"/>
        <v>0.65472154362436286</v>
      </c>
      <c r="AB53" s="17">
        <f t="shared" si="34"/>
        <v>0.83785408096875291</v>
      </c>
      <c r="AD53" s="2">
        <f t="shared" si="13"/>
        <v>45</v>
      </c>
      <c r="AE53" s="17">
        <f t="shared" si="28"/>
        <v>0.41648907549687153</v>
      </c>
      <c r="AF53" s="17">
        <f t="shared" si="35"/>
        <v>1.0199221499065154</v>
      </c>
      <c r="AH53" s="2">
        <f t="shared" si="15"/>
        <v>45</v>
      </c>
      <c r="AI53" s="17">
        <f t="shared" si="29"/>
        <v>0.94984252577610684</v>
      </c>
      <c r="AJ53" s="17">
        <f t="shared" si="36"/>
        <v>0.26660794609202587</v>
      </c>
      <c r="AL53" s="1"/>
      <c r="AM53" s="1"/>
      <c r="AN53" s="1"/>
      <c r="AP53" s="2">
        <f t="shared" si="19"/>
        <v>45</v>
      </c>
      <c r="AQ53" s="17">
        <f t="shared" si="31"/>
        <v>0.75487961847510865</v>
      </c>
      <c r="AR53" s="17">
        <f t="shared" si="37"/>
        <v>0.75487572191465258</v>
      </c>
    </row>
    <row r="54" spans="1:44" x14ac:dyDescent="0.35">
      <c r="A54" s="2">
        <f t="shared" si="0"/>
        <v>49</v>
      </c>
      <c r="B54" s="17">
        <f t="shared" si="1"/>
        <v>1.0209965772322831</v>
      </c>
      <c r="C54" s="17">
        <f t="shared" si="2"/>
        <v>-8.5758990423433712E-2</v>
      </c>
      <c r="M54" s="2">
        <f t="shared" si="7"/>
        <v>46</v>
      </c>
      <c r="N54" s="17">
        <f t="shared" si="24"/>
        <v>0.75474501321008247</v>
      </c>
      <c r="O54" s="17">
        <f t="shared" si="25"/>
        <v>0.75476636267605712</v>
      </c>
      <c r="V54" s="2">
        <f t="shared" si="9"/>
        <v>46</v>
      </c>
      <c r="W54" s="17">
        <f t="shared" si="26"/>
        <v>0.79955404080679227</v>
      </c>
      <c r="X54" s="17">
        <f t="shared" si="33"/>
        <v>0.70628688296683706</v>
      </c>
      <c r="Z54" s="2">
        <f t="shared" si="11"/>
        <v>46</v>
      </c>
      <c r="AA54" s="17">
        <f t="shared" si="27"/>
        <v>0.83785408096875291</v>
      </c>
      <c r="AB54" s="17">
        <f t="shared" si="34"/>
        <v>0.65504535920426132</v>
      </c>
      <c r="AD54" s="2">
        <f t="shared" si="13"/>
        <v>46</v>
      </c>
      <c r="AE54" s="17">
        <f t="shared" si="28"/>
        <v>1.0199221499065154</v>
      </c>
      <c r="AF54" s="17">
        <f t="shared" si="35"/>
        <v>0.1389571701439376</v>
      </c>
      <c r="AH54" s="2">
        <f t="shared" si="15"/>
        <v>46</v>
      </c>
      <c r="AI54" s="17">
        <f t="shared" si="29"/>
        <v>0.26660794609202587</v>
      </c>
      <c r="AJ54" s="17">
        <f t="shared" si="36"/>
        <v>1.0855807340657684</v>
      </c>
      <c r="AL54" s="1"/>
      <c r="AM54" s="1"/>
      <c r="AN54" s="1"/>
      <c r="AP54" s="2">
        <f t="shared" si="19"/>
        <v>46</v>
      </c>
      <c r="AQ54" s="17">
        <f t="shared" si="31"/>
        <v>0.75487572191465258</v>
      </c>
      <c r="AR54" s="17">
        <f t="shared" si="37"/>
        <v>0.7548796026989617</v>
      </c>
    </row>
    <row r="55" spans="1:44" x14ac:dyDescent="0.35">
      <c r="A55" s="2">
        <f t="shared" si="0"/>
        <v>50</v>
      </c>
      <c r="B55" s="17">
        <f t="shared" si="1"/>
        <v>-8.5758990423433712E-2</v>
      </c>
      <c r="C55" s="17">
        <f t="shared" si="2"/>
        <v>0.90751712858972455</v>
      </c>
      <c r="M55" s="2">
        <f t="shared" si="7"/>
        <v>47</v>
      </c>
      <c r="N55" s="17">
        <f t="shared" si="24"/>
        <v>0.75476636267605712</v>
      </c>
      <c r="O55" s="17">
        <f t="shared" si="25"/>
        <v>0.75478427650075985</v>
      </c>
      <c r="V55" s="2">
        <f t="shared" si="9"/>
        <v>47</v>
      </c>
      <c r="W55" s="17">
        <f t="shared" si="26"/>
        <v>0.70628688296683706</v>
      </c>
      <c r="X55" s="17">
        <f t="shared" si="33"/>
        <v>0.79856388249995924</v>
      </c>
      <c r="Z55" s="2">
        <f t="shared" si="11"/>
        <v>47</v>
      </c>
      <c r="AA55" s="17">
        <f t="shared" si="27"/>
        <v>0.65504535920426132</v>
      </c>
      <c r="AB55" s="17">
        <f t="shared" si="34"/>
        <v>0.83764822432006858</v>
      </c>
      <c r="AD55" s="2">
        <f t="shared" si="13"/>
        <v>47</v>
      </c>
      <c r="AE55" s="17">
        <f t="shared" si="28"/>
        <v>0.1389571701439376</v>
      </c>
      <c r="AF55" s="17">
        <f t="shared" si="35"/>
        <v>0.92136338426207443</v>
      </c>
      <c r="AH55" s="2">
        <f t="shared" si="15"/>
        <v>47</v>
      </c>
      <c r="AI55" s="17">
        <f t="shared" si="29"/>
        <v>1.0855807340657684</v>
      </c>
      <c r="AJ55" s="17">
        <f t="shared" si="36"/>
        <v>-0.22646331133124087</v>
      </c>
      <c r="AL55" s="1"/>
      <c r="AM55" s="1"/>
      <c r="AN55" s="1"/>
      <c r="AP55" s="2">
        <f t="shared" si="19"/>
        <v>47</v>
      </c>
      <c r="AQ55" s="17">
        <f t="shared" si="31"/>
        <v>0.7548796026989617</v>
      </c>
      <c r="AR55" s="17">
        <f t="shared" si="37"/>
        <v>0.75487573762705007</v>
      </c>
    </row>
    <row r="56" spans="1:44" x14ac:dyDescent="0.35">
      <c r="V56" s="2">
        <f t="shared" si="9"/>
        <v>48</v>
      </c>
      <c r="W56" s="17">
        <f t="shared" si="26"/>
        <v>0.79856388249995924</v>
      </c>
      <c r="X56" s="17">
        <f t="shared" si="33"/>
        <v>0.7074537195586611</v>
      </c>
      <c r="Z56" s="2">
        <f t="shared" si="11"/>
        <v>48</v>
      </c>
      <c r="AA56" s="17">
        <f t="shared" si="27"/>
        <v>0.83764822432006858</v>
      </c>
      <c r="AB56" s="17">
        <f t="shared" si="34"/>
        <v>0.65532985710225589</v>
      </c>
      <c r="AD56" s="2">
        <f t="shared" si="13"/>
        <v>48</v>
      </c>
      <c r="AE56" s="17">
        <f t="shared" si="28"/>
        <v>0.92136338426207443</v>
      </c>
      <c r="AF56" s="17">
        <f t="shared" si="35"/>
        <v>0.41651096502579688</v>
      </c>
      <c r="AH56" s="2">
        <f t="shared" si="15"/>
        <v>48</v>
      </c>
      <c r="AI56" s="17">
        <f t="shared" si="29"/>
        <v>-0.22646331133124087</v>
      </c>
      <c r="AJ56" s="17">
        <f t="shared" si="36"/>
        <v>0.63783250294280369</v>
      </c>
      <c r="AL56" s="1"/>
      <c r="AM56" s="1"/>
      <c r="AN56" s="1"/>
      <c r="AP56" s="2">
        <f t="shared" si="19"/>
        <v>48</v>
      </c>
      <c r="AQ56" s="17">
        <f t="shared" si="31"/>
        <v>0.75487573762705007</v>
      </c>
      <c r="AR56" s="17">
        <f t="shared" si="37"/>
        <v>0.754879587050303</v>
      </c>
    </row>
    <row r="57" spans="1:44" x14ac:dyDescent="0.35">
      <c r="V57" s="2">
        <f t="shared" si="9"/>
        <v>49</v>
      </c>
      <c r="W57" s="17">
        <f t="shared" si="26"/>
        <v>0.7074537195586611</v>
      </c>
      <c r="X57" s="17">
        <f t="shared" si="33"/>
        <v>0.79762353187418489</v>
      </c>
      <c r="Z57" s="2">
        <f t="shared" si="11"/>
        <v>49</v>
      </c>
      <c r="AA57" s="17">
        <f t="shared" si="27"/>
        <v>0.65532985710225589</v>
      </c>
      <c r="AB57" s="17">
        <f t="shared" si="34"/>
        <v>0.83746703949670298</v>
      </c>
      <c r="AD57" s="2">
        <f t="shared" si="13"/>
        <v>49</v>
      </c>
      <c r="AE57" s="17">
        <f t="shared" si="28"/>
        <v>0.41651096502579688</v>
      </c>
      <c r="AF57" s="17">
        <f t="shared" si="35"/>
        <v>1.0199203389097646</v>
      </c>
      <c r="AH57" s="2">
        <f t="shared" si="15"/>
        <v>49</v>
      </c>
      <c r="AI57" s="17">
        <f t="shared" si="29"/>
        <v>0.63783250294280369</v>
      </c>
      <c r="AJ57" s="17">
        <f t="shared" si="36"/>
        <v>0.93814460060458482</v>
      </c>
      <c r="AL57" s="1"/>
      <c r="AM57" s="1"/>
      <c r="AN57" s="1"/>
      <c r="AP57" s="2">
        <f t="shared" si="19"/>
        <v>49</v>
      </c>
      <c r="AQ57" s="17">
        <f t="shared" si="31"/>
        <v>0.754879587050303</v>
      </c>
      <c r="AR57" s="17">
        <f t="shared" si="37"/>
        <v>0.75487575321247335</v>
      </c>
    </row>
    <row r="58" spans="1:44" x14ac:dyDescent="0.35">
      <c r="V58" s="2">
        <f t="shared" si="9"/>
        <v>50</v>
      </c>
      <c r="W58" s="17">
        <f t="shared" si="26"/>
        <v>0.79762353187418489</v>
      </c>
      <c r="X58" s="17">
        <f t="shared" si="33"/>
        <v>0.70855803909080939</v>
      </c>
      <c r="Z58" s="2">
        <f t="shared" si="11"/>
        <v>50</v>
      </c>
      <c r="AA58" s="17">
        <f t="shared" si="27"/>
        <v>0.83746703949670298</v>
      </c>
      <c r="AB58" s="17">
        <f t="shared" si="34"/>
        <v>0.65558010285622348</v>
      </c>
      <c r="AD58" s="2">
        <f t="shared" si="13"/>
        <v>50</v>
      </c>
      <c r="AE58" s="17">
        <f t="shared" si="28"/>
        <v>1.0199203389097646</v>
      </c>
      <c r="AF58" s="17">
        <f t="shared" si="35"/>
        <v>0.13896283575385893</v>
      </c>
      <c r="AH58" s="2">
        <f t="shared" si="15"/>
        <v>50</v>
      </c>
      <c r="AI58" s="17">
        <f t="shared" si="29"/>
        <v>0.93814460060458482</v>
      </c>
      <c r="AJ58" s="17">
        <f t="shared" si="36"/>
        <v>0.30293297023698096</v>
      </c>
      <c r="AL58" s="1"/>
      <c r="AM58" s="1"/>
      <c r="AN58" s="1"/>
      <c r="AP58" s="2">
        <f t="shared" si="19"/>
        <v>50</v>
      </c>
      <c r="AQ58" s="17">
        <f t="shared" si="31"/>
        <v>0.75487575321247335</v>
      </c>
      <c r="AR58" s="17">
        <f t="shared" si="37"/>
        <v>0.75487957152810237</v>
      </c>
    </row>
    <row r="59" spans="1:44" x14ac:dyDescent="0.35">
      <c r="V59" s="2">
        <f t="shared" si="9"/>
        <v>51</v>
      </c>
      <c r="W59" s="17">
        <f t="shared" si="26"/>
        <v>0.70855803909080939</v>
      </c>
      <c r="X59" s="17">
        <f t="shared" si="33"/>
        <v>0.79672870837858278</v>
      </c>
      <c r="Z59" s="2">
        <f t="shared" si="11"/>
        <v>51</v>
      </c>
      <c r="AA59" s="17">
        <f t="shared" si="27"/>
        <v>0.65558010285622348</v>
      </c>
      <c r="AB59" s="17">
        <f t="shared" si="34"/>
        <v>0.83730741838801093</v>
      </c>
      <c r="AD59" s="2">
        <f t="shared" si="13"/>
        <v>51</v>
      </c>
      <c r="AE59" s="17">
        <f t="shared" si="28"/>
        <v>0.13896283575385893</v>
      </c>
      <c r="AF59" s="17">
        <f t="shared" si="35"/>
        <v>0.92136752763749408</v>
      </c>
      <c r="AH59" s="2">
        <f t="shared" si="15"/>
        <v>51</v>
      </c>
      <c r="AI59" s="17">
        <f t="shared" si="29"/>
        <v>0.30293297023698096</v>
      </c>
      <c r="AJ59" s="17">
        <f t="shared" si="36"/>
        <v>1.0953217218764832</v>
      </c>
      <c r="AL59" s="1"/>
      <c r="AM59" s="1"/>
      <c r="AN59" s="1"/>
      <c r="AP59" s="2">
        <f t="shared" si="19"/>
        <v>51</v>
      </c>
      <c r="AQ59" s="17">
        <f t="shared" si="31"/>
        <v>0.75487957152810237</v>
      </c>
      <c r="AR59" s="17">
        <f t="shared" si="37"/>
        <v>0.75487576867194861</v>
      </c>
    </row>
    <row r="60" spans="1:44" x14ac:dyDescent="0.35">
      <c r="V60" s="2">
        <f t="shared" si="9"/>
        <v>52</v>
      </c>
      <c r="W60" s="17">
        <f t="shared" si="26"/>
        <v>0.79672870837858278</v>
      </c>
      <c r="X60" s="17">
        <f t="shared" si="33"/>
        <v>0.70960543847422519</v>
      </c>
      <c r="Z60" s="2">
        <f t="shared" si="11"/>
        <v>52</v>
      </c>
      <c r="AA60" s="17">
        <f t="shared" si="27"/>
        <v>0.83730741838801093</v>
      </c>
      <c r="AB60" s="17">
        <f t="shared" si="34"/>
        <v>0.65580044523039538</v>
      </c>
      <c r="AD60" s="2">
        <f t="shared" si="13"/>
        <v>52</v>
      </c>
      <c r="AE60" s="17">
        <f t="shared" si="28"/>
        <v>0.92136752763749408</v>
      </c>
      <c r="AF60" s="17">
        <f t="shared" si="35"/>
        <v>0.41650055861086466</v>
      </c>
      <c r="AH60" s="2">
        <f t="shared" si="15"/>
        <v>52</v>
      </c>
      <c r="AI60" s="17">
        <f t="shared" si="29"/>
        <v>1.0953217218764832</v>
      </c>
      <c r="AJ60" s="17">
        <f t="shared" si="36"/>
        <v>-0.26711596058590126</v>
      </c>
      <c r="AL60" s="1"/>
      <c r="AM60" s="1"/>
      <c r="AN60" s="1"/>
      <c r="AP60" s="2">
        <f t="shared" si="19"/>
        <v>52</v>
      </c>
      <c r="AQ60" s="17">
        <f t="shared" si="31"/>
        <v>0.75487576867194861</v>
      </c>
      <c r="AR60" s="17">
        <f t="shared" si="37"/>
        <v>0.75487955613133795</v>
      </c>
    </row>
    <row r="61" spans="1:44" x14ac:dyDescent="0.35">
      <c r="V61" s="2">
        <f t="shared" si="9"/>
        <v>53</v>
      </c>
      <c r="W61" s="17">
        <f t="shared" si="26"/>
        <v>0.70960543847422519</v>
      </c>
      <c r="X61" s="17">
        <f t="shared" si="33"/>
        <v>0.79587563951449225</v>
      </c>
      <c r="Z61" s="2">
        <f t="shared" si="11"/>
        <v>53</v>
      </c>
      <c r="AA61" s="17">
        <f t="shared" si="27"/>
        <v>0.65580044523039538</v>
      </c>
      <c r="AB61" s="17">
        <f t="shared" si="34"/>
        <v>0.83716667757131791</v>
      </c>
      <c r="AD61" s="2">
        <f t="shared" si="13"/>
        <v>53</v>
      </c>
      <c r="AE61" s="17">
        <f t="shared" si="28"/>
        <v>0.41650055861086466</v>
      </c>
      <c r="AF61" s="17">
        <f t="shared" si="35"/>
        <v>1.0199212000836624</v>
      </c>
      <c r="AH61" s="2">
        <f t="shared" si="15"/>
        <v>53</v>
      </c>
      <c r="AI61" s="17">
        <f t="shared" si="29"/>
        <v>-0.26711596058590126</v>
      </c>
      <c r="AJ61" s="17">
        <f t="shared" si="36"/>
        <v>0.5858212731779483</v>
      </c>
      <c r="AL61" s="1"/>
      <c r="AM61" s="1"/>
      <c r="AN61" s="1"/>
      <c r="AP61" s="2">
        <f t="shared" si="19"/>
        <v>53</v>
      </c>
      <c r="AQ61" s="17">
        <f t="shared" si="31"/>
        <v>0.75487955613133795</v>
      </c>
      <c r="AR61" s="17">
        <f t="shared" si="37"/>
        <v>0.75487578400649369</v>
      </c>
    </row>
    <row r="62" spans="1:44" x14ac:dyDescent="0.35">
      <c r="V62" s="2">
        <f t="shared" si="9"/>
        <v>54</v>
      </c>
      <c r="W62" s="17">
        <f t="shared" si="26"/>
        <v>0.79587563951449225</v>
      </c>
      <c r="X62" s="17">
        <f t="shared" si="33"/>
        <v>0.71060082951872272</v>
      </c>
      <c r="Z62" s="2">
        <f t="shared" si="11"/>
        <v>54</v>
      </c>
      <c r="AA62" s="17">
        <f t="shared" si="27"/>
        <v>0.83716667757131791</v>
      </c>
      <c r="AB62" s="17">
        <f t="shared" si="34"/>
        <v>0.65599463155401649</v>
      </c>
      <c r="AD62" s="2">
        <f t="shared" si="13"/>
        <v>54</v>
      </c>
      <c r="AE62" s="17">
        <f t="shared" si="28"/>
        <v>1.0199212000836624</v>
      </c>
      <c r="AF62" s="17">
        <f t="shared" si="35"/>
        <v>0.13896014161839709</v>
      </c>
      <c r="AH62" s="2">
        <f t="shared" si="15"/>
        <v>54</v>
      </c>
      <c r="AI62" s="17">
        <f t="shared" si="29"/>
        <v>0.5858212731779483</v>
      </c>
      <c r="AJ62" s="17">
        <f t="shared" si="36"/>
        <v>0.9960119745500049</v>
      </c>
      <c r="AL62" s="1"/>
      <c r="AM62" s="1"/>
      <c r="AN62" s="1"/>
      <c r="AP62" s="2">
        <f t="shared" si="19"/>
        <v>54</v>
      </c>
      <c r="AQ62" s="17">
        <f t="shared" si="31"/>
        <v>0.75487578400649369</v>
      </c>
      <c r="AR62" s="17">
        <f t="shared" si="37"/>
        <v>0.754879540858996</v>
      </c>
    </row>
    <row r="63" spans="1:44" x14ac:dyDescent="0.35">
      <c r="V63" s="2">
        <f t="shared" si="9"/>
        <v>55</v>
      </c>
      <c r="W63" s="17">
        <f t="shared" si="26"/>
        <v>0.71060082951872272</v>
      </c>
      <c r="X63" s="17">
        <f t="shared" si="33"/>
        <v>0.79506098514858903</v>
      </c>
      <c r="Z63" s="2">
        <f t="shared" si="11"/>
        <v>55</v>
      </c>
      <c r="AA63" s="17">
        <f t="shared" si="27"/>
        <v>0.65599463155401649</v>
      </c>
      <c r="AB63" s="17">
        <f t="shared" si="34"/>
        <v>0.83704249310806822</v>
      </c>
      <c r="AD63" s="2">
        <f t="shared" si="13"/>
        <v>55</v>
      </c>
      <c r="AE63" s="17">
        <f t="shared" si="28"/>
        <v>0.13896014161839709</v>
      </c>
      <c r="AF63" s="17">
        <f t="shared" si="35"/>
        <v>0.92136555737067494</v>
      </c>
      <c r="AH63" s="2">
        <f t="shared" si="15"/>
        <v>55</v>
      </c>
      <c r="AI63" s="17">
        <f t="shared" si="29"/>
        <v>0.9960119745500049</v>
      </c>
      <c r="AJ63" s="17">
        <f t="shared" si="36"/>
        <v>0.11390089051006591</v>
      </c>
      <c r="AL63" s="1"/>
      <c r="AM63" s="1"/>
      <c r="AN63" s="1"/>
      <c r="AP63" s="2">
        <f t="shared" si="19"/>
        <v>55</v>
      </c>
      <c r="AQ63" s="17">
        <f t="shared" si="31"/>
        <v>0.754879540858996</v>
      </c>
      <c r="AR63" s="17">
        <f t="shared" si="37"/>
        <v>0.75487579921711812</v>
      </c>
    </row>
    <row r="64" spans="1:44" x14ac:dyDescent="0.35">
      <c r="V64" s="2">
        <f t="shared" si="9"/>
        <v>56</v>
      </c>
      <c r="W64" s="17">
        <f t="shared" si="26"/>
        <v>0.79506098514858903</v>
      </c>
      <c r="X64" s="17">
        <f t="shared" si="33"/>
        <v>0.71154854358582997</v>
      </c>
      <c r="Z64" s="2">
        <f t="shared" si="11"/>
        <v>56</v>
      </c>
      <c r="AA64" s="17">
        <f t="shared" si="27"/>
        <v>0.83704249310806822</v>
      </c>
      <c r="AB64" s="17">
        <f t="shared" si="34"/>
        <v>0.65616590156289845</v>
      </c>
      <c r="AD64" s="2">
        <f t="shared" si="13"/>
        <v>56</v>
      </c>
      <c r="AE64" s="17">
        <f t="shared" si="28"/>
        <v>0.92136555737067494</v>
      </c>
      <c r="AF64" s="17">
        <f t="shared" si="35"/>
        <v>0.41650550710463874</v>
      </c>
      <c r="AH64" s="2">
        <f t="shared" si="15"/>
        <v>56</v>
      </c>
      <c r="AI64" s="17">
        <f t="shared" si="29"/>
        <v>0.11390089051006591</v>
      </c>
      <c r="AJ64" s="17">
        <f t="shared" si="36"/>
        <v>1.0008949039871446</v>
      </c>
      <c r="AL64" s="1"/>
      <c r="AM64" s="1"/>
      <c r="AN64" s="1"/>
      <c r="AP64" s="2">
        <f t="shared" si="19"/>
        <v>56</v>
      </c>
      <c r="AQ64" s="17">
        <f t="shared" si="31"/>
        <v>0.75487579921711812</v>
      </c>
      <c r="AR64" s="17">
        <f t="shared" si="37"/>
        <v>0.754879525710071</v>
      </c>
    </row>
    <row r="65" spans="22:44" x14ac:dyDescent="0.35">
      <c r="V65" s="2">
        <f t="shared" si="9"/>
        <v>57</v>
      </c>
      <c r="W65" s="17">
        <f t="shared" si="26"/>
        <v>0.71154854358582997</v>
      </c>
      <c r="X65" s="17">
        <f t="shared" si="33"/>
        <v>0.79428177524832488</v>
      </c>
      <c r="Z65" s="2">
        <f t="shared" si="11"/>
        <v>57</v>
      </c>
      <c r="AA65" s="17">
        <f t="shared" si="27"/>
        <v>0.65616590156289845</v>
      </c>
      <c r="AB65" s="17">
        <f t="shared" si="34"/>
        <v>0.83693284686567559</v>
      </c>
      <c r="AD65" s="2">
        <f t="shared" si="13"/>
        <v>57</v>
      </c>
      <c r="AE65" s="17">
        <f t="shared" si="28"/>
        <v>0.41650550710463874</v>
      </c>
      <c r="AF65" s="17">
        <f t="shared" si="35"/>
        <v>1.0199207906239303</v>
      </c>
      <c r="AH65" s="2">
        <f t="shared" si="15"/>
        <v>57</v>
      </c>
      <c r="AI65" s="17">
        <f t="shared" si="29"/>
        <v>1.0008949039871446</v>
      </c>
      <c r="AJ65" s="17">
        <f t="shared" si="36"/>
        <v>9.6864952328649001E-2</v>
      </c>
      <c r="AL65" s="1"/>
      <c r="AM65" s="1"/>
      <c r="AN65" s="1"/>
      <c r="AP65" s="2">
        <f t="shared" si="19"/>
        <v>57</v>
      </c>
      <c r="AQ65" s="17">
        <f t="shared" si="31"/>
        <v>0.754879525710071</v>
      </c>
      <c r="AR65" s="17">
        <f t="shared" si="37"/>
        <v>0.7548758143048232</v>
      </c>
    </row>
    <row r="66" spans="22:44" x14ac:dyDescent="0.35">
      <c r="V66" s="2">
        <f t="shared" si="9"/>
        <v>58</v>
      </c>
      <c r="W66" s="17">
        <f t="shared" si="26"/>
        <v>0.79428177524832488</v>
      </c>
      <c r="X66" s="17">
        <f t="shared" si="33"/>
        <v>0.71245241728810615</v>
      </c>
      <c r="Z66" s="2">
        <f t="shared" si="11"/>
        <v>58</v>
      </c>
      <c r="AA66" s="17">
        <f t="shared" si="27"/>
        <v>0.83693284686567559</v>
      </c>
      <c r="AB66" s="17">
        <f t="shared" si="34"/>
        <v>0.65631706435345649</v>
      </c>
      <c r="AD66" s="2">
        <f t="shared" si="13"/>
        <v>58</v>
      </c>
      <c r="AE66" s="17">
        <f t="shared" si="28"/>
        <v>1.0199207906239303</v>
      </c>
      <c r="AF66" s="17">
        <f t="shared" si="35"/>
        <v>0.138961422591386</v>
      </c>
      <c r="AH66" s="2">
        <f t="shared" si="15"/>
        <v>58</v>
      </c>
      <c r="AI66" s="17">
        <f t="shared" si="29"/>
        <v>9.6864952328649001E-2</v>
      </c>
      <c r="AJ66" s="17">
        <f t="shared" si="36"/>
        <v>0.98760243555525562</v>
      </c>
      <c r="AL66" s="1"/>
      <c r="AM66" s="1"/>
      <c r="AN66" s="1"/>
      <c r="AP66" s="2">
        <f t="shared" si="19"/>
        <v>58</v>
      </c>
      <c r="AQ66" s="17">
        <f t="shared" si="31"/>
        <v>0.7548758143048232</v>
      </c>
      <c r="AR66" s="17">
        <f t="shared" si="37"/>
        <v>0.75487951068356596</v>
      </c>
    </row>
    <row r="67" spans="22:44" x14ac:dyDescent="0.35">
      <c r="V67" s="2">
        <f t="shared" si="9"/>
        <v>59</v>
      </c>
      <c r="W67" s="17">
        <f t="shared" si="26"/>
        <v>0.71245241728810615</v>
      </c>
      <c r="X67" s="17">
        <f t="shared" si="33"/>
        <v>0.7935353583019803</v>
      </c>
      <c r="Z67" s="2">
        <f t="shared" si="11"/>
        <v>59</v>
      </c>
      <c r="AA67" s="17">
        <f t="shared" si="27"/>
        <v>0.65631706435345649</v>
      </c>
      <c r="AB67" s="17">
        <f t="shared" si="34"/>
        <v>0.83683598201813236</v>
      </c>
      <c r="AD67" s="2">
        <f t="shared" si="13"/>
        <v>59</v>
      </c>
      <c r="AE67" s="17">
        <f t="shared" si="28"/>
        <v>0.138961422591386</v>
      </c>
      <c r="AF67" s="17">
        <f t="shared" si="35"/>
        <v>0.92136649416993388</v>
      </c>
      <c r="AH67" s="2">
        <f t="shared" si="15"/>
        <v>59</v>
      </c>
      <c r="AI67" s="17">
        <f t="shared" si="29"/>
        <v>0.98760243555525562</v>
      </c>
      <c r="AJ67" s="17">
        <f t="shared" si="36"/>
        <v>0.14283987193229664</v>
      </c>
      <c r="AL67" s="1"/>
      <c r="AM67" s="1"/>
      <c r="AN67" s="1"/>
      <c r="AP67" s="2">
        <f t="shared" si="19"/>
        <v>59</v>
      </c>
      <c r="AQ67" s="17">
        <f t="shared" si="31"/>
        <v>0.75487951068356596</v>
      </c>
      <c r="AR67" s="17">
        <f t="shared" si="37"/>
        <v>0.75487582927060237</v>
      </c>
    </row>
    <row r="68" spans="22:44" x14ac:dyDescent="0.35">
      <c r="V68" s="2">
        <f t="shared" si="9"/>
        <v>60</v>
      </c>
      <c r="W68" s="17">
        <f t="shared" si="26"/>
        <v>0.7935353583019803</v>
      </c>
      <c r="X68" s="17">
        <f t="shared" si="33"/>
        <v>0.71331586317115969</v>
      </c>
      <c r="Z68" s="2">
        <f t="shared" si="11"/>
        <v>60</v>
      </c>
      <c r="AA68" s="17">
        <f t="shared" si="27"/>
        <v>0.83683598201813236</v>
      </c>
      <c r="AB68" s="17">
        <f t="shared" si="34"/>
        <v>0.65645056194642204</v>
      </c>
      <c r="AD68" s="2">
        <f t="shared" si="13"/>
        <v>60</v>
      </c>
      <c r="AE68" s="17">
        <f t="shared" si="28"/>
        <v>0.92136649416993388</v>
      </c>
      <c r="AF68" s="17">
        <f t="shared" si="35"/>
        <v>0.4165031542560238</v>
      </c>
      <c r="AH68" s="2">
        <f t="shared" si="15"/>
        <v>60</v>
      </c>
      <c r="AI68" s="17">
        <f t="shared" si="29"/>
        <v>0.14283987193229664</v>
      </c>
      <c r="AJ68" s="17">
        <f t="shared" si="36"/>
        <v>1.0218540106626435</v>
      </c>
      <c r="AL68" s="1"/>
      <c r="AM68" s="1"/>
      <c r="AN68" s="1"/>
      <c r="AP68" s="2">
        <f t="shared" si="19"/>
        <v>60</v>
      </c>
      <c r="AQ68" s="17">
        <f t="shared" si="31"/>
        <v>0.75487582927060237</v>
      </c>
      <c r="AR68" s="17">
        <f t="shared" si="37"/>
        <v>0.75487949577849123</v>
      </c>
    </row>
    <row r="69" spans="22:44" x14ac:dyDescent="0.35">
      <c r="V69" s="2">
        <f t="shared" si="9"/>
        <v>61</v>
      </c>
      <c r="W69" s="17">
        <f t="shared" si="26"/>
        <v>0.71331586317115969</v>
      </c>
      <c r="X69" s="17">
        <f t="shared" si="33"/>
        <v>0.79281935831255235</v>
      </c>
      <c r="Z69" s="2">
        <f t="shared" si="11"/>
        <v>61</v>
      </c>
      <c r="AA69" s="17">
        <f t="shared" si="27"/>
        <v>0.65645056194642204</v>
      </c>
      <c r="AB69" s="17">
        <f t="shared" si="34"/>
        <v>0.83675036591878238</v>
      </c>
      <c r="AD69" s="2">
        <f t="shared" si="13"/>
        <v>61</v>
      </c>
      <c r="AE69" s="17">
        <f t="shared" si="28"/>
        <v>0.4165031542560238</v>
      </c>
      <c r="AF69" s="17">
        <f t="shared" si="35"/>
        <v>1.0199209853197699</v>
      </c>
      <c r="AH69" s="2">
        <f t="shared" si="15"/>
        <v>61</v>
      </c>
      <c r="AI69" s="17">
        <f t="shared" si="29"/>
        <v>1.0218540106626435</v>
      </c>
      <c r="AJ69" s="17">
        <f t="shared" si="36"/>
        <v>2.1782216981073743E-2</v>
      </c>
      <c r="AL69" s="1"/>
      <c r="AM69" s="1"/>
      <c r="AN69" s="1"/>
      <c r="AP69" s="2">
        <f t="shared" si="19"/>
        <v>61</v>
      </c>
      <c r="AQ69" s="17">
        <f t="shared" si="31"/>
        <v>0.75487949577849123</v>
      </c>
      <c r="AR69" s="17">
        <f t="shared" si="37"/>
        <v>0.75487584411544095</v>
      </c>
    </row>
    <row r="70" spans="22:44" x14ac:dyDescent="0.35">
      <c r="V70" s="2">
        <f t="shared" si="9"/>
        <v>62</v>
      </c>
      <c r="W70" s="17">
        <f t="shared" si="26"/>
        <v>0.79281935831255235</v>
      </c>
      <c r="X70" s="17">
        <f t="shared" si="33"/>
        <v>0.71414192839892543</v>
      </c>
      <c r="Z70" s="2">
        <f t="shared" si="11"/>
        <v>62</v>
      </c>
      <c r="AA70" s="17">
        <f t="shared" si="27"/>
        <v>0.83675036591878238</v>
      </c>
      <c r="AB70" s="17">
        <f t="shared" si="34"/>
        <v>0.65656852214052708</v>
      </c>
      <c r="AD70" s="2">
        <f t="shared" si="13"/>
        <v>62</v>
      </c>
      <c r="AE70" s="17">
        <f t="shared" si="28"/>
        <v>1.0199209853197699</v>
      </c>
      <c r="AF70" s="17">
        <f t="shared" si="35"/>
        <v>0.13896081349594502</v>
      </c>
      <c r="AH70" s="2">
        <f t="shared" si="15"/>
        <v>62</v>
      </c>
      <c r="AI70" s="17">
        <f t="shared" si="29"/>
        <v>2.1782216981073743E-2</v>
      </c>
      <c r="AJ70" s="17">
        <f t="shared" si="36"/>
        <v>0.92134589709296077</v>
      </c>
      <c r="AL70" s="1"/>
      <c r="AM70" s="1"/>
      <c r="AN70" s="1"/>
      <c r="AP70" s="2">
        <f t="shared" si="19"/>
        <v>62</v>
      </c>
      <c r="AQ70" s="17">
        <f t="shared" si="31"/>
        <v>0.75487584411544095</v>
      </c>
      <c r="AR70" s="17">
        <f t="shared" si="37"/>
        <v>0.75487948099386559</v>
      </c>
    </row>
    <row r="71" spans="22:44" x14ac:dyDescent="0.35">
      <c r="V71" s="2">
        <f t="shared" si="9"/>
        <v>63</v>
      </c>
      <c r="W71" s="17">
        <f t="shared" si="26"/>
        <v>0.71414192839892543</v>
      </c>
      <c r="X71" s="17">
        <f t="shared" si="33"/>
        <v>0.79213163872329551</v>
      </c>
      <c r="Z71" s="2">
        <f t="shared" si="11"/>
        <v>63</v>
      </c>
      <c r="AA71" s="17">
        <f t="shared" si="27"/>
        <v>0.65656852214052708</v>
      </c>
      <c r="AB71" s="17">
        <f t="shared" si="34"/>
        <v>0.8366746589415115</v>
      </c>
      <c r="AD71" s="2">
        <f t="shared" si="13"/>
        <v>63</v>
      </c>
      <c r="AE71" s="17">
        <f t="shared" si="28"/>
        <v>0.13896081349594502</v>
      </c>
      <c r="AF71" s="17">
        <f t="shared" si="35"/>
        <v>0.92136604872762684</v>
      </c>
      <c r="AH71" s="2">
        <f t="shared" si="15"/>
        <v>63</v>
      </c>
      <c r="AI71" s="17">
        <f t="shared" si="29"/>
        <v>0.92134589709296077</v>
      </c>
      <c r="AJ71" s="17">
        <f t="shared" si="36"/>
        <v>0.353456007694682</v>
      </c>
      <c r="AL71" s="1"/>
      <c r="AM71" s="1"/>
      <c r="AN71" s="1"/>
      <c r="AP71" s="2">
        <f t="shared" si="19"/>
        <v>63</v>
      </c>
      <c r="AQ71" s="17">
        <f t="shared" si="31"/>
        <v>0.75487948099386559</v>
      </c>
      <c r="AR71" s="17">
        <f t="shared" si="37"/>
        <v>0.75487585884031638</v>
      </c>
    </row>
    <row r="72" spans="22:44" x14ac:dyDescent="0.35">
      <c r="V72" s="2">
        <f t="shared" si="9"/>
        <v>64</v>
      </c>
      <c r="W72" s="17">
        <f t="shared" si="26"/>
        <v>0.79213163872329551</v>
      </c>
      <c r="X72" s="17">
        <f t="shared" si="33"/>
        <v>0.71493334378158635</v>
      </c>
      <c r="Z72" s="2">
        <f t="shared" si="11"/>
        <v>64</v>
      </c>
      <c r="AA72" s="17">
        <f t="shared" si="27"/>
        <v>0.8366746589415115</v>
      </c>
      <c r="AB72" s="17">
        <f t="shared" si="34"/>
        <v>0.65667280272999573</v>
      </c>
      <c r="AD72" s="2">
        <f t="shared" si="13"/>
        <v>64</v>
      </c>
      <c r="AE72" s="17">
        <f t="shared" si="28"/>
        <v>0.92136604872762684</v>
      </c>
      <c r="AF72" s="17">
        <f t="shared" si="35"/>
        <v>0.41650427302178128</v>
      </c>
      <c r="AH72" s="2">
        <f t="shared" si="15"/>
        <v>64</v>
      </c>
      <c r="AI72" s="17">
        <f t="shared" si="29"/>
        <v>0.353456007694682</v>
      </c>
      <c r="AJ72" s="17">
        <f t="shared" si="36"/>
        <v>1.1012760744913019</v>
      </c>
      <c r="AL72" s="1"/>
      <c r="AM72" s="1"/>
      <c r="AN72" s="1"/>
      <c r="AP72" s="2">
        <f t="shared" si="19"/>
        <v>64</v>
      </c>
      <c r="AQ72" s="17">
        <f t="shared" si="31"/>
        <v>0.75487585884031638</v>
      </c>
      <c r="AR72" s="17">
        <f t="shared" si="37"/>
        <v>0.75487946632871583</v>
      </c>
    </row>
    <row r="73" spans="22:44" x14ac:dyDescent="0.35">
      <c r="V73" s="2">
        <f t="shared" si="9"/>
        <v>65</v>
      </c>
      <c r="W73" s="17">
        <f t="shared" si="26"/>
        <v>0.71493334378158635</v>
      </c>
      <c r="X73" s="17">
        <f t="shared" ref="X73:X104" si="38">$X$6*(-1*W73^3-1*W73^2+1)+W73</f>
        <v>0.79147027198649034</v>
      </c>
      <c r="Z73" s="2">
        <f t="shared" si="11"/>
        <v>65</v>
      </c>
      <c r="AA73" s="17">
        <f t="shared" si="27"/>
        <v>0.65667280272999573</v>
      </c>
      <c r="AB73" s="17">
        <f t="shared" ref="AB73:AB78" si="39">$AB$6*(-1*AA73^3-1*AA73^2+1)+AA73</f>
        <v>0.83660768818996467</v>
      </c>
      <c r="AD73" s="2">
        <f t="shared" si="13"/>
        <v>65</v>
      </c>
      <c r="AE73" s="17">
        <f t="shared" si="28"/>
        <v>0.41650427302178128</v>
      </c>
      <c r="AF73" s="17">
        <f t="shared" ref="AF73:AF104" si="40">$AF$6*(-1*AE73^3-1*AE73^2+1)+AE73</f>
        <v>1.0199208927455214</v>
      </c>
      <c r="AH73" s="2">
        <f t="shared" si="15"/>
        <v>65</v>
      </c>
      <c r="AI73" s="17">
        <f t="shared" si="29"/>
        <v>1.1012760744913019</v>
      </c>
      <c r="AJ73" s="17">
        <f t="shared" ref="AJ73:AJ104" si="41">$AJ$6*(-1*AI73^3-1*AI73^2+1)+AI73</f>
        <v>-0.29232579201151943</v>
      </c>
      <c r="AL73" s="1"/>
      <c r="AM73" s="1"/>
      <c r="AN73" s="1"/>
      <c r="AP73" s="2">
        <f t="shared" si="19"/>
        <v>65</v>
      </c>
      <c r="AQ73" s="17">
        <f t="shared" si="31"/>
        <v>0.75487946632871583</v>
      </c>
      <c r="AR73" s="17">
        <f t="shared" ref="AR73:AR104" si="42">$AR$6*(-1*AQ73^3-1*AQ73^2+1)+AQ73</f>
        <v>0.75487587344619778</v>
      </c>
    </row>
    <row r="74" spans="22:44" x14ac:dyDescent="0.35">
      <c r="V74" s="2">
        <f t="shared" ref="V74:V115" si="43">V73+1</f>
        <v>66</v>
      </c>
      <c r="W74" s="17">
        <f t="shared" si="26"/>
        <v>0.79147027198649034</v>
      </c>
      <c r="X74" s="17">
        <f t="shared" si="38"/>
        <v>0.71569256497361422</v>
      </c>
      <c r="Z74" s="2">
        <f t="shared" ref="Z74:Z108" si="44">Z73+1</f>
        <v>66</v>
      </c>
      <c r="AA74" s="17">
        <f t="shared" si="27"/>
        <v>0.83660768818996467</v>
      </c>
      <c r="AB74" s="17">
        <f t="shared" si="39"/>
        <v>0.65676502870487108</v>
      </c>
      <c r="AD74" s="2">
        <f t="shared" ref="AD74:AD108" si="45">AD73+1</f>
        <v>66</v>
      </c>
      <c r="AE74" s="17">
        <f t="shared" si="28"/>
        <v>1.0199208927455214</v>
      </c>
      <c r="AF74" s="17">
        <f t="shared" si="40"/>
        <v>0.13896110310952248</v>
      </c>
      <c r="AH74" s="2">
        <f t="shared" ref="AH74:AH137" si="46">AH73+1</f>
        <v>66</v>
      </c>
      <c r="AI74" s="17">
        <f t="shared" si="29"/>
        <v>-0.29232579201151943</v>
      </c>
      <c r="AJ74" s="17">
        <f t="shared" si="41"/>
        <v>0.55324774058426474</v>
      </c>
      <c r="AL74" s="1"/>
      <c r="AM74" s="1"/>
      <c r="AN74" s="1"/>
      <c r="AP74" s="2">
        <f t="shared" ref="AP74:AP137" si="47">AP73+1</f>
        <v>66</v>
      </c>
      <c r="AQ74" s="17">
        <f t="shared" si="31"/>
        <v>0.75487587344619778</v>
      </c>
      <c r="AR74" s="17">
        <f t="shared" si="42"/>
        <v>0.75487945178207638</v>
      </c>
    </row>
    <row r="75" spans="22:44" x14ac:dyDescent="0.35">
      <c r="V75" s="2">
        <f t="shared" si="43"/>
        <v>67</v>
      </c>
      <c r="W75" s="17">
        <f t="shared" si="26"/>
        <v>0.71569256497361422</v>
      </c>
      <c r="X75" s="17">
        <f t="shared" si="38"/>
        <v>0.79083351375658095</v>
      </c>
      <c r="Z75" s="2">
        <f t="shared" si="44"/>
        <v>67</v>
      </c>
      <c r="AA75" s="17">
        <f t="shared" si="27"/>
        <v>0.65676502870487108</v>
      </c>
      <c r="AB75" s="17">
        <f t="shared" si="39"/>
        <v>0.83654842520497841</v>
      </c>
      <c r="AD75" s="2">
        <f t="shared" si="45"/>
        <v>67</v>
      </c>
      <c r="AE75" s="17">
        <f t="shared" si="28"/>
        <v>0.13896110310952248</v>
      </c>
      <c r="AF75" s="17">
        <f t="shared" si="40"/>
        <v>0.92136626052728143</v>
      </c>
      <c r="AH75" s="2">
        <f t="shared" si="46"/>
        <v>67</v>
      </c>
      <c r="AI75" s="17">
        <f t="shared" si="29"/>
        <v>0.55324774058426474</v>
      </c>
      <c r="AJ75" s="17">
        <f t="shared" si="41"/>
        <v>1.0253671979046399</v>
      </c>
      <c r="AL75" s="1"/>
      <c r="AM75" s="1"/>
      <c r="AN75" s="1"/>
      <c r="AP75" s="2">
        <f t="shared" si="47"/>
        <v>67</v>
      </c>
      <c r="AQ75" s="17">
        <f t="shared" si="31"/>
        <v>0.75487945178207638</v>
      </c>
      <c r="AR75" s="17">
        <f t="shared" si="42"/>
        <v>0.75487588793404714</v>
      </c>
    </row>
    <row r="76" spans="22:44" x14ac:dyDescent="0.35">
      <c r="V76" s="2">
        <f t="shared" si="43"/>
        <v>68</v>
      </c>
      <c r="W76" s="17">
        <f t="shared" ref="W76:W115" si="48">X75</f>
        <v>0.79083351375658095</v>
      </c>
      <c r="X76" s="17">
        <f t="shared" si="38"/>
        <v>0.71642180728102389</v>
      </c>
      <c r="Z76" s="2">
        <f t="shared" si="44"/>
        <v>68</v>
      </c>
      <c r="AA76" s="17">
        <f t="shared" ref="AA76:AA108" si="49">AB75</f>
        <v>0.83654842520497841</v>
      </c>
      <c r="AB76" s="17">
        <f t="shared" si="39"/>
        <v>0.65684662370886826</v>
      </c>
      <c r="AD76" s="2">
        <f t="shared" si="45"/>
        <v>68</v>
      </c>
      <c r="AE76" s="17">
        <f t="shared" ref="AE76:AE108" si="50">AF75</f>
        <v>0.92136626052728143</v>
      </c>
      <c r="AF76" s="17">
        <f t="shared" si="40"/>
        <v>0.4165037410693132</v>
      </c>
      <c r="AH76" s="2">
        <f t="shared" si="46"/>
        <v>68</v>
      </c>
      <c r="AI76" s="17">
        <f t="shared" ref="AI76:AI139" si="51">AJ75</f>
        <v>1.0253671979046399</v>
      </c>
      <c r="AJ76" s="17">
        <f t="shared" si="41"/>
        <v>8.8835350151017511E-3</v>
      </c>
      <c r="AL76" s="1"/>
      <c r="AM76" s="1"/>
      <c r="AN76" s="1"/>
      <c r="AP76" s="2">
        <f t="shared" si="47"/>
        <v>68</v>
      </c>
      <c r="AQ76" s="17">
        <f t="shared" ref="AQ76:AQ139" si="52">AR75</f>
        <v>0.75487588793404714</v>
      </c>
      <c r="AR76" s="17">
        <f t="shared" si="42"/>
        <v>0.75487943735298957</v>
      </c>
    </row>
    <row r="77" spans="22:44" x14ac:dyDescent="0.35">
      <c r="V77" s="2">
        <f t="shared" si="43"/>
        <v>69</v>
      </c>
      <c r="W77" s="17">
        <f t="shared" si="48"/>
        <v>0.71642180728102389</v>
      </c>
      <c r="X77" s="17">
        <f t="shared" si="38"/>
        <v>0.79021978089603562</v>
      </c>
      <c r="Z77" s="2">
        <f t="shared" si="44"/>
        <v>69</v>
      </c>
      <c r="AA77" s="17">
        <f t="shared" si="49"/>
        <v>0.65684662370886826</v>
      </c>
      <c r="AB77" s="17">
        <f t="shared" si="39"/>
        <v>0.83649596697723838</v>
      </c>
      <c r="AD77" s="2">
        <f t="shared" si="45"/>
        <v>69</v>
      </c>
      <c r="AE77" s="17">
        <f t="shared" si="50"/>
        <v>0.4165037410693132</v>
      </c>
      <c r="AF77" s="17">
        <f t="shared" si="40"/>
        <v>1.0199209367634294</v>
      </c>
      <c r="AH77" s="2">
        <f t="shared" si="46"/>
        <v>69</v>
      </c>
      <c r="AI77" s="17">
        <f t="shared" si="51"/>
        <v>8.8835350151017511E-3</v>
      </c>
      <c r="AJ77" s="17">
        <f t="shared" si="41"/>
        <v>0.90881187858288026</v>
      </c>
      <c r="AL77" s="1"/>
      <c r="AM77" s="1"/>
      <c r="AN77" s="1"/>
      <c r="AP77" s="2">
        <f t="shared" si="47"/>
        <v>69</v>
      </c>
      <c r="AQ77" s="17">
        <f t="shared" si="52"/>
        <v>0.75487943735298957</v>
      </c>
      <c r="AR77" s="17">
        <f t="shared" si="42"/>
        <v>0.75487590230481805</v>
      </c>
    </row>
    <row r="78" spans="22:44" x14ac:dyDescent="0.35">
      <c r="V78" s="2">
        <f t="shared" si="43"/>
        <v>70</v>
      </c>
      <c r="W78" s="17">
        <f t="shared" si="48"/>
        <v>0.79021978089603562</v>
      </c>
      <c r="X78" s="17">
        <f t="shared" si="38"/>
        <v>0.71712307521964558</v>
      </c>
      <c r="Z78" s="2">
        <f t="shared" si="44"/>
        <v>70</v>
      </c>
      <c r="AA78" s="17">
        <f t="shared" si="49"/>
        <v>0.83649596697723838</v>
      </c>
      <c r="AB78" s="17">
        <f t="shared" si="39"/>
        <v>0.65691883676639928</v>
      </c>
      <c r="AD78" s="2">
        <f t="shared" si="45"/>
        <v>70</v>
      </c>
      <c r="AE78" s="17">
        <f t="shared" si="50"/>
        <v>1.0199209367634294</v>
      </c>
      <c r="AF78" s="17">
        <f t="shared" si="40"/>
        <v>0.13896096540186254</v>
      </c>
      <c r="AH78" s="2">
        <f t="shared" si="46"/>
        <v>70</v>
      </c>
      <c r="AI78" s="17">
        <f t="shared" si="51"/>
        <v>0.90881187858288026</v>
      </c>
      <c r="AJ78" s="17">
        <f t="shared" si="41"/>
        <v>0.38990586915618108</v>
      </c>
      <c r="AL78" s="1"/>
      <c r="AM78" s="1"/>
      <c r="AN78" s="1"/>
      <c r="AP78" s="2">
        <f t="shared" si="47"/>
        <v>70</v>
      </c>
      <c r="AQ78" s="17">
        <f t="shared" si="52"/>
        <v>0.75487590230481805</v>
      </c>
      <c r="AR78" s="17">
        <f t="shared" si="42"/>
        <v>0.75487942304050537</v>
      </c>
    </row>
    <row r="79" spans="22:44" x14ac:dyDescent="0.35">
      <c r="V79" s="2">
        <f t="shared" si="43"/>
        <v>71</v>
      </c>
      <c r="W79" s="17">
        <f t="shared" si="48"/>
        <v>0.71712307521964558</v>
      </c>
      <c r="X79" s="17">
        <f t="shared" si="38"/>
        <v>0.78962763264286751</v>
      </c>
      <c r="Z79" s="2">
        <f t="shared" si="44"/>
        <v>71</v>
      </c>
      <c r="AA79" s="17">
        <f t="shared" si="49"/>
        <v>0.65691883676639928</v>
      </c>
      <c r="AB79" s="17">
        <f t="shared" ref="AB79:AB108" si="53">$AB$6*(-1*AA79^3-1*AA79^2+1)+AA79</f>
        <v>0.83644951970890213</v>
      </c>
      <c r="AD79" s="2">
        <f t="shared" si="45"/>
        <v>71</v>
      </c>
      <c r="AE79" s="17">
        <f t="shared" si="50"/>
        <v>0.13896096540186254</v>
      </c>
      <c r="AF79" s="17">
        <f t="shared" si="40"/>
        <v>0.92136615981919923</v>
      </c>
      <c r="AH79" s="2">
        <f t="shared" si="46"/>
        <v>71</v>
      </c>
      <c r="AI79" s="17">
        <f t="shared" si="51"/>
        <v>0.38990586915618108</v>
      </c>
      <c r="AJ79" s="17">
        <f t="shared" si="41"/>
        <v>1.0997334884181411</v>
      </c>
      <c r="AL79" s="1"/>
      <c r="AM79" s="1"/>
      <c r="AN79" s="1"/>
      <c r="AP79" s="2">
        <f t="shared" si="47"/>
        <v>71</v>
      </c>
      <c r="AQ79" s="17">
        <f t="shared" si="52"/>
        <v>0.75487942304050537</v>
      </c>
      <c r="AR79" s="17">
        <f t="shared" si="42"/>
        <v>0.75487591655945674</v>
      </c>
    </row>
    <row r="80" spans="22:44" x14ac:dyDescent="0.35">
      <c r="V80" s="2">
        <f t="shared" si="43"/>
        <v>72</v>
      </c>
      <c r="W80" s="17">
        <f t="shared" si="48"/>
        <v>0.78962763264286751</v>
      </c>
      <c r="X80" s="17">
        <f t="shared" si="38"/>
        <v>0.7177981877367634</v>
      </c>
      <c r="Z80" s="2">
        <f t="shared" si="44"/>
        <v>72</v>
      </c>
      <c r="AA80" s="17">
        <f t="shared" si="49"/>
        <v>0.83644951970890213</v>
      </c>
      <c r="AB80" s="17">
        <f t="shared" si="53"/>
        <v>0.65698276508778053</v>
      </c>
      <c r="AD80" s="2">
        <f t="shared" si="45"/>
        <v>72</v>
      </c>
      <c r="AE80" s="17">
        <f t="shared" si="50"/>
        <v>0.92136615981919923</v>
      </c>
      <c r="AF80" s="17">
        <f t="shared" si="40"/>
        <v>0.41650399400608096</v>
      </c>
      <c r="AH80" s="2">
        <f t="shared" si="46"/>
        <v>72</v>
      </c>
      <c r="AI80" s="17">
        <f t="shared" si="51"/>
        <v>1.0997334884181411</v>
      </c>
      <c r="AJ80" s="17">
        <f t="shared" si="41"/>
        <v>-0.28576840017480643</v>
      </c>
      <c r="AL80" s="1"/>
      <c r="AM80" s="1"/>
      <c r="AN80" s="1"/>
      <c r="AP80" s="2">
        <f t="shared" si="47"/>
        <v>72</v>
      </c>
      <c r="AQ80" s="17">
        <f t="shared" si="52"/>
        <v>0.75487591655945674</v>
      </c>
      <c r="AR80" s="17">
        <f t="shared" si="42"/>
        <v>0.75487940884368154</v>
      </c>
    </row>
    <row r="81" spans="22:44" x14ac:dyDescent="0.35">
      <c r="V81" s="2">
        <f t="shared" si="43"/>
        <v>73</v>
      </c>
      <c r="W81" s="17">
        <f t="shared" si="48"/>
        <v>0.7177981877367634</v>
      </c>
      <c r="X81" s="17">
        <f t="shared" si="38"/>
        <v>0.78905575441416265</v>
      </c>
      <c r="Z81" s="2">
        <f t="shared" si="44"/>
        <v>73</v>
      </c>
      <c r="AA81" s="17">
        <f t="shared" si="49"/>
        <v>0.65698276508778053</v>
      </c>
      <c r="AB81" s="17">
        <f t="shared" si="53"/>
        <v>0.83640838487449509</v>
      </c>
      <c r="AD81" s="2">
        <f t="shared" si="45"/>
        <v>73</v>
      </c>
      <c r="AE81" s="17">
        <f t="shared" si="50"/>
        <v>0.41650399400608096</v>
      </c>
      <c r="AF81" s="17">
        <f t="shared" si="40"/>
        <v>1.0199209158335898</v>
      </c>
      <c r="AH81" s="2">
        <f t="shared" si="46"/>
        <v>73</v>
      </c>
      <c r="AI81" s="17">
        <f t="shared" si="51"/>
        <v>-0.28576840017480643</v>
      </c>
      <c r="AJ81" s="17">
        <f t="shared" si="41"/>
        <v>0.56173756231291117</v>
      </c>
      <c r="AL81" s="1"/>
      <c r="AM81" s="1"/>
      <c r="AN81" s="1"/>
      <c r="AP81" s="2">
        <f t="shared" si="47"/>
        <v>73</v>
      </c>
      <c r="AQ81" s="17">
        <f t="shared" si="52"/>
        <v>0.75487940884368154</v>
      </c>
      <c r="AR81" s="17">
        <f t="shared" si="42"/>
        <v>0.75487593069890158</v>
      </c>
    </row>
    <row r="82" spans="22:44" x14ac:dyDescent="0.35">
      <c r="V82" s="2">
        <f t="shared" si="43"/>
        <v>74</v>
      </c>
      <c r="W82" s="17">
        <f t="shared" si="48"/>
        <v>0.78905575441416265</v>
      </c>
      <c r="X82" s="17">
        <f t="shared" si="38"/>
        <v>0.71844879982997722</v>
      </c>
      <c r="Z82" s="2">
        <f t="shared" si="44"/>
        <v>74</v>
      </c>
      <c r="AA82" s="17">
        <f t="shared" si="49"/>
        <v>0.83640838487449509</v>
      </c>
      <c r="AB82" s="17">
        <f t="shared" si="53"/>
        <v>0.65703937360426878</v>
      </c>
      <c r="AD82" s="2">
        <f t="shared" si="45"/>
        <v>74</v>
      </c>
      <c r="AE82" s="17">
        <f t="shared" si="50"/>
        <v>1.0199209158335898</v>
      </c>
      <c r="AF82" s="17">
        <f t="shared" si="40"/>
        <v>0.13896103087974232</v>
      </c>
      <c r="AH82" s="2">
        <f t="shared" si="46"/>
        <v>74</v>
      </c>
      <c r="AI82" s="17">
        <f t="shared" si="51"/>
        <v>0.56173756231291117</v>
      </c>
      <c r="AJ82" s="17">
        <f t="shared" si="41"/>
        <v>1.0182131838944135</v>
      </c>
      <c r="AL82" s="1"/>
      <c r="AM82" s="1"/>
      <c r="AN82" s="1"/>
      <c r="AP82" s="2">
        <f t="shared" si="47"/>
        <v>74</v>
      </c>
      <c r="AQ82" s="17">
        <f t="shared" si="52"/>
        <v>0.75487593069890158</v>
      </c>
      <c r="AR82" s="17">
        <f t="shared" si="42"/>
        <v>0.7548793947615835</v>
      </c>
    </row>
    <row r="83" spans="22:44" x14ac:dyDescent="0.35">
      <c r="V83" s="2">
        <f t="shared" si="43"/>
        <v>75</v>
      </c>
      <c r="W83" s="17">
        <f t="shared" si="48"/>
        <v>0.71844879982997722</v>
      </c>
      <c r="X83" s="17">
        <f t="shared" si="38"/>
        <v>0.78850294381860475</v>
      </c>
      <c r="Z83" s="2">
        <f t="shared" si="44"/>
        <v>75</v>
      </c>
      <c r="AA83" s="17">
        <f t="shared" si="49"/>
        <v>0.65703937360426878</v>
      </c>
      <c r="AB83" s="17">
        <f t="shared" si="53"/>
        <v>0.83637194721507957</v>
      </c>
      <c r="AD83" s="2">
        <f t="shared" si="45"/>
        <v>75</v>
      </c>
      <c r="AE83" s="17">
        <f t="shared" si="50"/>
        <v>0.13896103087974232</v>
      </c>
      <c r="AF83" s="17">
        <f t="shared" si="40"/>
        <v>0.92136620770435274</v>
      </c>
      <c r="AH83" s="2">
        <f t="shared" si="46"/>
        <v>75</v>
      </c>
      <c r="AI83" s="17">
        <f t="shared" si="51"/>
        <v>1.0182131838944135</v>
      </c>
      <c r="AJ83" s="17">
        <f t="shared" si="41"/>
        <v>3.5054226615561679E-2</v>
      </c>
      <c r="AL83" s="1"/>
      <c r="AM83" s="1"/>
      <c r="AN83" s="1"/>
      <c r="AP83" s="2">
        <f t="shared" si="47"/>
        <v>75</v>
      </c>
      <c r="AQ83" s="17">
        <f t="shared" si="52"/>
        <v>0.7548793947615835</v>
      </c>
      <c r="AR83" s="17">
        <f t="shared" si="42"/>
        <v>0.75487594472408381</v>
      </c>
    </row>
    <row r="84" spans="22:44" x14ac:dyDescent="0.35">
      <c r="V84" s="2">
        <f t="shared" si="43"/>
        <v>76</v>
      </c>
      <c r="W84" s="17">
        <f t="shared" si="48"/>
        <v>0.78850294381860475</v>
      </c>
      <c r="X84" s="17">
        <f t="shared" si="38"/>
        <v>0.719076421157265</v>
      </c>
      <c r="Z84" s="2">
        <f t="shared" si="44"/>
        <v>76</v>
      </c>
      <c r="AA84" s="17">
        <f t="shared" si="49"/>
        <v>0.83637194721507957</v>
      </c>
      <c r="AB84" s="17">
        <f t="shared" si="53"/>
        <v>0.65708951176142749</v>
      </c>
      <c r="AD84" s="2">
        <f t="shared" si="45"/>
        <v>76</v>
      </c>
      <c r="AE84" s="17">
        <f t="shared" si="50"/>
        <v>0.92136620770435274</v>
      </c>
      <c r="AF84" s="17">
        <f t="shared" si="40"/>
        <v>0.41650387373852216</v>
      </c>
      <c r="AH84" s="2">
        <f t="shared" si="46"/>
        <v>76</v>
      </c>
      <c r="AI84" s="17">
        <f t="shared" si="51"/>
        <v>3.5054226615561679E-2</v>
      </c>
      <c r="AJ84" s="17">
        <f t="shared" si="41"/>
        <v>0.93390954055975395</v>
      </c>
      <c r="AL84" s="1"/>
      <c r="AM84" s="1"/>
      <c r="AN84" s="1"/>
      <c r="AP84" s="2">
        <f t="shared" si="47"/>
        <v>76</v>
      </c>
      <c r="AQ84" s="17">
        <f t="shared" si="52"/>
        <v>0.75487594472408381</v>
      </c>
      <c r="AR84" s="17">
        <f t="shared" si="42"/>
        <v>0.75487938079328387</v>
      </c>
    </row>
    <row r="85" spans="22:44" x14ac:dyDescent="0.35">
      <c r="V85" s="2">
        <f t="shared" si="43"/>
        <v>77</v>
      </c>
      <c r="W85" s="17">
        <f t="shared" si="48"/>
        <v>0.719076421157265</v>
      </c>
      <c r="X85" s="17">
        <f t="shared" si="38"/>
        <v>0.78796809852911465</v>
      </c>
      <c r="Z85" s="2">
        <f t="shared" si="44"/>
        <v>77</v>
      </c>
      <c r="AA85" s="17">
        <f t="shared" si="49"/>
        <v>0.65708951176142749</v>
      </c>
      <c r="AB85" s="17">
        <f t="shared" si="53"/>
        <v>0.83633966436590179</v>
      </c>
      <c r="AD85" s="2">
        <f t="shared" si="45"/>
        <v>77</v>
      </c>
      <c r="AE85" s="17">
        <f t="shared" si="50"/>
        <v>0.41650387373852216</v>
      </c>
      <c r="AF85" s="17">
        <f t="shared" si="40"/>
        <v>1.0199209257854367</v>
      </c>
      <c r="AH85" s="2">
        <f t="shared" si="46"/>
        <v>77</v>
      </c>
      <c r="AI85" s="17">
        <f t="shared" si="51"/>
        <v>0.93390954055975395</v>
      </c>
      <c r="AJ85" s="17">
        <f t="shared" si="41"/>
        <v>0.31585180402680868</v>
      </c>
      <c r="AL85" s="1"/>
      <c r="AM85" s="1"/>
      <c r="AN85" s="1"/>
      <c r="AP85" s="2">
        <f t="shared" si="47"/>
        <v>77</v>
      </c>
      <c r="AQ85" s="17">
        <f t="shared" si="52"/>
        <v>0.75487938079328387</v>
      </c>
      <c r="AR85" s="17">
        <f t="shared" si="42"/>
        <v>0.7548759586359266</v>
      </c>
    </row>
    <row r="86" spans="22:44" x14ac:dyDescent="0.35">
      <c r="V86" s="2">
        <f t="shared" si="43"/>
        <v>78</v>
      </c>
      <c r="W86" s="17">
        <f t="shared" si="48"/>
        <v>0.78796809852911465</v>
      </c>
      <c r="X86" s="17">
        <f t="shared" si="38"/>
        <v>0.71968243212186533</v>
      </c>
      <c r="Z86" s="2">
        <f t="shared" si="44"/>
        <v>78</v>
      </c>
      <c r="AA86" s="17">
        <f t="shared" si="49"/>
        <v>0.83633966436590179</v>
      </c>
      <c r="AB86" s="17">
        <f t="shared" si="53"/>
        <v>0.65713392800226567</v>
      </c>
      <c r="AD86" s="2">
        <f t="shared" si="45"/>
        <v>78</v>
      </c>
      <c r="AE86" s="17">
        <f t="shared" si="50"/>
        <v>1.0199209257854367</v>
      </c>
      <c r="AF86" s="17">
        <f t="shared" si="40"/>
        <v>0.13896099974592424</v>
      </c>
      <c r="AH86" s="2">
        <f t="shared" si="46"/>
        <v>78</v>
      </c>
      <c r="AI86" s="17">
        <f t="shared" si="51"/>
        <v>0.31585180402680868</v>
      </c>
      <c r="AJ86" s="17">
        <f t="shared" si="41"/>
        <v>1.0977065682895966</v>
      </c>
      <c r="AL86" s="1"/>
      <c r="AM86" s="1"/>
      <c r="AN86" s="1"/>
      <c r="AP86" s="2">
        <f t="shared" si="47"/>
        <v>78</v>
      </c>
      <c r="AQ86" s="17">
        <f t="shared" si="52"/>
        <v>0.7548759586359266</v>
      </c>
      <c r="AR86" s="17">
        <f t="shared" si="42"/>
        <v>0.75487936693786328</v>
      </c>
    </row>
    <row r="87" spans="22:44" x14ac:dyDescent="0.35">
      <c r="V87" s="2">
        <f t="shared" si="43"/>
        <v>79</v>
      </c>
      <c r="W87" s="17">
        <f t="shared" si="48"/>
        <v>0.71968243212186533</v>
      </c>
      <c r="X87" s="17">
        <f t="shared" si="38"/>
        <v>0.78745020572898627</v>
      </c>
      <c r="Z87" s="2">
        <f t="shared" si="44"/>
        <v>79</v>
      </c>
      <c r="AA87" s="17">
        <f t="shared" si="49"/>
        <v>0.65713392800226567</v>
      </c>
      <c r="AB87" s="17">
        <f t="shared" si="53"/>
        <v>0.83631105787044646</v>
      </c>
      <c r="AD87" s="2">
        <f t="shared" si="45"/>
        <v>79</v>
      </c>
      <c r="AE87" s="17">
        <f t="shared" si="50"/>
        <v>0.13896099974592424</v>
      </c>
      <c r="AF87" s="17">
        <f t="shared" si="40"/>
        <v>0.92136618493563172</v>
      </c>
      <c r="AH87" s="2">
        <f t="shared" si="46"/>
        <v>79</v>
      </c>
      <c r="AI87" s="17">
        <f t="shared" si="51"/>
        <v>1.0977065682895966</v>
      </c>
      <c r="AJ87" s="17">
        <f t="shared" si="41"/>
        <v>-0.2771801402074332</v>
      </c>
      <c r="AL87" s="1"/>
      <c r="AM87" s="1"/>
      <c r="AN87" s="1"/>
      <c r="AP87" s="2">
        <f t="shared" si="47"/>
        <v>79</v>
      </c>
      <c r="AQ87" s="17">
        <f t="shared" si="52"/>
        <v>0.75487936693786328</v>
      </c>
      <c r="AR87" s="17">
        <f t="shared" si="42"/>
        <v>0.75487597243534577</v>
      </c>
    </row>
    <row r="88" spans="22:44" x14ac:dyDescent="0.35">
      <c r="V88" s="2">
        <f t="shared" si="43"/>
        <v>80</v>
      </c>
      <c r="W88" s="17">
        <f t="shared" si="48"/>
        <v>0.78745020572898627</v>
      </c>
      <c r="X88" s="17">
        <f t="shared" si="38"/>
        <v>0.720268097827927</v>
      </c>
      <c r="Z88" s="2">
        <f t="shared" si="44"/>
        <v>80</v>
      </c>
      <c r="AA88" s="17">
        <f t="shared" si="49"/>
        <v>0.83631105787044646</v>
      </c>
      <c r="AB88" s="17">
        <f t="shared" si="53"/>
        <v>0.65717328229454375</v>
      </c>
      <c r="AD88" s="2">
        <f t="shared" si="45"/>
        <v>80</v>
      </c>
      <c r="AE88" s="17">
        <f t="shared" si="50"/>
        <v>0.92136618493563172</v>
      </c>
      <c r="AF88" s="17">
        <f t="shared" si="40"/>
        <v>0.41650393092406668</v>
      </c>
      <c r="AH88" s="2">
        <f t="shared" si="46"/>
        <v>80</v>
      </c>
      <c r="AI88" s="17">
        <f t="shared" si="51"/>
        <v>-0.2771801402074332</v>
      </c>
      <c r="AJ88" s="17">
        <f t="shared" si="41"/>
        <v>0.57283979599521717</v>
      </c>
      <c r="AL88" s="1"/>
      <c r="AM88" s="1"/>
      <c r="AN88" s="1"/>
      <c r="AP88" s="2">
        <f t="shared" si="47"/>
        <v>80</v>
      </c>
      <c r="AQ88" s="17">
        <f t="shared" si="52"/>
        <v>0.75487597243534577</v>
      </c>
      <c r="AR88" s="17">
        <f t="shared" si="42"/>
        <v>0.75487935319440957</v>
      </c>
    </row>
    <row r="89" spans="22:44" x14ac:dyDescent="0.35">
      <c r="V89" s="2">
        <f t="shared" si="43"/>
        <v>81</v>
      </c>
      <c r="W89" s="17">
        <f t="shared" si="48"/>
        <v>0.720268097827927</v>
      </c>
      <c r="X89" s="17">
        <f t="shared" si="38"/>
        <v>0.78694833289483967</v>
      </c>
      <c r="Z89" s="2">
        <f t="shared" si="44"/>
        <v>81</v>
      </c>
      <c r="AA89" s="17">
        <f t="shared" si="49"/>
        <v>0.65717328229454375</v>
      </c>
      <c r="AB89" s="17">
        <f t="shared" si="53"/>
        <v>0.83628570537611335</v>
      </c>
      <c r="AD89" s="2">
        <f t="shared" si="45"/>
        <v>81</v>
      </c>
      <c r="AE89" s="17">
        <f t="shared" si="50"/>
        <v>0.41650393092406668</v>
      </c>
      <c r="AF89" s="17">
        <f t="shared" si="40"/>
        <v>1.0199209210534792</v>
      </c>
      <c r="AH89" s="2">
        <f t="shared" si="46"/>
        <v>81</v>
      </c>
      <c r="AI89" s="17">
        <f t="shared" si="51"/>
        <v>0.57283979599521717</v>
      </c>
      <c r="AJ89" s="17">
        <f t="shared" si="41"/>
        <v>1.0083316212796916</v>
      </c>
      <c r="AL89" s="1"/>
      <c r="AM89" s="1"/>
      <c r="AN89" s="1"/>
      <c r="AP89" s="2">
        <f t="shared" si="47"/>
        <v>81</v>
      </c>
      <c r="AQ89" s="17">
        <f t="shared" si="52"/>
        <v>0.75487935319440957</v>
      </c>
      <c r="AR89" s="17">
        <f t="shared" si="42"/>
        <v>0.7548759861232498</v>
      </c>
    </row>
    <row r="90" spans="22:44" x14ac:dyDescent="0.35">
      <c r="V90" s="2">
        <f t="shared" si="43"/>
        <v>82</v>
      </c>
      <c r="W90" s="17">
        <f t="shared" si="48"/>
        <v>0.78694833289483967</v>
      </c>
      <c r="X90" s="17">
        <f t="shared" si="38"/>
        <v>0.72083458023282909</v>
      </c>
      <c r="Z90" s="2">
        <f t="shared" si="44"/>
        <v>82</v>
      </c>
      <c r="AA90" s="17">
        <f t="shared" si="49"/>
        <v>0.83628570537611335</v>
      </c>
      <c r="AB90" s="17">
        <f t="shared" si="53"/>
        <v>0.65720815699507273</v>
      </c>
      <c r="AD90" s="2">
        <f t="shared" si="45"/>
        <v>82</v>
      </c>
      <c r="AE90" s="17">
        <f t="shared" si="50"/>
        <v>1.0199209210534792</v>
      </c>
      <c r="AF90" s="17">
        <f t="shared" si="40"/>
        <v>0.13896101454959886</v>
      </c>
      <c r="AH90" s="2">
        <f t="shared" si="46"/>
        <v>82</v>
      </c>
      <c r="AI90" s="17">
        <f t="shared" si="51"/>
        <v>1.0083316212796916</v>
      </c>
      <c r="AJ90" s="17">
        <f t="shared" si="41"/>
        <v>7.0588907721356509E-2</v>
      </c>
      <c r="AL90" s="1"/>
      <c r="AM90" s="1"/>
      <c r="AN90" s="1"/>
      <c r="AP90" s="2">
        <f t="shared" si="47"/>
        <v>82</v>
      </c>
      <c r="AQ90" s="17">
        <f t="shared" si="52"/>
        <v>0.7548759861232498</v>
      </c>
      <c r="AR90" s="17">
        <f t="shared" si="42"/>
        <v>0.75487933956201803</v>
      </c>
    </row>
    <row r="91" spans="22:44" x14ac:dyDescent="0.35">
      <c r="V91" s="2">
        <f t="shared" si="43"/>
        <v>83</v>
      </c>
      <c r="W91" s="17">
        <f t="shared" si="48"/>
        <v>0.72083458023282909</v>
      </c>
      <c r="X91" s="17">
        <f t="shared" si="38"/>
        <v>0.78646161971998652</v>
      </c>
      <c r="Z91" s="2">
        <f t="shared" si="44"/>
        <v>83</v>
      </c>
      <c r="AA91" s="17">
        <f t="shared" si="49"/>
        <v>0.65720815699507273</v>
      </c>
      <c r="AB91" s="17">
        <f t="shared" si="53"/>
        <v>0.836263233840846</v>
      </c>
      <c r="AD91" s="2">
        <f t="shared" si="45"/>
        <v>83</v>
      </c>
      <c r="AE91" s="17">
        <f t="shared" si="50"/>
        <v>0.13896101454959886</v>
      </c>
      <c r="AF91" s="17">
        <f t="shared" si="40"/>
        <v>0.92136619576182544</v>
      </c>
      <c r="AH91" s="2">
        <f t="shared" si="46"/>
        <v>83</v>
      </c>
      <c r="AI91" s="17">
        <f t="shared" si="51"/>
        <v>7.0588907721356509E-2</v>
      </c>
      <c r="AJ91" s="17">
        <f t="shared" si="41"/>
        <v>0.96578783623689635</v>
      </c>
      <c r="AL91" s="1"/>
      <c r="AM91" s="1"/>
      <c r="AN91" s="1"/>
      <c r="AP91" s="2">
        <f t="shared" si="47"/>
        <v>83</v>
      </c>
      <c r="AQ91" s="17">
        <f t="shared" si="52"/>
        <v>0.75487933956201803</v>
      </c>
      <c r="AR91" s="17">
        <f t="shared" si="42"/>
        <v>0.75487599970053987</v>
      </c>
    </row>
    <row r="92" spans="22:44" x14ac:dyDescent="0.35">
      <c r="V92" s="2">
        <f t="shared" si="43"/>
        <v>84</v>
      </c>
      <c r="W92" s="17">
        <f t="shared" si="48"/>
        <v>0.78646161971998652</v>
      </c>
      <c r="X92" s="17">
        <f t="shared" si="38"/>
        <v>0.72138294876575237</v>
      </c>
      <c r="Z92" s="2">
        <f t="shared" si="44"/>
        <v>84</v>
      </c>
      <c r="AA92" s="17">
        <f t="shared" si="49"/>
        <v>0.836263233840846</v>
      </c>
      <c r="AB92" s="17">
        <f t="shared" si="53"/>
        <v>0.65723906629431172</v>
      </c>
      <c r="AD92" s="2">
        <f t="shared" si="45"/>
        <v>84</v>
      </c>
      <c r="AE92" s="17">
        <f t="shared" si="50"/>
        <v>0.92136619576182544</v>
      </c>
      <c r="AF92" s="17">
        <f t="shared" si="40"/>
        <v>0.41650390373317747</v>
      </c>
      <c r="AH92" s="2">
        <f t="shared" si="46"/>
        <v>84</v>
      </c>
      <c r="AI92" s="17">
        <f t="shared" si="51"/>
        <v>0.96578783623689635</v>
      </c>
      <c r="AJ92" s="17">
        <f t="shared" si="41"/>
        <v>0.21556491337955896</v>
      </c>
      <c r="AL92" s="1"/>
      <c r="AM92" s="1"/>
      <c r="AN92" s="1"/>
      <c r="AP92" s="2">
        <f t="shared" si="47"/>
        <v>84</v>
      </c>
      <c r="AQ92" s="17">
        <f t="shared" si="52"/>
        <v>0.75487599970053987</v>
      </c>
      <c r="AR92" s="17">
        <f t="shared" si="42"/>
        <v>0.75487932603979102</v>
      </c>
    </row>
    <row r="93" spans="22:44" x14ac:dyDescent="0.35">
      <c r="V93" s="2">
        <f t="shared" si="43"/>
        <v>85</v>
      </c>
      <c r="W93" s="17">
        <f t="shared" si="48"/>
        <v>0.72138294876575237</v>
      </c>
      <c r="X93" s="17">
        <f t="shared" si="38"/>
        <v>0.7859892710144597</v>
      </c>
      <c r="Z93" s="2">
        <f t="shared" si="44"/>
        <v>85</v>
      </c>
      <c r="AA93" s="17">
        <f t="shared" si="49"/>
        <v>0.65723906629431172</v>
      </c>
      <c r="AB93" s="17">
        <f t="shared" si="53"/>
        <v>0.83624331360774584</v>
      </c>
      <c r="AD93" s="2">
        <f t="shared" si="45"/>
        <v>85</v>
      </c>
      <c r="AE93" s="17">
        <f t="shared" si="50"/>
        <v>0.41650390373317747</v>
      </c>
      <c r="AF93" s="17">
        <f t="shared" si="40"/>
        <v>1.0199209233034572</v>
      </c>
      <c r="AH93" s="2">
        <f t="shared" si="46"/>
        <v>85</v>
      </c>
      <c r="AI93" s="17">
        <f t="shared" si="51"/>
        <v>0.21556491337955896</v>
      </c>
      <c r="AJ93" s="17">
        <f t="shared" si="41"/>
        <v>1.0647282763450883</v>
      </c>
      <c r="AL93" s="1"/>
      <c r="AM93" s="1"/>
      <c r="AN93" s="1"/>
      <c r="AP93" s="2">
        <f t="shared" si="47"/>
        <v>85</v>
      </c>
      <c r="AQ93" s="17">
        <f t="shared" si="52"/>
        <v>0.75487932603979102</v>
      </c>
      <c r="AR93" s="17">
        <f t="shared" si="42"/>
        <v>0.75487601316810993</v>
      </c>
    </row>
    <row r="94" spans="22:44" x14ac:dyDescent="0.35">
      <c r="V94" s="2">
        <f t="shared" si="43"/>
        <v>86</v>
      </c>
      <c r="W94" s="17">
        <f t="shared" si="48"/>
        <v>0.7859892710144597</v>
      </c>
      <c r="X94" s="17">
        <f t="shared" si="38"/>
        <v>0.72191418963656329</v>
      </c>
      <c r="Z94" s="2">
        <f t="shared" si="44"/>
        <v>86</v>
      </c>
      <c r="AA94" s="17">
        <f t="shared" si="49"/>
        <v>0.83624331360774584</v>
      </c>
      <c r="AB94" s="17">
        <f t="shared" si="53"/>
        <v>0.65726646444450054</v>
      </c>
      <c r="AD94" s="2">
        <f t="shared" si="45"/>
        <v>86</v>
      </c>
      <c r="AE94" s="17">
        <f t="shared" si="50"/>
        <v>1.0199209233034572</v>
      </c>
      <c r="AF94" s="17">
        <f t="shared" si="40"/>
        <v>0.13896100751066376</v>
      </c>
      <c r="AH94" s="2">
        <f t="shared" si="46"/>
        <v>86</v>
      </c>
      <c r="AI94" s="17">
        <f t="shared" si="51"/>
        <v>1.0647282763450883</v>
      </c>
      <c r="AJ94" s="17">
        <f t="shared" si="41"/>
        <v>-0.14187614209096377</v>
      </c>
      <c r="AL94" s="1"/>
      <c r="AM94" s="1"/>
      <c r="AN94" s="1"/>
      <c r="AP94" s="2">
        <f t="shared" si="47"/>
        <v>86</v>
      </c>
      <c r="AQ94" s="17">
        <f t="shared" si="52"/>
        <v>0.75487601316810993</v>
      </c>
      <c r="AR94" s="17">
        <f t="shared" si="42"/>
        <v>0.75487931262683827</v>
      </c>
    </row>
    <row r="95" spans="22:44" x14ac:dyDescent="0.35">
      <c r="V95" s="2">
        <f t="shared" si="43"/>
        <v>87</v>
      </c>
      <c r="W95" s="17">
        <f t="shared" si="48"/>
        <v>0.72191418963656329</v>
      </c>
      <c r="X95" s="17">
        <f t="shared" si="38"/>
        <v>0.78553055044458953</v>
      </c>
      <c r="Z95" s="2">
        <f t="shared" si="44"/>
        <v>87</v>
      </c>
      <c r="AA95" s="17">
        <f t="shared" si="49"/>
        <v>0.65726646444450054</v>
      </c>
      <c r="AB95" s="17">
        <f t="shared" si="53"/>
        <v>0.83622565322732956</v>
      </c>
      <c r="AD95" s="2">
        <f t="shared" si="45"/>
        <v>87</v>
      </c>
      <c r="AE95" s="17">
        <f t="shared" si="50"/>
        <v>0.13896100751066376</v>
      </c>
      <c r="AF95" s="17">
        <f t="shared" si="40"/>
        <v>0.92136619061412561</v>
      </c>
      <c r="AH95" s="2">
        <f t="shared" si="46"/>
        <v>87</v>
      </c>
      <c r="AI95" s="17">
        <f t="shared" si="51"/>
        <v>-0.14187614209096377</v>
      </c>
      <c r="AJ95" s="17">
        <f t="shared" si="41"/>
        <v>0.74257812409245794</v>
      </c>
      <c r="AL95" s="1"/>
      <c r="AM95" s="1"/>
      <c r="AN95" s="1"/>
      <c r="AP95" s="2">
        <f t="shared" si="47"/>
        <v>87</v>
      </c>
      <c r="AQ95" s="17">
        <f t="shared" si="52"/>
        <v>0.75487931262683827</v>
      </c>
      <c r="AR95" s="17">
        <f t="shared" si="42"/>
        <v>0.75487602652684682</v>
      </c>
    </row>
    <row r="96" spans="22:44" x14ac:dyDescent="0.35">
      <c r="V96" s="2">
        <f t="shared" si="43"/>
        <v>88</v>
      </c>
      <c r="W96" s="17">
        <f t="shared" si="48"/>
        <v>0.78553055044458953</v>
      </c>
      <c r="X96" s="17">
        <f t="shared" si="38"/>
        <v>0.72242921402208171</v>
      </c>
      <c r="Z96" s="2">
        <f t="shared" si="44"/>
        <v>88</v>
      </c>
      <c r="AA96" s="17">
        <f t="shared" si="49"/>
        <v>0.83622565322732956</v>
      </c>
      <c r="AB96" s="17">
        <f t="shared" si="53"/>
        <v>0.65729075294192763</v>
      </c>
      <c r="AD96" s="2">
        <f t="shared" si="45"/>
        <v>88</v>
      </c>
      <c r="AE96" s="17">
        <f t="shared" si="50"/>
        <v>0.92136619061412561</v>
      </c>
      <c r="AF96" s="17">
        <f t="shared" si="40"/>
        <v>0.41650391666205533</v>
      </c>
      <c r="AH96" s="2">
        <f t="shared" si="46"/>
        <v>88</v>
      </c>
      <c r="AI96" s="17">
        <f t="shared" si="51"/>
        <v>0.74257812409245794</v>
      </c>
      <c r="AJ96" s="17">
        <f t="shared" si="41"/>
        <v>0.77777137713997513</v>
      </c>
      <c r="AL96" s="1"/>
      <c r="AM96" s="1"/>
      <c r="AN96" s="1"/>
      <c r="AP96" s="2">
        <f t="shared" si="47"/>
        <v>88</v>
      </c>
      <c r="AQ96" s="17">
        <f t="shared" si="52"/>
        <v>0.75487602652684682</v>
      </c>
      <c r="AR96" s="17">
        <f t="shared" si="42"/>
        <v>0.7548792993222766</v>
      </c>
    </row>
    <row r="97" spans="22:44" x14ac:dyDescent="0.35">
      <c r="V97" s="2">
        <f t="shared" si="43"/>
        <v>89</v>
      </c>
      <c r="W97" s="17">
        <f t="shared" si="48"/>
        <v>0.72242921402208171</v>
      </c>
      <c r="X97" s="17">
        <f t="shared" si="38"/>
        <v>0.78508477499681184</v>
      </c>
      <c r="Z97" s="2">
        <f t="shared" si="44"/>
        <v>89</v>
      </c>
      <c r="AA97" s="17">
        <f t="shared" si="49"/>
        <v>0.65729075294192763</v>
      </c>
      <c r="AB97" s="17">
        <f t="shared" si="53"/>
        <v>0.83620999492567472</v>
      </c>
      <c r="AD97" s="2">
        <f t="shared" si="45"/>
        <v>89</v>
      </c>
      <c r="AE97" s="17">
        <f t="shared" si="50"/>
        <v>0.41650391666205533</v>
      </c>
      <c r="AF97" s="17">
        <f t="shared" si="40"/>
        <v>1.0199209222336252</v>
      </c>
      <c r="AH97" s="2">
        <f t="shared" si="46"/>
        <v>89</v>
      </c>
      <c r="AI97" s="17">
        <f t="shared" si="51"/>
        <v>0.77777137713997513</v>
      </c>
      <c r="AJ97" s="17">
        <f t="shared" si="41"/>
        <v>0.7098895577171711</v>
      </c>
      <c r="AL97" s="1"/>
      <c r="AM97" s="1"/>
      <c r="AN97" s="1"/>
      <c r="AP97" s="2">
        <f t="shared" si="47"/>
        <v>89</v>
      </c>
      <c r="AQ97" s="17">
        <f t="shared" si="52"/>
        <v>0.7548792993222766</v>
      </c>
      <c r="AR97" s="17">
        <f t="shared" si="42"/>
        <v>0.75487603977762996</v>
      </c>
    </row>
    <row r="98" spans="22:44" x14ac:dyDescent="0.35">
      <c r="V98" s="2">
        <f t="shared" si="43"/>
        <v>90</v>
      </c>
      <c r="W98" s="17">
        <f t="shared" si="48"/>
        <v>0.78508477499681184</v>
      </c>
      <c r="X98" s="17">
        <f t="shared" si="38"/>
        <v>0.72292886528659128</v>
      </c>
      <c r="Z98" s="2">
        <f t="shared" si="44"/>
        <v>90</v>
      </c>
      <c r="AA98" s="17">
        <f t="shared" si="49"/>
        <v>0.83620999492567472</v>
      </c>
      <c r="AB98" s="17">
        <f t="shared" si="53"/>
        <v>0.65731228680722242</v>
      </c>
      <c r="AD98" s="2">
        <f t="shared" si="45"/>
        <v>90</v>
      </c>
      <c r="AE98" s="17">
        <f t="shared" si="50"/>
        <v>1.0199209222336252</v>
      </c>
      <c r="AF98" s="17">
        <f t="shared" si="40"/>
        <v>0.13896101085757528</v>
      </c>
      <c r="AH98" s="2">
        <f t="shared" si="46"/>
        <v>90</v>
      </c>
      <c r="AI98" s="17">
        <f t="shared" si="51"/>
        <v>0.7098895577171711</v>
      </c>
      <c r="AJ98" s="17">
        <f t="shared" si="41"/>
        <v>0.83437108827337747</v>
      </c>
      <c r="AL98" s="1"/>
      <c r="AM98" s="1"/>
      <c r="AN98" s="1"/>
      <c r="AP98" s="2">
        <f t="shared" si="47"/>
        <v>90</v>
      </c>
      <c r="AQ98" s="17">
        <f t="shared" si="52"/>
        <v>0.75487603977762996</v>
      </c>
      <c r="AR98" s="17">
        <f t="shared" si="42"/>
        <v>0.75487928612523025</v>
      </c>
    </row>
    <row r="99" spans="22:44" x14ac:dyDescent="0.35">
      <c r="V99" s="2">
        <f t="shared" si="43"/>
        <v>91</v>
      </c>
      <c r="W99" s="17">
        <f t="shared" si="48"/>
        <v>0.72292886528659128</v>
      </c>
      <c r="X99" s="17">
        <f t="shared" si="38"/>
        <v>0.78465131006834921</v>
      </c>
      <c r="Z99" s="2">
        <f t="shared" si="44"/>
        <v>91</v>
      </c>
      <c r="AA99" s="17">
        <f t="shared" si="49"/>
        <v>0.65731228680722242</v>
      </c>
      <c r="AB99" s="17">
        <f t="shared" si="53"/>
        <v>0.83619611063204657</v>
      </c>
      <c r="AD99" s="2">
        <f t="shared" si="45"/>
        <v>91</v>
      </c>
      <c r="AE99" s="17">
        <f t="shared" si="50"/>
        <v>0.13896101085757528</v>
      </c>
      <c r="AF99" s="17">
        <f t="shared" si="40"/>
        <v>0.92136619306178225</v>
      </c>
      <c r="AH99" s="2">
        <f t="shared" si="46"/>
        <v>91</v>
      </c>
      <c r="AI99" s="17">
        <f t="shared" si="51"/>
        <v>0.83437108827337747</v>
      </c>
      <c r="AJ99" s="17">
        <f t="shared" si="41"/>
        <v>0.58503193866531555</v>
      </c>
      <c r="AL99" s="1"/>
      <c r="AM99" s="1"/>
      <c r="AN99" s="1"/>
      <c r="AP99" s="2">
        <f t="shared" si="47"/>
        <v>91</v>
      </c>
      <c r="AQ99" s="17">
        <f t="shared" si="52"/>
        <v>0.75487928612523025</v>
      </c>
      <c r="AR99" s="17">
        <f t="shared" si="42"/>
        <v>0.75487605292133164</v>
      </c>
    </row>
    <row r="100" spans="22:44" x14ac:dyDescent="0.35">
      <c r="V100" s="2">
        <f t="shared" si="43"/>
        <v>92</v>
      </c>
      <c r="W100" s="17">
        <f t="shared" si="48"/>
        <v>0.78465131006834921</v>
      </c>
      <c r="X100" s="17">
        <f t="shared" si="38"/>
        <v>0.72341392536865901</v>
      </c>
      <c r="Z100" s="2">
        <f t="shared" si="44"/>
        <v>92</v>
      </c>
      <c r="AA100" s="17">
        <f t="shared" si="49"/>
        <v>0.83619611063204657</v>
      </c>
      <c r="AB100" s="17">
        <f t="shared" si="53"/>
        <v>0.65733138008555703</v>
      </c>
      <c r="AD100" s="2">
        <f t="shared" si="45"/>
        <v>92</v>
      </c>
      <c r="AE100" s="17">
        <f t="shared" si="50"/>
        <v>0.92136619306178225</v>
      </c>
      <c r="AF100" s="17">
        <f t="shared" si="40"/>
        <v>0.41650391051456148</v>
      </c>
      <c r="AH100" s="2">
        <f t="shared" si="46"/>
        <v>92</v>
      </c>
      <c r="AI100" s="17">
        <f t="shared" si="51"/>
        <v>0.58503193866531555</v>
      </c>
      <c r="AJ100" s="17">
        <f t="shared" si="41"/>
        <v>0.99678483065513312</v>
      </c>
      <c r="AL100" s="1"/>
      <c r="AM100" s="1"/>
      <c r="AN100" s="1"/>
      <c r="AP100" s="2">
        <f t="shared" si="47"/>
        <v>92</v>
      </c>
      <c r="AQ100" s="17">
        <f t="shared" si="52"/>
        <v>0.75487605292133164</v>
      </c>
      <c r="AR100" s="17">
        <f t="shared" si="42"/>
        <v>0.75487927303483027</v>
      </c>
    </row>
    <row r="101" spans="22:44" x14ac:dyDescent="0.35">
      <c r="V101" s="2">
        <f t="shared" si="43"/>
        <v>93</v>
      </c>
      <c r="W101" s="17">
        <f t="shared" si="48"/>
        <v>0.72341392536865901</v>
      </c>
      <c r="X101" s="17">
        <f t="shared" si="38"/>
        <v>0.78422956510224517</v>
      </c>
      <c r="Z101" s="2">
        <f t="shared" si="44"/>
        <v>93</v>
      </c>
      <c r="AA101" s="17">
        <f t="shared" si="49"/>
        <v>0.65733138008555703</v>
      </c>
      <c r="AB101" s="17">
        <f t="shared" si="53"/>
        <v>0.8361837984923457</v>
      </c>
      <c r="AD101" s="2">
        <f t="shared" si="45"/>
        <v>93</v>
      </c>
      <c r="AE101" s="17">
        <f t="shared" si="50"/>
        <v>0.41650391051456148</v>
      </c>
      <c r="AF101" s="17">
        <f t="shared" si="40"/>
        <v>1.0199209227423149</v>
      </c>
      <c r="AH101" s="2">
        <f t="shared" si="46"/>
        <v>93</v>
      </c>
      <c r="AI101" s="17">
        <f t="shared" si="51"/>
        <v>0.99678483065513312</v>
      </c>
      <c r="AJ101" s="17">
        <f t="shared" si="41"/>
        <v>0.11121590828952899</v>
      </c>
      <c r="AL101" s="1"/>
      <c r="AM101" s="1"/>
      <c r="AN101" s="1"/>
      <c r="AP101" s="2">
        <f t="shared" si="47"/>
        <v>93</v>
      </c>
      <c r="AQ101" s="17">
        <f t="shared" si="52"/>
        <v>0.75487927303483027</v>
      </c>
      <c r="AR101" s="17">
        <f t="shared" si="42"/>
        <v>0.75487606595881718</v>
      </c>
    </row>
    <row r="102" spans="22:44" x14ac:dyDescent="0.35">
      <c r="V102" s="2">
        <f t="shared" si="43"/>
        <v>94</v>
      </c>
      <c r="W102" s="17">
        <f t="shared" si="48"/>
        <v>0.78422956510224517</v>
      </c>
      <c r="X102" s="17">
        <f t="shared" si="38"/>
        <v>0.72388512044589137</v>
      </c>
      <c r="Z102" s="2">
        <f t="shared" si="44"/>
        <v>94</v>
      </c>
      <c r="AA102" s="17">
        <f t="shared" si="49"/>
        <v>0.8361837984923457</v>
      </c>
      <c r="AB102" s="17">
        <f t="shared" si="53"/>
        <v>0.65734831067042665</v>
      </c>
      <c r="AD102" s="2">
        <f t="shared" si="45"/>
        <v>94</v>
      </c>
      <c r="AE102" s="17">
        <f t="shared" si="50"/>
        <v>1.0199209227423149</v>
      </c>
      <c r="AF102" s="17">
        <f t="shared" si="40"/>
        <v>0.13896100926616684</v>
      </c>
      <c r="AH102" s="2">
        <f t="shared" si="46"/>
        <v>94</v>
      </c>
      <c r="AI102" s="17">
        <f t="shared" si="51"/>
        <v>0.11121590828952899</v>
      </c>
      <c r="AJ102" s="17">
        <f t="shared" si="41"/>
        <v>0.99884576342224507</v>
      </c>
      <c r="AL102" s="1"/>
      <c r="AM102" s="1"/>
      <c r="AN102" s="1"/>
      <c r="AP102" s="2">
        <f t="shared" si="47"/>
        <v>94</v>
      </c>
      <c r="AQ102" s="17">
        <f t="shared" si="52"/>
        <v>0.75487606595881718</v>
      </c>
      <c r="AR102" s="17">
        <f t="shared" si="42"/>
        <v>0.75487926005021511</v>
      </c>
    </row>
    <row r="103" spans="22:44" x14ac:dyDescent="0.35">
      <c r="V103" s="2">
        <f t="shared" si="43"/>
        <v>95</v>
      </c>
      <c r="W103" s="17">
        <f t="shared" si="48"/>
        <v>0.72388512044589137</v>
      </c>
      <c r="X103" s="17">
        <f t="shared" si="38"/>
        <v>0.78381898969655361</v>
      </c>
      <c r="Z103" s="2">
        <f t="shared" si="44"/>
        <v>95</v>
      </c>
      <c r="AA103" s="17">
        <f t="shared" si="49"/>
        <v>0.65734831067042665</v>
      </c>
      <c r="AB103" s="17">
        <f t="shared" si="53"/>
        <v>0.83617287980534938</v>
      </c>
      <c r="AD103" s="2">
        <f t="shared" si="45"/>
        <v>95</v>
      </c>
      <c r="AE103" s="17">
        <f t="shared" si="50"/>
        <v>0.13896100926616684</v>
      </c>
      <c r="AF103" s="17">
        <f t="shared" si="40"/>
        <v>0.92136619189795654</v>
      </c>
      <c r="AH103" s="2">
        <f t="shared" si="46"/>
        <v>95</v>
      </c>
      <c r="AI103" s="17">
        <f t="shared" si="51"/>
        <v>0.99884576342224507</v>
      </c>
      <c r="AJ103" s="17">
        <f t="shared" si="41"/>
        <v>0.10403503326263452</v>
      </c>
      <c r="AL103" s="1"/>
      <c r="AM103" s="1"/>
      <c r="AN103" s="1"/>
      <c r="AP103" s="2">
        <f t="shared" si="47"/>
        <v>95</v>
      </c>
      <c r="AQ103" s="17">
        <f t="shared" si="52"/>
        <v>0.75487926005021511</v>
      </c>
      <c r="AR103" s="17">
        <f t="shared" si="42"/>
        <v>0.75487607889094499</v>
      </c>
    </row>
    <row r="104" spans="22:44" x14ac:dyDescent="0.35">
      <c r="V104" s="2">
        <f t="shared" si="43"/>
        <v>96</v>
      </c>
      <c r="W104" s="17">
        <f t="shared" si="48"/>
        <v>0.78381898969655361</v>
      </c>
      <c r="X104" s="17">
        <f t="shared" si="38"/>
        <v>0.72434312597233641</v>
      </c>
      <c r="Z104" s="2">
        <f t="shared" si="44"/>
        <v>96</v>
      </c>
      <c r="AA104" s="17">
        <f t="shared" si="49"/>
        <v>0.83617287980534938</v>
      </c>
      <c r="AB104" s="17">
        <f t="shared" si="53"/>
        <v>0.6573633245395315</v>
      </c>
      <c r="AD104" s="2">
        <f t="shared" si="45"/>
        <v>96</v>
      </c>
      <c r="AE104" s="17">
        <f t="shared" si="50"/>
        <v>0.92136619189795654</v>
      </c>
      <c r="AF104" s="17">
        <f t="shared" si="40"/>
        <v>0.41650391343760662</v>
      </c>
      <c r="AH104" s="2">
        <f t="shared" si="46"/>
        <v>96</v>
      </c>
      <c r="AI104" s="17">
        <f t="shared" si="51"/>
        <v>0.10403503326263452</v>
      </c>
      <c r="AJ104" s="17">
        <f t="shared" si="41"/>
        <v>0.99328067290322464</v>
      </c>
      <c r="AL104" s="1"/>
      <c r="AM104" s="1"/>
      <c r="AN104" s="1"/>
      <c r="AP104" s="2">
        <f t="shared" si="47"/>
        <v>96</v>
      </c>
      <c r="AQ104" s="17">
        <f t="shared" si="52"/>
        <v>0.75487607889094499</v>
      </c>
      <c r="AR104" s="17">
        <f t="shared" si="42"/>
        <v>0.75487924717052968</v>
      </c>
    </row>
    <row r="105" spans="22:44" x14ac:dyDescent="0.35">
      <c r="V105" s="2">
        <f t="shared" si="43"/>
        <v>97</v>
      </c>
      <c r="W105" s="17">
        <f t="shared" si="48"/>
        <v>0.72434312597233641</v>
      </c>
      <c r="X105" s="17">
        <f t="shared" ref="X105:X115" si="54">$X$6*(-1*W105^3-1*W105^2+1)+W105</f>
        <v>0.7834190701277568</v>
      </c>
      <c r="Z105" s="2">
        <f t="shared" si="44"/>
        <v>97</v>
      </c>
      <c r="AA105" s="17">
        <f t="shared" si="49"/>
        <v>0.6573633245395315</v>
      </c>
      <c r="AB105" s="17">
        <f t="shared" si="53"/>
        <v>0.83616319632763447</v>
      </c>
      <c r="AD105" s="2">
        <f t="shared" si="45"/>
        <v>97</v>
      </c>
      <c r="AE105" s="17">
        <f t="shared" si="50"/>
        <v>0.41650391343760662</v>
      </c>
      <c r="AF105" s="17">
        <f t="shared" ref="AF105:AF108" si="55">$AF$6*(-1*AE105^3-1*AE105^2+1)+AE105</f>
        <v>1.0199209225004404</v>
      </c>
      <c r="AH105" s="2">
        <f t="shared" si="46"/>
        <v>97</v>
      </c>
      <c r="AI105" s="17">
        <f t="shared" si="51"/>
        <v>0.99328067290322464</v>
      </c>
      <c r="AJ105" s="17">
        <f t="shared" ref="AJ105:AJ136" si="56">$AJ$6*(-1*AI105^3-1*AI105^2+1)+AI105</f>
        <v>0.12335538019079906</v>
      </c>
      <c r="AL105" s="1"/>
      <c r="AM105" s="1"/>
      <c r="AN105" s="1"/>
      <c r="AP105" s="2">
        <f t="shared" si="47"/>
        <v>97</v>
      </c>
      <c r="AQ105" s="17">
        <f t="shared" si="52"/>
        <v>0.75487924717052968</v>
      </c>
      <c r="AR105" s="17">
        <f t="shared" ref="AR105:AR136" si="57">$AR$6*(-1*AQ105^3-1*AQ105^2+1)+AQ105</f>
        <v>0.75487609171856651</v>
      </c>
    </row>
    <row r="106" spans="22:44" x14ac:dyDescent="0.35">
      <c r="V106" s="2">
        <f t="shared" si="43"/>
        <v>98</v>
      </c>
      <c r="W106" s="17">
        <f t="shared" si="48"/>
        <v>0.7834190701277568</v>
      </c>
      <c r="X106" s="17">
        <f t="shared" si="54"/>
        <v>0.72478857116916817</v>
      </c>
      <c r="Z106" s="2">
        <f t="shared" si="44"/>
        <v>98</v>
      </c>
      <c r="AA106" s="17">
        <f t="shared" si="49"/>
        <v>0.83616319632763447</v>
      </c>
      <c r="AB106" s="17">
        <f t="shared" si="53"/>
        <v>0.65737663947860148</v>
      </c>
      <c r="AD106" s="2">
        <f t="shared" si="45"/>
        <v>98</v>
      </c>
      <c r="AE106" s="17">
        <f t="shared" si="50"/>
        <v>1.0199209225004404</v>
      </c>
      <c r="AF106" s="17">
        <f t="shared" si="55"/>
        <v>0.13896101002285821</v>
      </c>
      <c r="AH106" s="2">
        <f t="shared" si="46"/>
        <v>98</v>
      </c>
      <c r="AI106" s="17">
        <f t="shared" si="51"/>
        <v>0.12335538019079906</v>
      </c>
      <c r="AJ106" s="17">
        <f t="shared" si="56"/>
        <v>1.0079711463913457</v>
      </c>
      <c r="AL106" s="1"/>
      <c r="AM106" s="1"/>
      <c r="AN106" s="1"/>
      <c r="AP106" s="2">
        <f t="shared" si="47"/>
        <v>98</v>
      </c>
      <c r="AQ106" s="17">
        <f t="shared" si="52"/>
        <v>0.75487609171856651</v>
      </c>
      <c r="AR106" s="17">
        <f t="shared" si="57"/>
        <v>0.75487923439492621</v>
      </c>
    </row>
    <row r="107" spans="22:44" x14ac:dyDescent="0.35">
      <c r="V107" s="2">
        <f t="shared" si="43"/>
        <v>99</v>
      </c>
      <c r="W107" s="17">
        <f t="shared" si="48"/>
        <v>0.72478857116916817</v>
      </c>
      <c r="X107" s="17">
        <f t="shared" si="54"/>
        <v>0.78302932623708565</v>
      </c>
      <c r="Z107" s="2">
        <f t="shared" si="44"/>
        <v>99</v>
      </c>
      <c r="AA107" s="17">
        <f t="shared" si="49"/>
        <v>0.65737663947860148</v>
      </c>
      <c r="AB107" s="17">
        <f t="shared" si="53"/>
        <v>0.83615460790058227</v>
      </c>
      <c r="AD107" s="2">
        <f t="shared" si="45"/>
        <v>99</v>
      </c>
      <c r="AE107" s="17">
        <f t="shared" si="50"/>
        <v>0.13896101002285821</v>
      </c>
      <c r="AF107" s="17">
        <f t="shared" si="55"/>
        <v>0.92136619245133855</v>
      </c>
      <c r="AH107" s="2">
        <f t="shared" si="46"/>
        <v>99</v>
      </c>
      <c r="AI107" s="17">
        <f t="shared" si="51"/>
        <v>1.0079711463913457</v>
      </c>
      <c r="AJ107" s="17">
        <f t="shared" si="56"/>
        <v>7.1871790768980204E-2</v>
      </c>
      <c r="AL107" s="1"/>
      <c r="AM107" s="1"/>
      <c r="AN107" s="1"/>
      <c r="AP107" s="2">
        <f t="shared" si="47"/>
        <v>99</v>
      </c>
      <c r="AQ107" s="17">
        <f t="shared" si="52"/>
        <v>0.75487923439492621</v>
      </c>
      <c r="AR107" s="17">
        <f t="shared" si="57"/>
        <v>0.75487610444252617</v>
      </c>
    </row>
    <row r="108" spans="22:44" x14ac:dyDescent="0.35">
      <c r="V108" s="2">
        <f t="shared" si="43"/>
        <v>100</v>
      </c>
      <c r="W108" s="17">
        <f t="shared" si="48"/>
        <v>0.78302932623708565</v>
      </c>
      <c r="X108" s="17">
        <f t="shared" si="54"/>
        <v>0.72522204303754789</v>
      </c>
      <c r="Z108" s="2">
        <f t="shared" si="44"/>
        <v>100</v>
      </c>
      <c r="AA108" s="17">
        <f t="shared" si="49"/>
        <v>0.83615460790058227</v>
      </c>
      <c r="AB108" s="17">
        <f t="shared" si="53"/>
        <v>0.65738844835836885</v>
      </c>
      <c r="AD108" s="2">
        <f t="shared" si="45"/>
        <v>100</v>
      </c>
      <c r="AE108" s="17">
        <f t="shared" si="50"/>
        <v>0.92136619245133855</v>
      </c>
      <c r="AF108" s="17">
        <f t="shared" si="55"/>
        <v>0.41650391204774151</v>
      </c>
      <c r="AH108" s="2">
        <f t="shared" si="46"/>
        <v>100</v>
      </c>
      <c r="AI108" s="17">
        <f t="shared" si="51"/>
        <v>7.1871790768980204E-2</v>
      </c>
      <c r="AJ108" s="17">
        <f t="shared" si="56"/>
        <v>0.9668886600168648</v>
      </c>
      <c r="AL108" s="1"/>
      <c r="AM108" s="1"/>
      <c r="AN108" s="1"/>
      <c r="AP108" s="2">
        <f t="shared" si="47"/>
        <v>100</v>
      </c>
      <c r="AQ108" s="17">
        <f t="shared" si="52"/>
        <v>0.75487610444252617</v>
      </c>
      <c r="AR108" s="17">
        <f t="shared" si="57"/>
        <v>0.7548792217225635</v>
      </c>
    </row>
    <row r="109" spans="22:44" x14ac:dyDescent="0.35">
      <c r="V109" s="2">
        <f t="shared" si="43"/>
        <v>101</v>
      </c>
      <c r="W109" s="17">
        <f t="shared" si="48"/>
        <v>0.72522204303754789</v>
      </c>
      <c r="X109" s="17">
        <f t="shared" si="54"/>
        <v>0.7826493086356352</v>
      </c>
      <c r="AD109" s="1"/>
      <c r="AE109" s="1"/>
      <c r="AF109" s="1"/>
      <c r="AH109" s="2">
        <f t="shared" si="46"/>
        <v>101</v>
      </c>
      <c r="AI109" s="17">
        <f t="shared" si="51"/>
        <v>0.9668886600168648</v>
      </c>
      <c r="AJ109" s="17">
        <f t="shared" si="56"/>
        <v>0.21197546271198042</v>
      </c>
      <c r="AL109" s="1"/>
      <c r="AM109" s="1"/>
      <c r="AN109" s="1"/>
      <c r="AP109" s="2">
        <f t="shared" si="47"/>
        <v>101</v>
      </c>
      <c r="AQ109" s="17">
        <f t="shared" si="52"/>
        <v>0.7548792217225635</v>
      </c>
      <c r="AR109" s="17">
        <f t="shared" si="57"/>
        <v>0.75487611706366176</v>
      </c>
    </row>
    <row r="110" spans="22:44" x14ac:dyDescent="0.35">
      <c r="V110" s="2">
        <f t="shared" si="43"/>
        <v>102</v>
      </c>
      <c r="W110" s="17">
        <f t="shared" si="48"/>
        <v>0.7826493086356352</v>
      </c>
      <c r="X110" s="17">
        <f t="shared" si="54"/>
        <v>0.72564408995271745</v>
      </c>
      <c r="AD110" s="1"/>
      <c r="AE110" s="1"/>
      <c r="AF110" s="1"/>
      <c r="AH110" s="2">
        <f t="shared" si="46"/>
        <v>102</v>
      </c>
      <c r="AI110" s="17">
        <f t="shared" si="51"/>
        <v>0.21197546271198042</v>
      </c>
      <c r="AJ110" s="17">
        <f t="shared" si="56"/>
        <v>1.0629628876250581</v>
      </c>
      <c r="AL110" s="1"/>
      <c r="AM110" s="1"/>
      <c r="AN110" s="1"/>
      <c r="AP110" s="2">
        <f t="shared" si="47"/>
        <v>102</v>
      </c>
      <c r="AQ110" s="17">
        <f t="shared" si="52"/>
        <v>0.75487611706366176</v>
      </c>
      <c r="AR110" s="17">
        <f t="shared" si="57"/>
        <v>0.7548792091526072</v>
      </c>
    </row>
    <row r="111" spans="22:44" x14ac:dyDescent="0.35">
      <c r="V111" s="2">
        <f t="shared" si="43"/>
        <v>103</v>
      </c>
      <c r="W111" s="17">
        <f t="shared" si="48"/>
        <v>0.72564408995271745</v>
      </c>
      <c r="X111" s="17">
        <f t="shared" si="54"/>
        <v>0.78227859619026008</v>
      </c>
      <c r="AD111" s="1"/>
      <c r="AE111" s="1"/>
      <c r="AF111" s="1"/>
      <c r="AH111" s="2">
        <f t="shared" si="46"/>
        <v>103</v>
      </c>
      <c r="AI111" s="17">
        <f t="shared" si="51"/>
        <v>1.0629628876250581</v>
      </c>
      <c r="AJ111" s="17">
        <f t="shared" si="56"/>
        <v>-0.13486632229970552</v>
      </c>
      <c r="AL111" s="1"/>
      <c r="AM111" s="1"/>
      <c r="AN111" s="1"/>
      <c r="AP111" s="2">
        <f t="shared" si="47"/>
        <v>103</v>
      </c>
      <c r="AQ111" s="17">
        <f t="shared" si="52"/>
        <v>0.7548792091526072</v>
      </c>
      <c r="AR111" s="17">
        <f t="shared" si="57"/>
        <v>0.75487612958280426</v>
      </c>
    </row>
    <row r="112" spans="22:44" x14ac:dyDescent="0.35">
      <c r="V112" s="2">
        <f t="shared" si="43"/>
        <v>104</v>
      </c>
      <c r="W112" s="17">
        <f t="shared" si="48"/>
        <v>0.78227859619026008</v>
      </c>
      <c r="X112" s="17">
        <f t="shared" si="54"/>
        <v>0.72605522489010166</v>
      </c>
      <c r="AD112" s="1"/>
      <c r="AE112" s="1"/>
      <c r="AF112" s="1"/>
      <c r="AH112" s="2">
        <f t="shared" si="46"/>
        <v>104</v>
      </c>
      <c r="AI112" s="17">
        <f t="shared" si="51"/>
        <v>-0.13486632229970552</v>
      </c>
      <c r="AJ112" s="17">
        <f t="shared" si="56"/>
        <v>0.75097141136463985</v>
      </c>
      <c r="AL112" s="1"/>
      <c r="AM112" s="1"/>
      <c r="AN112" s="1"/>
      <c r="AP112" s="2">
        <f t="shared" si="47"/>
        <v>104</v>
      </c>
      <c r="AQ112" s="17">
        <f t="shared" si="52"/>
        <v>0.75487612958280426</v>
      </c>
      <c r="AR112" s="17">
        <f t="shared" si="57"/>
        <v>0.75487919668422987</v>
      </c>
    </row>
    <row r="113" spans="22:44" x14ac:dyDescent="0.35">
      <c r="V113" s="2">
        <f t="shared" si="43"/>
        <v>105</v>
      </c>
      <c r="W113" s="17">
        <f t="shared" si="48"/>
        <v>0.72605522489010166</v>
      </c>
      <c r="X113" s="17">
        <f t="shared" si="54"/>
        <v>0.78191679375738499</v>
      </c>
      <c r="AH113" s="2">
        <f t="shared" si="46"/>
        <v>105</v>
      </c>
      <c r="AI113" s="17">
        <f t="shared" si="51"/>
        <v>0.75097141136463985</v>
      </c>
      <c r="AJ113" s="17">
        <f t="shared" si="56"/>
        <v>0.7622444140402177</v>
      </c>
      <c r="AP113" s="2">
        <f t="shared" si="47"/>
        <v>105</v>
      </c>
      <c r="AQ113" s="17">
        <f t="shared" si="52"/>
        <v>0.75487919668422987</v>
      </c>
      <c r="AR113" s="17">
        <f t="shared" si="57"/>
        <v>0.75487614200077768</v>
      </c>
    </row>
    <row r="114" spans="22:44" x14ac:dyDescent="0.35">
      <c r="V114" s="2">
        <f t="shared" si="43"/>
        <v>106</v>
      </c>
      <c r="W114" s="17">
        <f t="shared" si="48"/>
        <v>0.78191679375738499</v>
      </c>
      <c r="X114" s="17">
        <f t="shared" si="54"/>
        <v>0.72645592832721528</v>
      </c>
      <c r="AH114" s="2">
        <f t="shared" si="46"/>
        <v>106</v>
      </c>
      <c r="AI114" s="17">
        <f t="shared" si="51"/>
        <v>0.7622444140402177</v>
      </c>
      <c r="AJ114" s="17">
        <f t="shared" si="56"/>
        <v>0.7407405664855794</v>
      </c>
      <c r="AP114" s="2">
        <f t="shared" si="47"/>
        <v>106</v>
      </c>
      <c r="AQ114" s="17">
        <f t="shared" si="52"/>
        <v>0.75487614200077768</v>
      </c>
      <c r="AR114" s="17">
        <f t="shared" si="57"/>
        <v>0.75487918431661061</v>
      </c>
    </row>
    <row r="115" spans="22:44" x14ac:dyDescent="0.35">
      <c r="V115" s="2">
        <f t="shared" si="43"/>
        <v>107</v>
      </c>
      <c r="W115" s="17">
        <f t="shared" si="48"/>
        <v>0.72645592832721528</v>
      </c>
      <c r="X115" s="17">
        <f t="shared" si="54"/>
        <v>0.78156353013623836</v>
      </c>
      <c r="AH115" s="2">
        <f t="shared" si="46"/>
        <v>107</v>
      </c>
      <c r="AI115" s="17">
        <f t="shared" si="51"/>
        <v>0.7407405664855794</v>
      </c>
      <c r="AJ115" s="17">
        <f t="shared" si="56"/>
        <v>0.78111599982557955</v>
      </c>
      <c r="AP115" s="2">
        <f t="shared" si="47"/>
        <v>107</v>
      </c>
      <c r="AQ115" s="17">
        <f t="shared" si="52"/>
        <v>0.75487918431661061</v>
      </c>
      <c r="AR115" s="17">
        <f t="shared" si="57"/>
        <v>0.75487615431839994</v>
      </c>
    </row>
    <row r="116" spans="22:44" x14ac:dyDescent="0.35">
      <c r="V116" s="2">
        <f t="shared" ref="V116:V132" si="58">V115+1</f>
        <v>108</v>
      </c>
      <c r="W116" s="17">
        <f t="shared" ref="W116:W179" si="59">X115</f>
        <v>0.78156353013623836</v>
      </c>
      <c r="X116" s="17">
        <f t="shared" ref="X116:X179" si="60">$X$6*(-1*W116^3-1*W116^2+1)+W116</f>
        <v>0.72684665085925559</v>
      </c>
      <c r="AH116" s="2">
        <f t="shared" si="46"/>
        <v>108</v>
      </c>
      <c r="AI116" s="17">
        <f t="shared" si="51"/>
        <v>0.78111599982557955</v>
      </c>
      <c r="AJ116" s="17">
        <f t="shared" si="56"/>
        <v>0.70305536038648164</v>
      </c>
      <c r="AP116" s="2">
        <f t="shared" si="47"/>
        <v>108</v>
      </c>
      <c r="AQ116" s="17">
        <f t="shared" si="52"/>
        <v>0.75487615431839994</v>
      </c>
      <c r="AR116" s="17">
        <f t="shared" si="57"/>
        <v>0.75487917204893518</v>
      </c>
    </row>
    <row r="117" spans="22:44" x14ac:dyDescent="0.35">
      <c r="V117" s="2">
        <f t="shared" si="58"/>
        <v>109</v>
      </c>
      <c r="W117" s="17">
        <f t="shared" si="59"/>
        <v>0.72684665085925559</v>
      </c>
      <c r="X117" s="17">
        <f t="shared" si="60"/>
        <v>0.78121845621674091</v>
      </c>
      <c r="AH117" s="2">
        <f t="shared" si="46"/>
        <v>109</v>
      </c>
      <c r="AI117" s="17">
        <f t="shared" si="51"/>
        <v>0.70305536038648164</v>
      </c>
      <c r="AJ117" s="17">
        <f t="shared" si="56"/>
        <v>0.84543729355438013</v>
      </c>
      <c r="AP117" s="2">
        <f t="shared" si="47"/>
        <v>109</v>
      </c>
      <c r="AQ117" s="17">
        <f t="shared" si="52"/>
        <v>0.75487917204893518</v>
      </c>
      <c r="AR117" s="17">
        <f t="shared" si="57"/>
        <v>0.7548761665364816</v>
      </c>
    </row>
    <row r="118" spans="22:44" x14ac:dyDescent="0.35">
      <c r="V118" s="2">
        <f t="shared" si="58"/>
        <v>110</v>
      </c>
      <c r="W118" s="17">
        <f t="shared" si="59"/>
        <v>0.78121845621674091</v>
      </c>
      <c r="X118" s="17">
        <f t="shared" si="60"/>
        <v>0.72722781556123728</v>
      </c>
      <c r="AH118" s="2">
        <f t="shared" si="46"/>
        <v>110</v>
      </c>
      <c r="AI118" s="17">
        <f t="shared" si="51"/>
        <v>0.84543729355438013</v>
      </c>
      <c r="AJ118" s="17">
        <f t="shared" si="56"/>
        <v>0.5582900050670454</v>
      </c>
      <c r="AP118" s="2">
        <f t="shared" si="47"/>
        <v>110</v>
      </c>
      <c r="AQ118" s="17">
        <f t="shared" si="52"/>
        <v>0.7548761665364816</v>
      </c>
      <c r="AR118" s="17">
        <f t="shared" si="57"/>
        <v>0.754879159880396</v>
      </c>
    </row>
    <row r="119" spans="22:44" x14ac:dyDescent="0.35">
      <c r="V119" s="2">
        <f t="shared" si="58"/>
        <v>111</v>
      </c>
      <c r="W119" s="17">
        <f t="shared" si="59"/>
        <v>0.72722781556123728</v>
      </c>
      <c r="X119" s="17">
        <f t="shared" si="60"/>
        <v>0.78088124330045938</v>
      </c>
      <c r="AH119" s="2">
        <f t="shared" si="46"/>
        <v>111</v>
      </c>
      <c r="AI119" s="17">
        <f t="shared" si="51"/>
        <v>0.5582900050670454</v>
      </c>
      <c r="AJ119" s="17">
        <f t="shared" si="56"/>
        <v>1.0211601184818431</v>
      </c>
      <c r="AP119" s="2">
        <f t="shared" si="47"/>
        <v>111</v>
      </c>
      <c r="AQ119" s="17">
        <f t="shared" si="52"/>
        <v>0.754879159880396</v>
      </c>
      <c r="AR119" s="17">
        <f t="shared" si="57"/>
        <v>0.75487617865582735</v>
      </c>
    </row>
    <row r="120" spans="22:44" x14ac:dyDescent="0.35">
      <c r="V120" s="2">
        <f t="shared" si="58"/>
        <v>112</v>
      </c>
      <c r="W120" s="17">
        <f t="shared" si="59"/>
        <v>0.78088124330045938</v>
      </c>
      <c r="X120" s="17">
        <f t="shared" si="60"/>
        <v>0.72759982012524604</v>
      </c>
      <c r="AH120" s="2">
        <f t="shared" si="46"/>
        <v>112</v>
      </c>
      <c r="AI120" s="17">
        <f t="shared" si="51"/>
        <v>1.0211601184818431</v>
      </c>
      <c r="AJ120" s="17">
        <f t="shared" si="56"/>
        <v>2.4319156092111438E-2</v>
      </c>
      <c r="AP120" s="2">
        <f t="shared" si="47"/>
        <v>112</v>
      </c>
      <c r="AQ120" s="17">
        <f t="shared" si="52"/>
        <v>0.75487617865582735</v>
      </c>
      <c r="AR120" s="17">
        <f t="shared" si="57"/>
        <v>0.75487914781019172</v>
      </c>
    </row>
    <row r="121" spans="22:44" x14ac:dyDescent="0.35">
      <c r="V121" s="2">
        <f t="shared" si="58"/>
        <v>113</v>
      </c>
      <c r="W121" s="17">
        <f t="shared" si="59"/>
        <v>0.72759982012524604</v>
      </c>
      <c r="X121" s="17">
        <f t="shared" si="60"/>
        <v>0.78055158157576332</v>
      </c>
      <c r="AH121" s="2">
        <f t="shared" si="46"/>
        <v>113</v>
      </c>
      <c r="AI121" s="17">
        <f t="shared" si="51"/>
        <v>2.4319156092111438E-2</v>
      </c>
      <c r="AJ121" s="17">
        <f t="shared" si="56"/>
        <v>0.92377393229300164</v>
      </c>
      <c r="AP121" s="2">
        <f t="shared" si="47"/>
        <v>113</v>
      </c>
      <c r="AQ121" s="17">
        <f t="shared" si="52"/>
        <v>0.75487914781019172</v>
      </c>
      <c r="AR121" s="17">
        <f t="shared" si="57"/>
        <v>0.75487619067723499</v>
      </c>
    </row>
    <row r="122" spans="22:44" x14ac:dyDescent="0.35">
      <c r="V122" s="2">
        <f t="shared" si="58"/>
        <v>114</v>
      </c>
      <c r="W122" s="17">
        <f t="shared" si="59"/>
        <v>0.78055158157576332</v>
      </c>
      <c r="X122" s="17">
        <f t="shared" si="60"/>
        <v>0.72796303879772883</v>
      </c>
      <c r="AH122" s="2">
        <f t="shared" si="46"/>
        <v>114</v>
      </c>
      <c r="AI122" s="17">
        <f t="shared" si="51"/>
        <v>0.92377393229300164</v>
      </c>
      <c r="AJ122" s="17">
        <f t="shared" si="56"/>
        <v>0.34627236321001376</v>
      </c>
      <c r="AP122" s="2">
        <f t="shared" si="47"/>
        <v>114</v>
      </c>
      <c r="AQ122" s="17">
        <f t="shared" si="52"/>
        <v>0.75487619067723499</v>
      </c>
      <c r="AR122" s="17">
        <f t="shared" si="57"/>
        <v>0.75487913583752786</v>
      </c>
    </row>
    <row r="123" spans="22:44" x14ac:dyDescent="0.35">
      <c r="V123" s="2">
        <f t="shared" si="58"/>
        <v>115</v>
      </c>
      <c r="W123" s="17">
        <f t="shared" si="59"/>
        <v>0.72796303879772883</v>
      </c>
      <c r="X123" s="17">
        <f t="shared" si="60"/>
        <v>0.780229178730657</v>
      </c>
      <c r="AH123" s="2">
        <f t="shared" si="46"/>
        <v>115</v>
      </c>
      <c r="AI123" s="17">
        <f t="shared" si="51"/>
        <v>0.34627236321001376</v>
      </c>
      <c r="AJ123" s="17">
        <f t="shared" si="56"/>
        <v>1.1009906000885907</v>
      </c>
      <c r="AP123" s="2">
        <f t="shared" si="47"/>
        <v>115</v>
      </c>
      <c r="AQ123" s="17">
        <f t="shared" si="52"/>
        <v>0.75487913583752786</v>
      </c>
      <c r="AR123" s="17">
        <f t="shared" si="57"/>
        <v>0.75487620260149602</v>
      </c>
    </row>
    <row r="124" spans="22:44" x14ac:dyDescent="0.35">
      <c r="V124" s="2">
        <f t="shared" si="58"/>
        <v>116</v>
      </c>
      <c r="W124" s="17">
        <f t="shared" si="59"/>
        <v>0.780229178730657</v>
      </c>
      <c r="X124" s="17">
        <f t="shared" si="60"/>
        <v>0.72831782413859969</v>
      </c>
      <c r="AH124" s="2">
        <f t="shared" si="46"/>
        <v>116</v>
      </c>
      <c r="AI124" s="17">
        <f t="shared" si="51"/>
        <v>1.1009906000885907</v>
      </c>
      <c r="AJ124" s="17">
        <f t="shared" si="56"/>
        <v>-0.2911108770377353</v>
      </c>
      <c r="AP124" s="2">
        <f t="shared" si="47"/>
        <v>116</v>
      </c>
      <c r="AQ124" s="17">
        <f t="shared" si="52"/>
        <v>0.75487620260149602</v>
      </c>
      <c r="AR124" s="17">
        <f t="shared" si="57"/>
        <v>0.75487912396161616</v>
      </c>
    </row>
    <row r="125" spans="22:44" x14ac:dyDescent="0.35">
      <c r="V125" s="2">
        <f t="shared" si="58"/>
        <v>117</v>
      </c>
      <c r="W125" s="17">
        <f t="shared" si="59"/>
        <v>0.72831782413859969</v>
      </c>
      <c r="X125" s="17">
        <f t="shared" si="60"/>
        <v>0.77991375868878288</v>
      </c>
      <c r="AH125" s="2">
        <f t="shared" si="46"/>
        <v>117</v>
      </c>
      <c r="AI125" s="17">
        <f t="shared" si="51"/>
        <v>-0.2911108770377353</v>
      </c>
      <c r="AJ125" s="17">
        <f t="shared" si="56"/>
        <v>0.55482144884772144</v>
      </c>
      <c r="AP125" s="2">
        <f t="shared" si="47"/>
        <v>117</v>
      </c>
      <c r="AQ125" s="17">
        <f t="shared" si="52"/>
        <v>0.75487912396161616</v>
      </c>
      <c r="AR125" s="17">
        <f t="shared" si="57"/>
        <v>0.75487621442939545</v>
      </c>
    </row>
    <row r="126" spans="22:44" x14ac:dyDescent="0.35">
      <c r="V126" s="2">
        <f t="shared" si="58"/>
        <v>118</v>
      </c>
      <c r="W126" s="17">
        <f t="shared" si="59"/>
        <v>0.77991375868878288</v>
      </c>
      <c r="X126" s="17">
        <f t="shared" si="60"/>
        <v>0.72866450862124743</v>
      </c>
      <c r="AH126" s="2">
        <f t="shared" si="46"/>
        <v>118</v>
      </c>
      <c r="AI126" s="17">
        <f t="shared" si="51"/>
        <v>0.55482144884772144</v>
      </c>
      <c r="AJ126" s="17">
        <f t="shared" si="56"/>
        <v>1.0240672526789956</v>
      </c>
      <c r="AP126" s="2">
        <f t="shared" si="47"/>
        <v>118</v>
      </c>
      <c r="AQ126" s="17">
        <f t="shared" si="52"/>
        <v>0.75487621442939545</v>
      </c>
      <c r="AR126" s="17">
        <f t="shared" si="57"/>
        <v>0.75487911218167481</v>
      </c>
    </row>
    <row r="127" spans="22:44" x14ac:dyDescent="0.35">
      <c r="V127" s="2">
        <f t="shared" si="58"/>
        <v>119</v>
      </c>
      <c r="W127" s="17">
        <f t="shared" si="59"/>
        <v>0.72866450862124743</v>
      </c>
      <c r="X127" s="17">
        <f t="shared" si="60"/>
        <v>0.77960506045582356</v>
      </c>
      <c r="AH127" s="2">
        <f t="shared" si="46"/>
        <v>119</v>
      </c>
      <c r="AI127" s="17">
        <f t="shared" si="51"/>
        <v>1.0240672526789956</v>
      </c>
      <c r="AJ127" s="17">
        <f t="shared" si="56"/>
        <v>1.3666831593337259E-2</v>
      </c>
      <c r="AP127" s="2">
        <f t="shared" si="47"/>
        <v>119</v>
      </c>
      <c r="AQ127" s="17">
        <f t="shared" si="52"/>
        <v>0.75487911218167481</v>
      </c>
      <c r="AR127" s="17">
        <f t="shared" si="57"/>
        <v>0.75487622616171191</v>
      </c>
    </row>
    <row r="128" spans="22:44" x14ac:dyDescent="0.35">
      <c r="V128" s="2">
        <f t="shared" si="58"/>
        <v>120</v>
      </c>
      <c r="W128" s="17">
        <f t="shared" si="59"/>
        <v>0.77960506045582356</v>
      </c>
      <c r="X128" s="17">
        <f t="shared" si="60"/>
        <v>0.7290034060902072</v>
      </c>
      <c r="AH128" s="2">
        <f t="shared" si="46"/>
        <v>120</v>
      </c>
      <c r="AI128" s="17">
        <f t="shared" si="51"/>
        <v>1.3666831593337259E-2</v>
      </c>
      <c r="AJ128" s="17">
        <f t="shared" si="56"/>
        <v>0.91349643008627646</v>
      </c>
      <c r="AP128" s="2">
        <f t="shared" si="47"/>
        <v>120</v>
      </c>
      <c r="AQ128" s="17">
        <f t="shared" si="52"/>
        <v>0.75487622616171191</v>
      </c>
      <c r="AR128" s="17">
        <f t="shared" si="57"/>
        <v>0.75487910049692819</v>
      </c>
    </row>
    <row r="129" spans="22:44" x14ac:dyDescent="0.35">
      <c r="V129" s="2">
        <f t="shared" si="58"/>
        <v>121</v>
      </c>
      <c r="W129" s="17">
        <f t="shared" si="59"/>
        <v>0.7290034060902072</v>
      </c>
      <c r="X129" s="17">
        <f t="shared" si="60"/>
        <v>0.77930283706504611</v>
      </c>
      <c r="AH129" s="2">
        <f t="shared" si="46"/>
        <v>121</v>
      </c>
      <c r="AI129" s="17">
        <f t="shared" si="51"/>
        <v>0.91349643008627646</v>
      </c>
      <c r="AJ129" s="17">
        <f t="shared" si="56"/>
        <v>0.37640673659502721</v>
      </c>
      <c r="AP129" s="2">
        <f t="shared" si="47"/>
        <v>121</v>
      </c>
      <c r="AQ129" s="17">
        <f t="shared" si="52"/>
        <v>0.75487910049692819</v>
      </c>
      <c r="AR129" s="17">
        <f t="shared" si="57"/>
        <v>0.75487623779921798</v>
      </c>
    </row>
    <row r="130" spans="22:44" x14ac:dyDescent="0.35">
      <c r="V130" s="2">
        <f t="shared" si="58"/>
        <v>122</v>
      </c>
      <c r="W130" s="17">
        <f t="shared" si="59"/>
        <v>0.77930283706504611</v>
      </c>
      <c r="X130" s="17">
        <f t="shared" si="60"/>
        <v>0.7293348130912467</v>
      </c>
      <c r="AH130" s="2">
        <f t="shared" si="46"/>
        <v>122</v>
      </c>
      <c r="AI130" s="17">
        <f t="shared" si="51"/>
        <v>0.37640673659502721</v>
      </c>
      <c r="AJ130" s="17">
        <f t="shared" si="56"/>
        <v>1.1008958444257786</v>
      </c>
      <c r="AP130" s="2">
        <f t="shared" si="47"/>
        <v>122</v>
      </c>
      <c r="AQ130" s="17">
        <f t="shared" si="52"/>
        <v>0.75487623779921798</v>
      </c>
      <c r="AR130" s="17">
        <f t="shared" si="57"/>
        <v>0.75487908890660704</v>
      </c>
    </row>
    <row r="131" spans="22:44" x14ac:dyDescent="0.35">
      <c r="V131" s="2">
        <f t="shared" si="58"/>
        <v>123</v>
      </c>
      <c r="W131" s="17">
        <f t="shared" si="59"/>
        <v>0.7293348130912467</v>
      </c>
      <c r="X131" s="17">
        <f t="shared" si="60"/>
        <v>0.77900685461203545</v>
      </c>
      <c r="AH131" s="2">
        <f t="shared" si="46"/>
        <v>123</v>
      </c>
      <c r="AI131" s="17">
        <f t="shared" si="51"/>
        <v>1.1008958444257786</v>
      </c>
      <c r="AJ131" s="17">
        <f t="shared" si="56"/>
        <v>-0.29070775774243551</v>
      </c>
      <c r="AP131" s="2">
        <f t="shared" si="47"/>
        <v>123</v>
      </c>
      <c r="AQ131" s="17">
        <f t="shared" si="52"/>
        <v>0.75487908890660704</v>
      </c>
      <c r="AR131" s="17">
        <f t="shared" si="57"/>
        <v>0.75487624934267972</v>
      </c>
    </row>
    <row r="132" spans="22:44" x14ac:dyDescent="0.35">
      <c r="V132" s="2">
        <f t="shared" si="58"/>
        <v>124</v>
      </c>
      <c r="W132" s="17">
        <f t="shared" si="59"/>
        <v>0.77900685461203545</v>
      </c>
      <c r="X132" s="17">
        <f t="shared" si="60"/>
        <v>0.72965901008688561</v>
      </c>
      <c r="AH132" s="2">
        <f t="shared" si="46"/>
        <v>124</v>
      </c>
      <c r="AI132" s="17">
        <f t="shared" si="51"/>
        <v>-0.29070775774243551</v>
      </c>
      <c r="AJ132" s="17">
        <f t="shared" si="56"/>
        <v>0.55534354497790606</v>
      </c>
      <c r="AP132" s="2">
        <f t="shared" si="47"/>
        <v>124</v>
      </c>
      <c r="AQ132" s="17">
        <f t="shared" si="52"/>
        <v>0.75487624934267972</v>
      </c>
      <c r="AR132" s="17">
        <f t="shared" si="57"/>
        <v>0.75487907740994853</v>
      </c>
    </row>
    <row r="133" spans="22:44" x14ac:dyDescent="0.35">
      <c r="V133" s="2">
        <f t="shared" ref="V133:V196" si="61">V132+1</f>
        <v>125</v>
      </c>
      <c r="W133" s="17">
        <f t="shared" si="59"/>
        <v>0.72965901008688561</v>
      </c>
      <c r="X133" s="17">
        <f t="shared" si="60"/>
        <v>0.77871689136980193</v>
      </c>
      <c r="AH133" s="2">
        <f t="shared" si="46"/>
        <v>125</v>
      </c>
      <c r="AI133" s="17">
        <f t="shared" si="51"/>
        <v>0.55534354497790606</v>
      </c>
      <c r="AJ133" s="17">
        <f t="shared" si="56"/>
        <v>1.0236333577370438</v>
      </c>
      <c r="AP133" s="2">
        <f t="shared" si="47"/>
        <v>125</v>
      </c>
      <c r="AQ133" s="17">
        <f t="shared" si="52"/>
        <v>0.75487907740994853</v>
      </c>
      <c r="AR133" s="17">
        <f t="shared" si="57"/>
        <v>0.75487626079285719</v>
      </c>
    </row>
    <row r="134" spans="22:44" x14ac:dyDescent="0.35">
      <c r="V134" s="2">
        <f t="shared" si="61"/>
        <v>126</v>
      </c>
      <c r="W134" s="17">
        <f t="shared" si="59"/>
        <v>0.77871689136980193</v>
      </c>
      <c r="X134" s="17">
        <f t="shared" si="60"/>
        <v>0.7299762625688484</v>
      </c>
      <c r="AH134" s="2">
        <f t="shared" si="46"/>
        <v>126</v>
      </c>
      <c r="AI134" s="17">
        <f t="shared" si="51"/>
        <v>1.0236333577370438</v>
      </c>
      <c r="AJ134" s="17">
        <f t="shared" si="56"/>
        <v>1.5260639703373879E-2</v>
      </c>
      <c r="AP134" s="2">
        <f t="shared" si="47"/>
        <v>126</v>
      </c>
      <c r="AQ134" s="17">
        <f t="shared" si="52"/>
        <v>0.75487626079285719</v>
      </c>
      <c r="AR134" s="17">
        <f t="shared" si="57"/>
        <v>0.75487906600619525</v>
      </c>
    </row>
    <row r="135" spans="22:44" x14ac:dyDescent="0.35">
      <c r="V135" s="2">
        <f t="shared" si="61"/>
        <v>127</v>
      </c>
      <c r="W135" s="17">
        <f t="shared" si="59"/>
        <v>0.7299762625688484</v>
      </c>
      <c r="X135" s="17">
        <f t="shared" si="60"/>
        <v>0.77843273697644566</v>
      </c>
      <c r="AH135" s="2">
        <f t="shared" si="46"/>
        <v>127</v>
      </c>
      <c r="AI135" s="17">
        <f t="shared" si="51"/>
        <v>1.5260639703373879E-2</v>
      </c>
      <c r="AJ135" s="17">
        <f t="shared" si="56"/>
        <v>0.91504784268578943</v>
      </c>
      <c r="AP135" s="2">
        <f t="shared" si="47"/>
        <v>127</v>
      </c>
      <c r="AQ135" s="17">
        <f t="shared" si="52"/>
        <v>0.75487906600619525</v>
      </c>
      <c r="AR135" s="17">
        <f t="shared" si="57"/>
        <v>0.75487627215050435</v>
      </c>
    </row>
    <row r="136" spans="22:44" x14ac:dyDescent="0.35">
      <c r="V136" s="2">
        <f t="shared" si="61"/>
        <v>128</v>
      </c>
      <c r="W136" s="17">
        <f t="shared" si="59"/>
        <v>0.77843273697644566</v>
      </c>
      <c r="X136" s="17">
        <f t="shared" si="60"/>
        <v>0.73028682207764373</v>
      </c>
      <c r="AH136" s="2">
        <f t="shared" si="46"/>
        <v>128</v>
      </c>
      <c r="AI136" s="17">
        <f t="shared" si="51"/>
        <v>0.91504784268578943</v>
      </c>
      <c r="AJ136" s="17">
        <f t="shared" si="56"/>
        <v>0.37190360181733495</v>
      </c>
      <c r="AP136" s="2">
        <f t="shared" si="47"/>
        <v>128</v>
      </c>
      <c r="AQ136" s="17">
        <f t="shared" si="52"/>
        <v>0.75487627215050435</v>
      </c>
      <c r="AR136" s="17">
        <f t="shared" si="57"/>
        <v>0.75487905469459693</v>
      </c>
    </row>
    <row r="137" spans="22:44" x14ac:dyDescent="0.35">
      <c r="V137" s="2">
        <f t="shared" si="61"/>
        <v>129</v>
      </c>
      <c r="W137" s="17">
        <f t="shared" si="59"/>
        <v>0.73028682207764373</v>
      </c>
      <c r="X137" s="17">
        <f t="shared" si="60"/>
        <v>0.77815419168841993</v>
      </c>
      <c r="AH137" s="2">
        <f t="shared" si="46"/>
        <v>129</v>
      </c>
      <c r="AI137" s="17">
        <f t="shared" si="51"/>
        <v>0.37190360181733495</v>
      </c>
      <c r="AJ137" s="17">
        <f t="shared" ref="AJ137:AJ168" si="62">$AJ$6*(-1*AI137^3-1*AI137^2+1)+AI137</f>
        <v>1.1011275870529047</v>
      </c>
      <c r="AP137" s="2">
        <f t="shared" si="47"/>
        <v>129</v>
      </c>
      <c r="AQ137" s="17">
        <f t="shared" si="52"/>
        <v>0.75487905469459693</v>
      </c>
      <c r="AR137" s="17">
        <f t="shared" ref="AR137:AR168" si="63">$AR$6*(-1*AQ137^3-1*AQ137^2+1)+AQ137</f>
        <v>0.7548762834163687</v>
      </c>
    </row>
    <row r="138" spans="22:44" x14ac:dyDescent="0.35">
      <c r="V138" s="2">
        <f t="shared" si="61"/>
        <v>130</v>
      </c>
      <c r="W138" s="17">
        <f t="shared" si="59"/>
        <v>0.77815419168841993</v>
      </c>
      <c r="X138" s="17">
        <f t="shared" si="60"/>
        <v>0.73059092713831242</v>
      </c>
      <c r="AH138" s="2">
        <f t="shared" ref="AH138:AH201" si="64">AH137+1</f>
        <v>130</v>
      </c>
      <c r="AI138" s="17">
        <f t="shared" si="51"/>
        <v>1.1011275870529047</v>
      </c>
      <c r="AJ138" s="17">
        <f t="shared" si="62"/>
        <v>-0.29169378402540702</v>
      </c>
      <c r="AP138" s="2">
        <f t="shared" ref="AP138:AP201" si="65">AP137+1</f>
        <v>130</v>
      </c>
      <c r="AQ138" s="17">
        <f t="shared" si="52"/>
        <v>0.7548762834163687</v>
      </c>
      <c r="AR138" s="17">
        <f t="shared" si="63"/>
        <v>0.75487904347440837</v>
      </c>
    </row>
    <row r="139" spans="22:44" x14ac:dyDescent="0.35">
      <c r="V139" s="2">
        <f t="shared" si="61"/>
        <v>131</v>
      </c>
      <c r="W139" s="17">
        <f t="shared" si="59"/>
        <v>0.73059092713831242</v>
      </c>
      <c r="X139" s="17">
        <f t="shared" si="60"/>
        <v>0.77788106569320414</v>
      </c>
      <c r="AH139" s="2">
        <f t="shared" si="64"/>
        <v>131</v>
      </c>
      <c r="AI139" s="17">
        <f t="shared" si="51"/>
        <v>-0.29169378402540702</v>
      </c>
      <c r="AJ139" s="17">
        <f t="shared" si="62"/>
        <v>0.55406643696354763</v>
      </c>
      <c r="AP139" s="2">
        <f t="shared" si="65"/>
        <v>131</v>
      </c>
      <c r="AQ139" s="17">
        <f t="shared" si="52"/>
        <v>0.75487904347440837</v>
      </c>
      <c r="AR139" s="17">
        <f t="shared" si="63"/>
        <v>0.75487629459119232</v>
      </c>
    </row>
    <row r="140" spans="22:44" x14ac:dyDescent="0.35">
      <c r="V140" s="2">
        <f t="shared" si="61"/>
        <v>132</v>
      </c>
      <c r="W140" s="17">
        <f t="shared" si="59"/>
        <v>0.77788106569320414</v>
      </c>
      <c r="X140" s="17">
        <f t="shared" si="60"/>
        <v>0.73088880412038482</v>
      </c>
      <c r="AH140" s="2">
        <f t="shared" si="64"/>
        <v>132</v>
      </c>
      <c r="AI140" s="17">
        <f t="shared" ref="AI140:AI203" si="66">AJ139</f>
        <v>0.55406643696354763</v>
      </c>
      <c r="AJ140" s="17">
        <f t="shared" si="62"/>
        <v>1.0246924033173026</v>
      </c>
      <c r="AP140" s="2">
        <f t="shared" si="65"/>
        <v>132</v>
      </c>
      <c r="AQ140" s="17">
        <f t="shared" ref="AQ140:AQ203" si="67">AR139</f>
        <v>0.75487629459119232</v>
      </c>
      <c r="AR140" s="17">
        <f t="shared" si="63"/>
        <v>0.75487903234489129</v>
      </c>
    </row>
    <row r="141" spans="22:44" x14ac:dyDescent="0.35">
      <c r="V141" s="2">
        <f t="shared" si="61"/>
        <v>133</v>
      </c>
      <c r="W141" s="17">
        <f t="shared" si="59"/>
        <v>0.73088880412038482</v>
      </c>
      <c r="X141" s="17">
        <f t="shared" si="60"/>
        <v>0.77761317847585709</v>
      </c>
      <c r="AH141" s="2">
        <f t="shared" si="64"/>
        <v>133</v>
      </c>
      <c r="AI141" s="17">
        <f t="shared" si="66"/>
        <v>1.0246924033173026</v>
      </c>
      <c r="AJ141" s="17">
        <f t="shared" si="62"/>
        <v>1.1368065384771198E-2</v>
      </c>
      <c r="AP141" s="2">
        <f t="shared" si="65"/>
        <v>133</v>
      </c>
      <c r="AQ141" s="17">
        <f t="shared" si="67"/>
        <v>0.75487903234489129</v>
      </c>
      <c r="AR141" s="17">
        <f t="shared" si="63"/>
        <v>0.75487630567571051</v>
      </c>
    </row>
    <row r="142" spans="22:44" x14ac:dyDescent="0.35">
      <c r="V142" s="2">
        <f t="shared" si="61"/>
        <v>134</v>
      </c>
      <c r="W142" s="17">
        <f t="shared" si="59"/>
        <v>0.77761317847585709</v>
      </c>
      <c r="X142" s="17">
        <f t="shared" si="60"/>
        <v>0.73118066802921078</v>
      </c>
      <c r="AH142" s="2">
        <f t="shared" si="64"/>
        <v>134</v>
      </c>
      <c r="AI142" s="17">
        <f t="shared" si="66"/>
        <v>1.1368065384771198E-2</v>
      </c>
      <c r="AJ142" s="17">
        <f t="shared" si="62"/>
        <v>0.91125043354987834</v>
      </c>
      <c r="AP142" s="2">
        <f t="shared" si="65"/>
        <v>134</v>
      </c>
      <c r="AQ142" s="17">
        <f t="shared" si="67"/>
        <v>0.75487630567571051</v>
      </c>
      <c r="AR142" s="17">
        <f t="shared" si="63"/>
        <v>0.75487902130531281</v>
      </c>
    </row>
    <row r="143" spans="22:44" x14ac:dyDescent="0.35">
      <c r="V143" s="2">
        <f t="shared" si="61"/>
        <v>135</v>
      </c>
      <c r="W143" s="17">
        <f t="shared" si="59"/>
        <v>0.73118066802921078</v>
      </c>
      <c r="X143" s="17">
        <f t="shared" si="60"/>
        <v>0.7773503582345116</v>
      </c>
      <c r="AH143" s="2">
        <f t="shared" si="64"/>
        <v>135</v>
      </c>
      <c r="AI143" s="17">
        <f t="shared" si="66"/>
        <v>0.91125043354987834</v>
      </c>
      <c r="AJ143" s="17">
        <f t="shared" si="62"/>
        <v>0.38289726582267047</v>
      </c>
      <c r="AP143" s="2">
        <f t="shared" si="65"/>
        <v>135</v>
      </c>
      <c r="AQ143" s="17">
        <f t="shared" si="67"/>
        <v>0.75487902130531281</v>
      </c>
      <c r="AR143" s="17">
        <f t="shared" si="63"/>
        <v>0.75487631667065336</v>
      </c>
    </row>
    <row r="144" spans="22:44" x14ac:dyDescent="0.35">
      <c r="V144" s="2">
        <f t="shared" si="61"/>
        <v>136</v>
      </c>
      <c r="W144" s="17">
        <f t="shared" si="59"/>
        <v>0.7773503582345116</v>
      </c>
      <c r="X144" s="17">
        <f t="shared" si="60"/>
        <v>0.73146672323505402</v>
      </c>
      <c r="AH144" s="2">
        <f t="shared" si="64"/>
        <v>136</v>
      </c>
      <c r="AI144" s="17">
        <f t="shared" si="66"/>
        <v>0.38289726582267047</v>
      </c>
      <c r="AJ144" s="17">
        <f t="shared" si="62"/>
        <v>1.1004249609814973</v>
      </c>
      <c r="AP144" s="2">
        <f t="shared" si="65"/>
        <v>136</v>
      </c>
      <c r="AQ144" s="17">
        <f t="shared" si="67"/>
        <v>0.75487631667065336</v>
      </c>
      <c r="AR144" s="17">
        <f t="shared" si="63"/>
        <v>0.75487901035494609</v>
      </c>
    </row>
    <row r="145" spans="22:44" x14ac:dyDescent="0.35">
      <c r="V145" s="2">
        <f t="shared" si="61"/>
        <v>137</v>
      </c>
      <c r="W145" s="17">
        <f t="shared" si="59"/>
        <v>0.73146672323505402</v>
      </c>
      <c r="X145" s="17">
        <f t="shared" si="60"/>
        <v>0.77709244134038757</v>
      </c>
      <c r="AH145" s="2">
        <f t="shared" si="64"/>
        <v>137</v>
      </c>
      <c r="AI145" s="17">
        <f t="shared" si="66"/>
        <v>1.1004249609814973</v>
      </c>
      <c r="AJ145" s="17">
        <f t="shared" si="62"/>
        <v>-0.28870550824789376</v>
      </c>
      <c r="AP145" s="2">
        <f t="shared" si="65"/>
        <v>137</v>
      </c>
      <c r="AQ145" s="17">
        <f t="shared" si="67"/>
        <v>0.75487901035494609</v>
      </c>
      <c r="AR145" s="17">
        <f t="shared" si="63"/>
        <v>0.7548763275767445</v>
      </c>
    </row>
    <row r="146" spans="22:44" x14ac:dyDescent="0.35">
      <c r="V146" s="2">
        <f t="shared" si="61"/>
        <v>138</v>
      </c>
      <c r="W146" s="17">
        <f t="shared" si="59"/>
        <v>0.77709244134038757</v>
      </c>
      <c r="X146" s="17">
        <f t="shared" si="60"/>
        <v>0.73174716414566432</v>
      </c>
      <c r="AH146" s="2">
        <f t="shared" si="64"/>
        <v>138</v>
      </c>
      <c r="AI146" s="17">
        <f t="shared" si="66"/>
        <v>-0.28870550824789376</v>
      </c>
      <c r="AJ146" s="17">
        <f t="shared" si="62"/>
        <v>0.55793617819434183</v>
      </c>
      <c r="AP146" s="2">
        <f t="shared" si="65"/>
        <v>138</v>
      </c>
      <c r="AQ146" s="17">
        <f t="shared" si="67"/>
        <v>0.7548763275767445</v>
      </c>
      <c r="AR146" s="17">
        <f t="shared" si="63"/>
        <v>0.75487899949307036</v>
      </c>
    </row>
    <row r="147" spans="22:44" x14ac:dyDescent="0.35">
      <c r="V147" s="2">
        <f t="shared" si="61"/>
        <v>139</v>
      </c>
      <c r="W147" s="17">
        <f t="shared" si="59"/>
        <v>0.73174716414566432</v>
      </c>
      <c r="X147" s="17">
        <f t="shared" si="60"/>
        <v>0.77683927183835533</v>
      </c>
      <c r="AH147" s="2">
        <f t="shared" si="64"/>
        <v>139</v>
      </c>
      <c r="AI147" s="17">
        <f t="shared" si="66"/>
        <v>0.55793617819434183</v>
      </c>
      <c r="AJ147" s="17">
        <f t="shared" si="62"/>
        <v>1.0214593241078425</v>
      </c>
      <c r="AP147" s="2">
        <f t="shared" si="65"/>
        <v>139</v>
      </c>
      <c r="AQ147" s="17">
        <f t="shared" si="67"/>
        <v>0.75487899949307036</v>
      </c>
      <c r="AR147" s="17">
        <f t="shared" si="63"/>
        <v>0.75487633839470203</v>
      </c>
    </row>
    <row r="148" spans="22:44" x14ac:dyDescent="0.35">
      <c r="V148" s="2">
        <f t="shared" si="61"/>
        <v>140</v>
      </c>
      <c r="W148" s="17">
        <f t="shared" si="59"/>
        <v>0.77683927183835533</v>
      </c>
      <c r="X148" s="17">
        <f t="shared" si="60"/>
        <v>0.73202217582744455</v>
      </c>
      <c r="AH148" s="2">
        <f t="shared" si="64"/>
        <v>140</v>
      </c>
      <c r="AI148" s="17">
        <f t="shared" si="66"/>
        <v>1.0214593241078425</v>
      </c>
      <c r="AJ148" s="17">
        <f t="shared" si="62"/>
        <v>2.3225662427435068E-2</v>
      </c>
      <c r="AP148" s="2">
        <f t="shared" si="65"/>
        <v>140</v>
      </c>
      <c r="AQ148" s="17">
        <f t="shared" si="67"/>
        <v>0.75487633839470203</v>
      </c>
      <c r="AR148" s="17">
        <f t="shared" si="63"/>
        <v>0.75487898871897052</v>
      </c>
    </row>
    <row r="149" spans="22:44" x14ac:dyDescent="0.35">
      <c r="V149" s="2">
        <f t="shared" si="61"/>
        <v>141</v>
      </c>
      <c r="W149" s="17">
        <f t="shared" si="59"/>
        <v>0.73202217582744455</v>
      </c>
      <c r="X149" s="17">
        <f t="shared" si="60"/>
        <v>0.77659070098448579</v>
      </c>
      <c r="AH149" s="2">
        <f t="shared" si="64"/>
        <v>141</v>
      </c>
      <c r="AI149" s="17">
        <f t="shared" si="66"/>
        <v>2.3225662427435068E-2</v>
      </c>
      <c r="AJ149" s="17">
        <f t="shared" si="62"/>
        <v>0.92272889838542249</v>
      </c>
      <c r="AP149" s="2">
        <f t="shared" si="65"/>
        <v>141</v>
      </c>
      <c r="AQ149" s="17">
        <f t="shared" si="67"/>
        <v>0.75487898871897052</v>
      </c>
      <c r="AR149" s="17">
        <f t="shared" si="63"/>
        <v>0.75487634912523816</v>
      </c>
    </row>
    <row r="150" spans="22:44" x14ac:dyDescent="0.35">
      <c r="V150" s="2">
        <f t="shared" si="61"/>
        <v>142</v>
      </c>
      <c r="W150" s="17">
        <f t="shared" si="59"/>
        <v>0.77659070098448579</v>
      </c>
      <c r="X150" s="17">
        <f t="shared" si="60"/>
        <v>0.73229193457979991</v>
      </c>
      <c r="AH150" s="2">
        <f t="shared" si="64"/>
        <v>142</v>
      </c>
      <c r="AI150" s="17">
        <f t="shared" si="66"/>
        <v>0.92272889838542249</v>
      </c>
      <c r="AJ150" s="17">
        <f t="shared" si="62"/>
        <v>0.34936912720373714</v>
      </c>
      <c r="AP150" s="2">
        <f t="shared" si="65"/>
        <v>142</v>
      </c>
      <c r="AQ150" s="17">
        <f t="shared" si="67"/>
        <v>0.75487634912523816</v>
      </c>
      <c r="AR150" s="17">
        <f t="shared" si="63"/>
        <v>0.75487897803193715</v>
      </c>
    </row>
    <row r="151" spans="22:44" x14ac:dyDescent="0.35">
      <c r="V151" s="2">
        <f t="shared" si="61"/>
        <v>143</v>
      </c>
      <c r="W151" s="17">
        <f t="shared" si="59"/>
        <v>0.73229193457979991</v>
      </c>
      <c r="X151" s="17">
        <f t="shared" si="60"/>
        <v>0.776346586817383</v>
      </c>
      <c r="AH151" s="2">
        <f t="shared" si="64"/>
        <v>143</v>
      </c>
      <c r="AI151" s="17">
        <f t="shared" si="66"/>
        <v>0.34936912720373714</v>
      </c>
      <c r="AJ151" s="17">
        <f t="shared" si="62"/>
        <v>1.1011370041578306</v>
      </c>
      <c r="AP151" s="2">
        <f t="shared" si="65"/>
        <v>143</v>
      </c>
      <c r="AQ151" s="17">
        <f t="shared" si="67"/>
        <v>0.75487897803193715</v>
      </c>
      <c r="AR151" s="17">
        <f t="shared" si="63"/>
        <v>0.75487635976905942</v>
      </c>
    </row>
    <row r="152" spans="22:44" x14ac:dyDescent="0.35">
      <c r="V152" s="2">
        <f t="shared" si="61"/>
        <v>144</v>
      </c>
      <c r="W152" s="17">
        <f t="shared" si="59"/>
        <v>0.776346586817383</v>
      </c>
      <c r="X152" s="17">
        <f t="shared" si="60"/>
        <v>0.73255660846679083</v>
      </c>
      <c r="AH152" s="2">
        <f t="shared" si="64"/>
        <v>144</v>
      </c>
      <c r="AI152" s="17">
        <f t="shared" si="66"/>
        <v>1.1011370041578306</v>
      </c>
      <c r="AJ152" s="17">
        <f t="shared" si="62"/>
        <v>-0.29173386103383203</v>
      </c>
      <c r="AP152" s="2">
        <f t="shared" si="65"/>
        <v>144</v>
      </c>
      <c r="AQ152" s="17">
        <f t="shared" si="67"/>
        <v>0.75487635976905942</v>
      </c>
      <c r="AR152" s="17">
        <f t="shared" si="63"/>
        <v>0.75487896743126648</v>
      </c>
    </row>
    <row r="153" spans="22:44" x14ac:dyDescent="0.35">
      <c r="V153" s="2">
        <f t="shared" si="61"/>
        <v>145</v>
      </c>
      <c r="W153" s="17">
        <f t="shared" si="59"/>
        <v>0.73255660846679083</v>
      </c>
      <c r="X153" s="17">
        <f t="shared" si="60"/>
        <v>0.77610679376040781</v>
      </c>
      <c r="AH153" s="2">
        <f t="shared" si="64"/>
        <v>145</v>
      </c>
      <c r="AI153" s="17">
        <f t="shared" si="66"/>
        <v>-0.29173386103383203</v>
      </c>
      <c r="AJ153" s="17">
        <f t="shared" si="62"/>
        <v>0.55401452428860731</v>
      </c>
      <c r="AP153" s="2">
        <f t="shared" si="65"/>
        <v>145</v>
      </c>
      <c r="AQ153" s="17">
        <f t="shared" si="67"/>
        <v>0.75487896743126648</v>
      </c>
      <c r="AR153" s="17">
        <f t="shared" si="63"/>
        <v>0.7548763703268665</v>
      </c>
    </row>
    <row r="154" spans="22:44" x14ac:dyDescent="0.35">
      <c r="V154" s="2">
        <f t="shared" si="61"/>
        <v>146</v>
      </c>
      <c r="W154" s="17">
        <f t="shared" si="59"/>
        <v>0.77610679376040781</v>
      </c>
      <c r="X154" s="17">
        <f t="shared" si="60"/>
        <v>0.73281635780979926</v>
      </c>
      <c r="AH154" s="2">
        <f t="shared" si="64"/>
        <v>146</v>
      </c>
      <c r="AI154" s="17">
        <f t="shared" si="66"/>
        <v>0.55401452428860731</v>
      </c>
      <c r="AJ154" s="17">
        <f t="shared" si="62"/>
        <v>1.0247352866738815</v>
      </c>
      <c r="AP154" s="2">
        <f t="shared" si="65"/>
        <v>146</v>
      </c>
      <c r="AQ154" s="17">
        <f t="shared" si="67"/>
        <v>0.7548763703268665</v>
      </c>
      <c r="AR154" s="17">
        <f t="shared" si="63"/>
        <v>0.75487895691626106</v>
      </c>
    </row>
    <row r="155" spans="22:44" x14ac:dyDescent="0.35">
      <c r="V155" s="2">
        <f t="shared" si="61"/>
        <v>147</v>
      </c>
      <c r="W155" s="17">
        <f t="shared" si="59"/>
        <v>0.73281635780979926</v>
      </c>
      <c r="X155" s="17">
        <f t="shared" si="60"/>
        <v>0.77587119225218792</v>
      </c>
      <c r="AH155" s="2">
        <f t="shared" si="64"/>
        <v>147</v>
      </c>
      <c r="AI155" s="17">
        <f t="shared" si="66"/>
        <v>1.0247352866738815</v>
      </c>
      <c r="AJ155" s="17">
        <f t="shared" si="62"/>
        <v>1.1210272267288879E-2</v>
      </c>
      <c r="AP155" s="2">
        <f t="shared" si="65"/>
        <v>147</v>
      </c>
      <c r="AQ155" s="17">
        <f t="shared" si="67"/>
        <v>0.75487895691626106</v>
      </c>
      <c r="AR155" s="17">
        <f t="shared" si="63"/>
        <v>0.75487638079935448</v>
      </c>
    </row>
    <row r="156" spans="22:44" x14ac:dyDescent="0.35">
      <c r="V156" s="2">
        <f t="shared" si="61"/>
        <v>148</v>
      </c>
      <c r="W156" s="17">
        <f t="shared" si="59"/>
        <v>0.77587119225218792</v>
      </c>
      <c r="X156" s="17">
        <f t="shared" si="60"/>
        <v>0.73307133564454685</v>
      </c>
      <c r="AH156" s="2">
        <f t="shared" si="64"/>
        <v>148</v>
      </c>
      <c r="AI156" s="17">
        <f t="shared" si="66"/>
        <v>1.1210272267288879E-2</v>
      </c>
      <c r="AJ156" s="17">
        <f t="shared" si="62"/>
        <v>0.91109590116592731</v>
      </c>
      <c r="AP156" s="2">
        <f t="shared" si="65"/>
        <v>148</v>
      </c>
      <c r="AQ156" s="17">
        <f t="shared" si="67"/>
        <v>0.75487638079935448</v>
      </c>
      <c r="AR156" s="17">
        <f t="shared" si="63"/>
        <v>0.75487894648622811</v>
      </c>
    </row>
    <row r="157" spans="22:44" x14ac:dyDescent="0.35">
      <c r="V157" s="2">
        <f t="shared" si="61"/>
        <v>149</v>
      </c>
      <c r="W157" s="17">
        <f t="shared" si="59"/>
        <v>0.73307133564454685</v>
      </c>
      <c r="X157" s="17">
        <f t="shared" si="60"/>
        <v>0.7756396584030586</v>
      </c>
      <c r="AH157" s="2">
        <f t="shared" si="64"/>
        <v>149</v>
      </c>
      <c r="AI157" s="17">
        <f t="shared" si="66"/>
        <v>0.91109590116592731</v>
      </c>
      <c r="AJ157" s="17">
        <f t="shared" si="62"/>
        <v>0.38334258957684753</v>
      </c>
      <c r="AP157" s="2">
        <f t="shared" si="65"/>
        <v>149</v>
      </c>
      <c r="AQ157" s="17">
        <f t="shared" si="67"/>
        <v>0.75487894648622811</v>
      </c>
      <c r="AR157" s="17">
        <f t="shared" si="63"/>
        <v>0.75487639118721295</v>
      </c>
    </row>
    <row r="158" spans="22:44" x14ac:dyDescent="0.35">
      <c r="V158" s="2">
        <f t="shared" si="61"/>
        <v>150</v>
      </c>
      <c r="W158" s="17">
        <f t="shared" si="59"/>
        <v>0.7756396584030586</v>
      </c>
      <c r="X158" s="17">
        <f t="shared" si="60"/>
        <v>0.73332168814548127</v>
      </c>
      <c r="AH158" s="2">
        <f t="shared" si="64"/>
        <v>150</v>
      </c>
      <c r="AI158" s="17">
        <f t="shared" si="66"/>
        <v>0.38334258957684753</v>
      </c>
      <c r="AJ158" s="17">
        <f t="shared" si="62"/>
        <v>1.1003866968550875</v>
      </c>
      <c r="AP158" s="2">
        <f t="shared" si="65"/>
        <v>150</v>
      </c>
      <c r="AQ158" s="17">
        <f t="shared" si="67"/>
        <v>0.75487639118721295</v>
      </c>
      <c r="AR158" s="17">
        <f t="shared" si="63"/>
        <v>0.75487893614048152</v>
      </c>
    </row>
    <row r="159" spans="22:44" x14ac:dyDescent="0.35">
      <c r="V159" s="2">
        <f t="shared" si="61"/>
        <v>151</v>
      </c>
      <c r="W159" s="17">
        <f t="shared" si="59"/>
        <v>0.73332168814548127</v>
      </c>
      <c r="X159" s="17">
        <f t="shared" si="60"/>
        <v>0.77541207367530174</v>
      </c>
      <c r="AH159" s="2">
        <f t="shared" si="64"/>
        <v>151</v>
      </c>
      <c r="AI159" s="17">
        <f t="shared" si="66"/>
        <v>1.1003866968550875</v>
      </c>
      <c r="AJ159" s="17">
        <f t="shared" si="62"/>
        <v>-0.28854288029395025</v>
      </c>
      <c r="AP159" s="2">
        <f t="shared" si="65"/>
        <v>151</v>
      </c>
      <c r="AQ159" s="17">
        <f t="shared" si="67"/>
        <v>0.75487893614048152</v>
      </c>
      <c r="AR159" s="17">
        <f t="shared" si="63"/>
        <v>0.75487640149112567</v>
      </c>
    </row>
    <row r="160" spans="22:44" x14ac:dyDescent="0.35">
      <c r="V160" s="2">
        <f t="shared" si="61"/>
        <v>152</v>
      </c>
      <c r="W160" s="17">
        <f t="shared" si="59"/>
        <v>0.77541207367530174</v>
      </c>
      <c r="X160" s="17">
        <f t="shared" si="60"/>
        <v>0.73356755502025206</v>
      </c>
      <c r="AH160" s="2">
        <f t="shared" si="64"/>
        <v>152</v>
      </c>
      <c r="AI160" s="17">
        <f t="shared" si="66"/>
        <v>-0.28854288029395025</v>
      </c>
      <c r="AJ160" s="17">
        <f t="shared" si="62"/>
        <v>0.55814671682243</v>
      </c>
      <c r="AP160" s="2">
        <f t="shared" si="65"/>
        <v>152</v>
      </c>
      <c r="AQ160" s="17">
        <f t="shared" si="67"/>
        <v>0.75487640149112567</v>
      </c>
      <c r="AR160" s="17">
        <f t="shared" si="63"/>
        <v>0.75487892587833982</v>
      </c>
    </row>
    <row r="161" spans="22:44" x14ac:dyDescent="0.35">
      <c r="V161" s="2">
        <f t="shared" si="61"/>
        <v>153</v>
      </c>
      <c r="W161" s="17">
        <f t="shared" si="59"/>
        <v>0.73356755502025206</v>
      </c>
      <c r="X161" s="17">
        <f t="shared" si="60"/>
        <v>0.77518832458525311</v>
      </c>
      <c r="AH161" s="2">
        <f t="shared" si="64"/>
        <v>153</v>
      </c>
      <c r="AI161" s="17">
        <f t="shared" si="66"/>
        <v>0.55814671682243</v>
      </c>
      <c r="AJ161" s="17">
        <f t="shared" si="62"/>
        <v>1.0212813595299985</v>
      </c>
      <c r="AP161" s="2">
        <f t="shared" si="65"/>
        <v>153</v>
      </c>
      <c r="AQ161" s="17">
        <f t="shared" si="67"/>
        <v>0.75487892587833982</v>
      </c>
      <c r="AR161" s="17">
        <f t="shared" si="63"/>
        <v>0.754876411711771</v>
      </c>
    </row>
    <row r="162" spans="22:44" x14ac:dyDescent="0.35">
      <c r="V162" s="2">
        <f t="shared" si="61"/>
        <v>154</v>
      </c>
      <c r="W162" s="17">
        <f t="shared" si="59"/>
        <v>0.77518832458525311</v>
      </c>
      <c r="X162" s="17">
        <f t="shared" si="60"/>
        <v>0.73380906987674399</v>
      </c>
      <c r="AH162" s="2">
        <f t="shared" si="64"/>
        <v>154</v>
      </c>
      <c r="AI162" s="17">
        <f t="shared" si="66"/>
        <v>1.0212813595299985</v>
      </c>
      <c r="AJ162" s="17">
        <f t="shared" si="62"/>
        <v>2.3876140673211643E-2</v>
      </c>
      <c r="AP162" s="2">
        <f t="shared" si="65"/>
        <v>154</v>
      </c>
      <c r="AQ162" s="17">
        <f t="shared" si="67"/>
        <v>0.754876411711771</v>
      </c>
      <c r="AR162" s="17">
        <f t="shared" si="63"/>
        <v>0.75487891569912746</v>
      </c>
    </row>
    <row r="163" spans="22:44" x14ac:dyDescent="0.35">
      <c r="V163" s="2">
        <f t="shared" si="61"/>
        <v>155</v>
      </c>
      <c r="W163" s="17">
        <f t="shared" si="59"/>
        <v>0.73380906987674399</v>
      </c>
      <c r="X163" s="17">
        <f t="shared" si="60"/>
        <v>0.77496830242552561</v>
      </c>
      <c r="AH163" s="2">
        <f t="shared" si="64"/>
        <v>155</v>
      </c>
      <c r="AI163" s="17">
        <f t="shared" si="66"/>
        <v>2.3876140673211643E-2</v>
      </c>
      <c r="AJ163" s="17">
        <f t="shared" si="62"/>
        <v>0.92335082762273912</v>
      </c>
      <c r="AP163" s="2">
        <f t="shared" si="65"/>
        <v>155</v>
      </c>
      <c r="AQ163" s="17">
        <f t="shared" si="67"/>
        <v>0.75487891569912746</v>
      </c>
      <c r="AR163" s="17">
        <f t="shared" si="63"/>
        <v>0.75487642184982195</v>
      </c>
    </row>
    <row r="164" spans="22:44" x14ac:dyDescent="0.35">
      <c r="V164" s="2">
        <f t="shared" si="61"/>
        <v>156</v>
      </c>
      <c r="W164" s="17">
        <f t="shared" si="59"/>
        <v>0.77496830242552561</v>
      </c>
      <c r="X164" s="17">
        <f t="shared" si="60"/>
        <v>0.73404636056489525</v>
      </c>
      <c r="AH164" s="2">
        <f t="shared" si="64"/>
        <v>156</v>
      </c>
      <c r="AI164" s="17">
        <f t="shared" si="66"/>
        <v>0.92335082762273912</v>
      </c>
      <c r="AJ164" s="17">
        <f t="shared" si="62"/>
        <v>0.34752704816202573</v>
      </c>
      <c r="AP164" s="2">
        <f t="shared" si="65"/>
        <v>156</v>
      </c>
      <c r="AQ164" s="17">
        <f t="shared" si="67"/>
        <v>0.75487642184982195</v>
      </c>
      <c r="AR164" s="17">
        <f t="shared" si="63"/>
        <v>0.75487890560217419</v>
      </c>
    </row>
    <row r="165" spans="22:44" x14ac:dyDescent="0.35">
      <c r="V165" s="2">
        <f t="shared" si="61"/>
        <v>157</v>
      </c>
      <c r="W165" s="17">
        <f t="shared" si="59"/>
        <v>0.73404636056489525</v>
      </c>
      <c r="X165" s="17">
        <f t="shared" si="60"/>
        <v>0.77475190300575691</v>
      </c>
      <c r="AH165" s="2">
        <f t="shared" si="64"/>
        <v>157</v>
      </c>
      <c r="AI165" s="17">
        <f t="shared" si="66"/>
        <v>0.34752704816202573</v>
      </c>
      <c r="AJ165" s="17">
        <f t="shared" si="62"/>
        <v>1.1010541671708292</v>
      </c>
      <c r="AP165" s="2">
        <f t="shared" si="65"/>
        <v>157</v>
      </c>
      <c r="AQ165" s="17">
        <f t="shared" si="67"/>
        <v>0.75487890560217419</v>
      </c>
      <c r="AR165" s="17">
        <f t="shared" si="63"/>
        <v>0.754876431905946</v>
      </c>
    </row>
    <row r="166" spans="22:44" x14ac:dyDescent="0.35">
      <c r="V166" s="2">
        <f t="shared" si="61"/>
        <v>158</v>
      </c>
      <c r="W166" s="17">
        <f t="shared" si="59"/>
        <v>0.77475190300575691</v>
      </c>
      <c r="X166" s="17">
        <f t="shared" si="60"/>
        <v>0.73427954949533114</v>
      </c>
      <c r="AH166" s="2">
        <f t="shared" si="64"/>
        <v>158</v>
      </c>
      <c r="AI166" s="17">
        <f t="shared" si="66"/>
        <v>1.1010541671708292</v>
      </c>
      <c r="AJ166" s="17">
        <f t="shared" si="62"/>
        <v>-0.29138134963762874</v>
      </c>
      <c r="AP166" s="2">
        <f t="shared" si="65"/>
        <v>158</v>
      </c>
      <c r="AQ166" s="17">
        <f t="shared" si="67"/>
        <v>0.754876431905946</v>
      </c>
      <c r="AR166" s="17">
        <f t="shared" si="63"/>
        <v>0.75487889558681531</v>
      </c>
    </row>
    <row r="167" spans="22:44" x14ac:dyDescent="0.35">
      <c r="V167" s="2">
        <f t="shared" si="61"/>
        <v>159</v>
      </c>
      <c r="W167" s="17">
        <f t="shared" si="59"/>
        <v>0.73427954949533114</v>
      </c>
      <c r="X167" s="17">
        <f t="shared" si="60"/>
        <v>0.77453902641043226</v>
      </c>
      <c r="AH167" s="2">
        <f t="shared" si="64"/>
        <v>159</v>
      </c>
      <c r="AI167" s="17">
        <f t="shared" si="66"/>
        <v>-0.29138134963762874</v>
      </c>
      <c r="AJ167" s="17">
        <f t="shared" si="62"/>
        <v>0.55447112803511867</v>
      </c>
      <c r="AP167" s="2">
        <f t="shared" si="65"/>
        <v>159</v>
      </c>
      <c r="AQ167" s="17">
        <f t="shared" si="67"/>
        <v>0.75487889558681531</v>
      </c>
      <c r="AR167" s="17">
        <f t="shared" si="63"/>
        <v>0.75487644188080527</v>
      </c>
    </row>
    <row r="168" spans="22:44" x14ac:dyDescent="0.35">
      <c r="V168" s="2">
        <f t="shared" si="61"/>
        <v>160</v>
      </c>
      <c r="W168" s="17">
        <f t="shared" si="59"/>
        <v>0.77453902641043226</v>
      </c>
      <c r="X168" s="17">
        <f t="shared" si="60"/>
        <v>0.73450875393665016</v>
      </c>
      <c r="AH168" s="2">
        <f t="shared" si="64"/>
        <v>160</v>
      </c>
      <c r="AI168" s="17">
        <f t="shared" si="66"/>
        <v>0.55447112803511867</v>
      </c>
      <c r="AJ168" s="17">
        <f t="shared" si="62"/>
        <v>1.0243576585122494</v>
      </c>
      <c r="AP168" s="2">
        <f t="shared" si="65"/>
        <v>160</v>
      </c>
      <c r="AQ168" s="17">
        <f t="shared" si="67"/>
        <v>0.75487644188080527</v>
      </c>
      <c r="AR168" s="17">
        <f t="shared" si="63"/>
        <v>0.75487888565239147</v>
      </c>
    </row>
    <row r="169" spans="22:44" x14ac:dyDescent="0.35">
      <c r="V169" s="2">
        <f t="shared" si="61"/>
        <v>161</v>
      </c>
      <c r="W169" s="17">
        <f t="shared" si="59"/>
        <v>0.73450875393665016</v>
      </c>
      <c r="X169" s="17">
        <f t="shared" si="60"/>
        <v>0.77432957677246683</v>
      </c>
      <c r="AH169" s="2">
        <f t="shared" si="64"/>
        <v>161</v>
      </c>
      <c r="AI169" s="17">
        <f t="shared" si="66"/>
        <v>1.0243576585122494</v>
      </c>
      <c r="AJ169" s="17">
        <f t="shared" ref="AJ169:AJ200" si="68">$AJ$6*(-1*AI169^3-1*AI169^2+1)+AI169</f>
        <v>1.2599325144724283E-2</v>
      </c>
      <c r="AP169" s="2">
        <f t="shared" si="65"/>
        <v>161</v>
      </c>
      <c r="AQ169" s="17">
        <f t="shared" si="67"/>
        <v>0.75487888565239147</v>
      </c>
      <c r="AR169" s="17">
        <f t="shared" ref="AR169:AR200" si="69">$AR$6*(-1*AQ169^3-1*AQ169^2+1)+AQ169</f>
        <v>0.75487645177505636</v>
      </c>
    </row>
    <row r="170" spans="22:44" x14ac:dyDescent="0.35">
      <c r="V170" s="2">
        <f t="shared" si="61"/>
        <v>162</v>
      </c>
      <c r="W170" s="17">
        <f t="shared" si="59"/>
        <v>0.77432957677246683</v>
      </c>
      <c r="X170" s="17">
        <f t="shared" si="60"/>
        <v>0.73473408629303472</v>
      </c>
      <c r="AH170" s="2">
        <f t="shared" si="64"/>
        <v>162</v>
      </c>
      <c r="AI170" s="17">
        <f t="shared" si="66"/>
        <v>1.2599325144724283E-2</v>
      </c>
      <c r="AJ170" s="17">
        <f t="shared" si="68"/>
        <v>0.91245465640089463</v>
      </c>
      <c r="AP170" s="2">
        <f t="shared" si="65"/>
        <v>162</v>
      </c>
      <c r="AQ170" s="17">
        <f t="shared" si="67"/>
        <v>0.75487645177505636</v>
      </c>
      <c r="AR170" s="17">
        <f t="shared" si="69"/>
        <v>0.75487887579824853</v>
      </c>
    </row>
    <row r="171" spans="22:44" x14ac:dyDescent="0.35">
      <c r="V171" s="2">
        <f t="shared" si="61"/>
        <v>163</v>
      </c>
      <c r="W171" s="17">
        <f t="shared" si="59"/>
        <v>0.73473408629303472</v>
      </c>
      <c r="X171" s="17">
        <f t="shared" si="60"/>
        <v>0.77412346206134397</v>
      </c>
      <c r="AH171" s="2">
        <f t="shared" si="64"/>
        <v>163</v>
      </c>
      <c r="AI171" s="17">
        <f t="shared" si="66"/>
        <v>0.91245465640089463</v>
      </c>
      <c r="AJ171" s="17">
        <f t="shared" si="68"/>
        <v>0.37942149623821786</v>
      </c>
      <c r="AP171" s="2">
        <f t="shared" si="65"/>
        <v>163</v>
      </c>
      <c r="AQ171" s="17">
        <f t="shared" si="67"/>
        <v>0.75487887579824853</v>
      </c>
      <c r="AR171" s="17">
        <f t="shared" si="69"/>
        <v>0.75487646158935073</v>
      </c>
    </row>
    <row r="172" spans="22:44" x14ac:dyDescent="0.35">
      <c r="V172" s="2">
        <f t="shared" si="61"/>
        <v>164</v>
      </c>
      <c r="W172" s="17">
        <f t="shared" si="59"/>
        <v>0.77412346206134397</v>
      </c>
      <c r="X172" s="17">
        <f t="shared" si="60"/>
        <v>0.73495565436371246</v>
      </c>
      <c r="AH172" s="2">
        <f t="shared" si="64"/>
        <v>164</v>
      </c>
      <c r="AI172" s="17">
        <f t="shared" si="66"/>
        <v>0.37942149623821786</v>
      </c>
      <c r="AJ172" s="17">
        <f t="shared" si="68"/>
        <v>1.1006972954642897</v>
      </c>
      <c r="AP172" s="2">
        <f t="shared" si="65"/>
        <v>164</v>
      </c>
      <c r="AQ172" s="17">
        <f t="shared" si="67"/>
        <v>0.75487646158935073</v>
      </c>
      <c r="AR172" s="17">
        <f t="shared" si="69"/>
        <v>0.75487886602373799</v>
      </c>
    </row>
    <row r="173" spans="22:44" x14ac:dyDescent="0.35">
      <c r="V173" s="2">
        <f t="shared" si="61"/>
        <v>165</v>
      </c>
      <c r="W173" s="17">
        <f t="shared" si="59"/>
        <v>0.73495565436371246</v>
      </c>
      <c r="X173" s="17">
        <f t="shared" si="60"/>
        <v>0.77392059388471224</v>
      </c>
      <c r="AH173" s="2">
        <f t="shared" si="64"/>
        <v>165</v>
      </c>
      <c r="AI173" s="17">
        <f t="shared" si="66"/>
        <v>1.1006972954642897</v>
      </c>
      <c r="AJ173" s="17">
        <f t="shared" si="68"/>
        <v>-0.28986329581710679</v>
      </c>
      <c r="AP173" s="2">
        <f t="shared" si="65"/>
        <v>165</v>
      </c>
      <c r="AQ173" s="17">
        <f t="shared" si="67"/>
        <v>0.75487886602373799</v>
      </c>
      <c r="AR173" s="17">
        <f t="shared" si="69"/>
        <v>0.75487647132433444</v>
      </c>
    </row>
    <row r="174" spans="22:44" x14ac:dyDescent="0.35">
      <c r="V174" s="2">
        <f t="shared" si="61"/>
        <v>166</v>
      </c>
      <c r="W174" s="17">
        <f t="shared" si="59"/>
        <v>0.77392059388471224</v>
      </c>
      <c r="X174" s="17">
        <f t="shared" si="60"/>
        <v>0.73517356158565406</v>
      </c>
      <c r="AH174" s="2">
        <f t="shared" si="64"/>
        <v>166</v>
      </c>
      <c r="AI174" s="17">
        <f t="shared" si="66"/>
        <v>-0.28986329581710679</v>
      </c>
      <c r="AJ174" s="17">
        <f t="shared" si="68"/>
        <v>0.55643712015875468</v>
      </c>
      <c r="AP174" s="2">
        <f t="shared" si="65"/>
        <v>166</v>
      </c>
      <c r="AQ174" s="17">
        <f t="shared" si="67"/>
        <v>0.75487647132433444</v>
      </c>
      <c r="AR174" s="17">
        <f t="shared" si="69"/>
        <v>0.75487885632821605</v>
      </c>
    </row>
    <row r="175" spans="22:44" x14ac:dyDescent="0.35">
      <c r="V175" s="2">
        <f t="shared" si="61"/>
        <v>167</v>
      </c>
      <c r="W175" s="17">
        <f t="shared" si="59"/>
        <v>0.73517356158565406</v>
      </c>
      <c r="X175" s="17">
        <f t="shared" si="60"/>
        <v>0.7737208873024396</v>
      </c>
      <c r="AH175" s="2">
        <f t="shared" si="64"/>
        <v>167</v>
      </c>
      <c r="AI175" s="17">
        <f t="shared" si="66"/>
        <v>0.55643712015875468</v>
      </c>
      <c r="AJ175" s="17">
        <f t="shared" si="68"/>
        <v>1.022720287162763</v>
      </c>
      <c r="AP175" s="2">
        <f t="shared" si="65"/>
        <v>167</v>
      </c>
      <c r="AQ175" s="17">
        <f t="shared" si="67"/>
        <v>0.75487885632821605</v>
      </c>
      <c r="AR175" s="17">
        <f t="shared" si="69"/>
        <v>0.75487648098064841</v>
      </c>
    </row>
    <row r="176" spans="22:44" x14ac:dyDescent="0.35">
      <c r="V176" s="2">
        <f t="shared" si="61"/>
        <v>168</v>
      </c>
      <c r="W176" s="17">
        <f t="shared" si="59"/>
        <v>0.7737208873024396</v>
      </c>
      <c r="X176" s="17">
        <f t="shared" si="60"/>
        <v>0.73538790726077807</v>
      </c>
      <c r="AH176" s="2">
        <f t="shared" si="64"/>
        <v>168</v>
      </c>
      <c r="AI176" s="17">
        <f t="shared" si="66"/>
        <v>1.022720287162763</v>
      </c>
      <c r="AJ176" s="17">
        <f t="shared" si="68"/>
        <v>1.8610078089681847E-2</v>
      </c>
      <c r="AP176" s="2">
        <f t="shared" si="65"/>
        <v>168</v>
      </c>
      <c r="AQ176" s="17">
        <f t="shared" si="67"/>
        <v>0.75487648098064841</v>
      </c>
      <c r="AR176" s="17">
        <f t="shared" si="69"/>
        <v>0.75487884671104466</v>
      </c>
    </row>
    <row r="177" spans="22:44" x14ac:dyDescent="0.35">
      <c r="V177" s="2">
        <f t="shared" si="61"/>
        <v>169</v>
      </c>
      <c r="W177" s="17">
        <f t="shared" si="59"/>
        <v>0.73538790726077807</v>
      </c>
      <c r="X177" s="17">
        <f t="shared" si="60"/>
        <v>0.77352426065220536</v>
      </c>
      <c r="AH177" s="2">
        <f t="shared" si="64"/>
        <v>169</v>
      </c>
      <c r="AI177" s="17">
        <f t="shared" si="66"/>
        <v>1.8610078089681847E-2</v>
      </c>
      <c r="AJ177" s="17">
        <f t="shared" si="68"/>
        <v>0.91829257579446355</v>
      </c>
      <c r="AP177" s="2">
        <f t="shared" si="65"/>
        <v>169</v>
      </c>
      <c r="AQ177" s="17">
        <f t="shared" si="67"/>
        <v>0.75487884671104466</v>
      </c>
      <c r="AR177" s="17">
        <f t="shared" si="69"/>
        <v>0.75487649055892847</v>
      </c>
    </row>
    <row r="178" spans="22:44" x14ac:dyDescent="0.35">
      <c r="V178" s="2">
        <f t="shared" si="61"/>
        <v>170</v>
      </c>
      <c r="W178" s="17">
        <f t="shared" si="59"/>
        <v>0.77352426065220536</v>
      </c>
      <c r="X178" s="17">
        <f t="shared" si="60"/>
        <v>0.73559878676881651</v>
      </c>
      <c r="AH178" s="2">
        <f t="shared" si="64"/>
        <v>170</v>
      </c>
      <c r="AI178" s="17">
        <f t="shared" si="66"/>
        <v>0.91829257579446355</v>
      </c>
      <c r="AJ178" s="17">
        <f t="shared" si="68"/>
        <v>0.36243295178068324</v>
      </c>
      <c r="AP178" s="2">
        <f t="shared" si="65"/>
        <v>170</v>
      </c>
      <c r="AQ178" s="17">
        <f t="shared" si="67"/>
        <v>0.75487649055892847</v>
      </c>
      <c r="AR178" s="17">
        <f t="shared" si="69"/>
        <v>0.75487883717159032</v>
      </c>
    </row>
    <row r="179" spans="22:44" x14ac:dyDescent="0.35">
      <c r="V179" s="2">
        <f t="shared" si="61"/>
        <v>171</v>
      </c>
      <c r="W179" s="17">
        <f t="shared" si="59"/>
        <v>0.73559878676881651</v>
      </c>
      <c r="X179" s="17">
        <f t="shared" si="60"/>
        <v>0.77333063538579505</v>
      </c>
      <c r="AH179" s="2">
        <f t="shared" si="64"/>
        <v>171</v>
      </c>
      <c r="AI179" s="17">
        <f t="shared" si="66"/>
        <v>0.36243295178068324</v>
      </c>
      <c r="AJ179" s="17">
        <f t="shared" si="68"/>
        <v>1.1013635667343942</v>
      </c>
      <c r="AP179" s="2">
        <f t="shared" si="65"/>
        <v>171</v>
      </c>
      <c r="AQ179" s="17">
        <f t="shared" si="67"/>
        <v>0.75487883717159032</v>
      </c>
      <c r="AR179" s="17">
        <f t="shared" si="69"/>
        <v>0.75487650005980511</v>
      </c>
    </row>
    <row r="180" spans="22:44" x14ac:dyDescent="0.35">
      <c r="V180" s="2">
        <f t="shared" si="61"/>
        <v>172</v>
      </c>
      <c r="W180" s="17">
        <f t="shared" ref="W180:W243" si="70">X179</f>
        <v>0.77333063538579505</v>
      </c>
      <c r="X180" s="17">
        <f t="shared" ref="X180:X243" si="71">$X$6*(-1*W180^3-1*W180^2+1)+W180</f>
        <v>0.7358062917669046</v>
      </c>
      <c r="AH180" s="2">
        <f t="shared" si="64"/>
        <v>172</v>
      </c>
      <c r="AI180" s="17">
        <f t="shared" si="66"/>
        <v>1.1013635667343942</v>
      </c>
      <c r="AJ180" s="17">
        <f t="shared" si="68"/>
        <v>-0.29269826574884661</v>
      </c>
      <c r="AP180" s="2">
        <f t="shared" si="65"/>
        <v>172</v>
      </c>
      <c r="AQ180" s="17">
        <f t="shared" si="67"/>
        <v>0.75487650005980511</v>
      </c>
      <c r="AR180" s="17">
        <f t="shared" si="69"/>
        <v>0.75487882770922554</v>
      </c>
    </row>
    <row r="181" spans="22:44" x14ac:dyDescent="0.35">
      <c r="V181" s="2">
        <f t="shared" si="61"/>
        <v>173</v>
      </c>
      <c r="W181" s="17">
        <f t="shared" si="70"/>
        <v>0.7358062917669046</v>
      </c>
      <c r="X181" s="17">
        <f t="shared" si="71"/>
        <v>0.77313993591532149</v>
      </c>
      <c r="AH181" s="2">
        <f t="shared" si="64"/>
        <v>173</v>
      </c>
      <c r="AI181" s="17">
        <f t="shared" si="66"/>
        <v>-0.29269826574884661</v>
      </c>
      <c r="AJ181" s="17">
        <f t="shared" si="68"/>
        <v>0.55276520057978074</v>
      </c>
      <c r="AP181" s="2">
        <f t="shared" si="65"/>
        <v>173</v>
      </c>
      <c r="AQ181" s="17">
        <f t="shared" si="67"/>
        <v>0.75487882770922554</v>
      </c>
      <c r="AR181" s="17">
        <f t="shared" si="69"/>
        <v>0.75487650948390395</v>
      </c>
    </row>
    <row r="182" spans="22:44" x14ac:dyDescent="0.35">
      <c r="V182" s="2">
        <f t="shared" si="61"/>
        <v>174</v>
      </c>
      <c r="W182" s="17">
        <f t="shared" si="70"/>
        <v>0.77313993591532149</v>
      </c>
      <c r="X182" s="17">
        <f t="shared" si="71"/>
        <v>0.73601051037686049</v>
      </c>
      <c r="AH182" s="2">
        <f t="shared" si="64"/>
        <v>174</v>
      </c>
      <c r="AI182" s="17">
        <f t="shared" si="66"/>
        <v>0.55276520057978074</v>
      </c>
      <c r="AJ182" s="17">
        <f t="shared" si="68"/>
        <v>1.0257634188958011</v>
      </c>
      <c r="AP182" s="2">
        <f t="shared" si="65"/>
        <v>174</v>
      </c>
      <c r="AQ182" s="17">
        <f t="shared" si="67"/>
        <v>0.75487650948390395</v>
      </c>
      <c r="AR182" s="17">
        <f t="shared" si="69"/>
        <v>0.75487881832332682</v>
      </c>
    </row>
    <row r="183" spans="22:44" x14ac:dyDescent="0.35">
      <c r="V183" s="2">
        <f t="shared" si="61"/>
        <v>175</v>
      </c>
      <c r="W183" s="17">
        <f t="shared" si="70"/>
        <v>0.73601051037686049</v>
      </c>
      <c r="X183" s="17">
        <f t="shared" si="71"/>
        <v>0.77295208946867211</v>
      </c>
      <c r="AH183" s="2">
        <f t="shared" si="64"/>
        <v>175</v>
      </c>
      <c r="AI183" s="17">
        <f t="shared" si="66"/>
        <v>1.0257634188958011</v>
      </c>
      <c r="AJ183" s="17">
        <f t="shared" si="68"/>
        <v>7.4231298437852367E-3</v>
      </c>
      <c r="AP183" s="2">
        <f t="shared" si="65"/>
        <v>175</v>
      </c>
      <c r="AQ183" s="17">
        <f t="shared" si="67"/>
        <v>0.75487881832332682</v>
      </c>
      <c r="AR183" s="17">
        <f t="shared" si="69"/>
        <v>0.75487651883184548</v>
      </c>
    </row>
    <row r="184" spans="22:44" x14ac:dyDescent="0.35">
      <c r="V184" s="2">
        <f t="shared" si="61"/>
        <v>176</v>
      </c>
      <c r="W184" s="17">
        <f t="shared" si="70"/>
        <v>0.77295208946867211</v>
      </c>
      <c r="X184" s="17">
        <f t="shared" si="71"/>
        <v>0.73621152736104667</v>
      </c>
      <c r="AH184" s="2">
        <f t="shared" si="64"/>
        <v>176</v>
      </c>
      <c r="AI184" s="17">
        <f t="shared" si="66"/>
        <v>7.4231298437852367E-3</v>
      </c>
      <c r="AJ184" s="17">
        <f t="shared" si="68"/>
        <v>0.90737316914068145</v>
      </c>
      <c r="AP184" s="2">
        <f t="shared" si="65"/>
        <v>176</v>
      </c>
      <c r="AQ184" s="17">
        <f t="shared" si="67"/>
        <v>0.75487651883184548</v>
      </c>
      <c r="AR184" s="17">
        <f t="shared" si="69"/>
        <v>0.75487880901327631</v>
      </c>
    </row>
    <row r="185" spans="22:44" x14ac:dyDescent="0.35">
      <c r="V185" s="2">
        <f t="shared" si="61"/>
        <v>177</v>
      </c>
      <c r="W185" s="17">
        <f t="shared" si="70"/>
        <v>0.73621152736104667</v>
      </c>
      <c r="X185" s="17">
        <f t="shared" si="71"/>
        <v>0.77276702595352864</v>
      </c>
      <c r="AH185" s="2">
        <f t="shared" si="64"/>
        <v>177</v>
      </c>
      <c r="AI185" s="17">
        <f t="shared" si="66"/>
        <v>0.90737316914068145</v>
      </c>
      <c r="AJ185" s="17">
        <f t="shared" si="68"/>
        <v>0.39402212260795755</v>
      </c>
      <c r="AP185" s="2">
        <f t="shared" si="65"/>
        <v>177</v>
      </c>
      <c r="AQ185" s="17">
        <f t="shared" si="67"/>
        <v>0.75487880901327631</v>
      </c>
      <c r="AR185" s="17">
        <f t="shared" si="69"/>
        <v>0.7548765281042451</v>
      </c>
    </row>
    <row r="186" spans="22:44" x14ac:dyDescent="0.35">
      <c r="V186" s="2">
        <f t="shared" si="61"/>
        <v>178</v>
      </c>
      <c r="W186" s="17">
        <f t="shared" si="70"/>
        <v>0.77276702595352864</v>
      </c>
      <c r="X186" s="17">
        <f t="shared" si="71"/>
        <v>0.73640942428762601</v>
      </c>
      <c r="AH186" s="2">
        <f t="shared" si="64"/>
        <v>178</v>
      </c>
      <c r="AI186" s="17">
        <f t="shared" si="66"/>
        <v>0.39402212260795755</v>
      </c>
      <c r="AJ186" s="17">
        <f t="shared" si="68"/>
        <v>1.0992380742853254</v>
      </c>
      <c r="AP186" s="2">
        <f t="shared" si="65"/>
        <v>178</v>
      </c>
      <c r="AQ186" s="17">
        <f t="shared" si="67"/>
        <v>0.7548765281042451</v>
      </c>
      <c r="AR186" s="17">
        <f t="shared" si="69"/>
        <v>0.75487879977846128</v>
      </c>
    </row>
    <row r="187" spans="22:44" x14ac:dyDescent="0.35">
      <c r="V187" s="2">
        <f t="shared" si="61"/>
        <v>179</v>
      </c>
      <c r="W187" s="17">
        <f t="shared" si="70"/>
        <v>0.73640942428762601</v>
      </c>
      <c r="X187" s="17">
        <f t="shared" si="71"/>
        <v>0.77258467782936469</v>
      </c>
      <c r="AH187" s="2">
        <f t="shared" si="64"/>
        <v>179</v>
      </c>
      <c r="AI187" s="17">
        <f t="shared" si="66"/>
        <v>1.0992380742853254</v>
      </c>
      <c r="AJ187" s="17">
        <f t="shared" si="68"/>
        <v>-0.28366634774586319</v>
      </c>
      <c r="AP187" s="2">
        <f t="shared" si="65"/>
        <v>179</v>
      </c>
      <c r="AQ187" s="17">
        <f t="shared" si="67"/>
        <v>0.75487879977846128</v>
      </c>
      <c r="AR187" s="17">
        <f t="shared" si="69"/>
        <v>0.75487653730171322</v>
      </c>
    </row>
    <row r="188" spans="22:44" x14ac:dyDescent="0.35">
      <c r="V188" s="2">
        <f t="shared" si="61"/>
        <v>180</v>
      </c>
      <c r="W188" s="17">
        <f t="shared" si="70"/>
        <v>0.77258467782936469</v>
      </c>
      <c r="X188" s="17">
        <f t="shared" si="71"/>
        <v>0.73660427968596442</v>
      </c>
      <c r="AH188" s="2">
        <f t="shared" si="64"/>
        <v>180</v>
      </c>
      <c r="AI188" s="17">
        <f t="shared" si="66"/>
        <v>-0.28366634774586319</v>
      </c>
      <c r="AJ188" s="17">
        <f t="shared" si="68"/>
        <v>0.56445681417292271</v>
      </c>
      <c r="AP188" s="2">
        <f t="shared" si="65"/>
        <v>180</v>
      </c>
      <c r="AQ188" s="17">
        <f t="shared" si="67"/>
        <v>0.75487653730171322</v>
      </c>
      <c r="AR188" s="17">
        <f t="shared" si="69"/>
        <v>0.75487879061827368</v>
      </c>
    </row>
    <row r="189" spans="22:44" x14ac:dyDescent="0.35">
      <c r="V189" s="2">
        <f t="shared" si="61"/>
        <v>181</v>
      </c>
      <c r="W189" s="17">
        <f t="shared" si="70"/>
        <v>0.73660427968596442</v>
      </c>
      <c r="X189" s="17">
        <f t="shared" si="71"/>
        <v>0.77240497998687263</v>
      </c>
      <c r="AH189" s="2">
        <f t="shared" si="64"/>
        <v>181</v>
      </c>
      <c r="AI189" s="17">
        <f t="shared" si="66"/>
        <v>0.56445681417292271</v>
      </c>
      <c r="AJ189" s="17">
        <f t="shared" si="68"/>
        <v>1.0158482820957335</v>
      </c>
      <c r="AP189" s="2">
        <f t="shared" si="65"/>
        <v>181</v>
      </c>
      <c r="AQ189" s="17">
        <f t="shared" si="67"/>
        <v>0.75487879061827368</v>
      </c>
      <c r="AR189" s="17">
        <f t="shared" si="69"/>
        <v>0.75487654642485547</v>
      </c>
    </row>
    <row r="190" spans="22:44" x14ac:dyDescent="0.35">
      <c r="V190" s="2">
        <f t="shared" si="61"/>
        <v>182</v>
      </c>
      <c r="W190" s="17">
        <f t="shared" si="70"/>
        <v>0.77240497998687263</v>
      </c>
      <c r="X190" s="17">
        <f t="shared" si="71"/>
        <v>0.7367961691928645</v>
      </c>
      <c r="AH190" s="2">
        <f t="shared" si="64"/>
        <v>182</v>
      </c>
      <c r="AI190" s="17">
        <f t="shared" si="66"/>
        <v>1.0158482820957335</v>
      </c>
      <c r="AJ190" s="17">
        <f t="shared" si="68"/>
        <v>4.3623225177710112E-2</v>
      </c>
      <c r="AP190" s="2">
        <f t="shared" si="65"/>
        <v>182</v>
      </c>
      <c r="AQ190" s="17">
        <f t="shared" si="67"/>
        <v>0.75487654642485547</v>
      </c>
      <c r="AR190" s="17">
        <f t="shared" si="69"/>
        <v>0.7548787815321103</v>
      </c>
    </row>
    <row r="191" spans="22:44" x14ac:dyDescent="0.35">
      <c r="V191" s="2">
        <f t="shared" si="61"/>
        <v>183</v>
      </c>
      <c r="W191" s="17">
        <f t="shared" si="70"/>
        <v>0.7367961691928645</v>
      </c>
      <c r="X191" s="17">
        <f t="shared" si="71"/>
        <v>0.77222786963431223</v>
      </c>
      <c r="AH191" s="2">
        <f t="shared" si="64"/>
        <v>183</v>
      </c>
      <c r="AI191" s="17">
        <f t="shared" si="66"/>
        <v>4.3623225177710112E-2</v>
      </c>
      <c r="AJ191" s="17">
        <f t="shared" si="68"/>
        <v>0.94183582504102359</v>
      </c>
      <c r="AP191" s="2">
        <f t="shared" si="65"/>
        <v>183</v>
      </c>
      <c r="AQ191" s="17">
        <f t="shared" si="67"/>
        <v>0.7548787815321103</v>
      </c>
      <c r="AR191" s="17">
        <f t="shared" si="69"/>
        <v>0.75487655547427235</v>
      </c>
    </row>
    <row r="192" spans="22:44" x14ac:dyDescent="0.35">
      <c r="V192" s="2">
        <f t="shared" si="61"/>
        <v>184</v>
      </c>
      <c r="W192" s="17">
        <f t="shared" si="70"/>
        <v>0.77222786963431223</v>
      </c>
      <c r="X192" s="17">
        <f t="shared" si="71"/>
        <v>0.73698516569026673</v>
      </c>
      <c r="AH192" s="2">
        <f t="shared" si="64"/>
        <v>184</v>
      </c>
      <c r="AI192" s="17">
        <f t="shared" si="66"/>
        <v>0.94183582504102359</v>
      </c>
      <c r="AJ192" s="17">
        <f t="shared" si="68"/>
        <v>0.29157265205445226</v>
      </c>
      <c r="AP192" s="2">
        <f t="shared" si="65"/>
        <v>184</v>
      </c>
      <c r="AQ192" s="17">
        <f t="shared" si="67"/>
        <v>0.75487655547427235</v>
      </c>
      <c r="AR192" s="17">
        <f t="shared" si="69"/>
        <v>0.75487877251937319</v>
      </c>
    </row>
    <row r="193" spans="22:44" x14ac:dyDescent="0.35">
      <c r="V193" s="2">
        <f t="shared" si="61"/>
        <v>185</v>
      </c>
      <c r="W193" s="17">
        <f t="shared" si="70"/>
        <v>0.73698516569026673</v>
      </c>
      <c r="X193" s="17">
        <f t="shared" si="71"/>
        <v>0.77205328619031566</v>
      </c>
      <c r="AH193" s="2">
        <f t="shared" si="64"/>
        <v>185</v>
      </c>
      <c r="AI193" s="17">
        <f t="shared" si="66"/>
        <v>0.29157265205445226</v>
      </c>
      <c r="AJ193" s="17">
        <f t="shared" si="68"/>
        <v>1.092750359625803</v>
      </c>
      <c r="AP193" s="2">
        <f t="shared" si="65"/>
        <v>185</v>
      </c>
      <c r="AQ193" s="17">
        <f t="shared" si="67"/>
        <v>0.75487877251937319</v>
      </c>
      <c r="AR193" s="17">
        <f t="shared" si="69"/>
        <v>0.75487656445055951</v>
      </c>
    </row>
    <row r="194" spans="22:44" x14ac:dyDescent="0.35">
      <c r="V194" s="2">
        <f t="shared" si="61"/>
        <v>186</v>
      </c>
      <c r="W194" s="17">
        <f t="shared" si="70"/>
        <v>0.77205328619031566</v>
      </c>
      <c r="X194" s="17">
        <f t="shared" si="71"/>
        <v>0.73717133943500079</v>
      </c>
      <c r="AH194" s="2">
        <f t="shared" si="64"/>
        <v>186</v>
      </c>
      <c r="AI194" s="17">
        <f t="shared" si="66"/>
        <v>1.092750359625803</v>
      </c>
      <c r="AJ194" s="17">
        <f t="shared" si="68"/>
        <v>-0.25631383110660644</v>
      </c>
      <c r="AP194" s="2">
        <f t="shared" si="65"/>
        <v>186</v>
      </c>
      <c r="AQ194" s="17">
        <f t="shared" si="67"/>
        <v>0.75487656445055951</v>
      </c>
      <c r="AR194" s="17">
        <f t="shared" si="69"/>
        <v>0.75487876357946893</v>
      </c>
    </row>
    <row r="195" spans="22:44" x14ac:dyDescent="0.35">
      <c r="V195" s="2">
        <f t="shared" si="61"/>
        <v>187</v>
      </c>
      <c r="W195" s="17">
        <f t="shared" si="70"/>
        <v>0.73717133943500079</v>
      </c>
      <c r="X195" s="17">
        <f t="shared" si="71"/>
        <v>0.7718811711827186</v>
      </c>
      <c r="AH195" s="2">
        <f t="shared" si="64"/>
        <v>187</v>
      </c>
      <c r="AI195" s="17">
        <f t="shared" si="66"/>
        <v>-0.25631383110660644</v>
      </c>
      <c r="AJ195" s="17">
        <f t="shared" si="68"/>
        <v>0.5997141609181702</v>
      </c>
      <c r="AP195" s="2">
        <f t="shared" si="65"/>
        <v>187</v>
      </c>
      <c r="AQ195" s="17">
        <f t="shared" si="67"/>
        <v>0.75487876357946893</v>
      </c>
      <c r="AR195" s="17">
        <f t="shared" si="69"/>
        <v>0.75487657335430813</v>
      </c>
    </row>
    <row r="196" spans="22:44" x14ac:dyDescent="0.35">
      <c r="V196" s="2">
        <f t="shared" si="61"/>
        <v>188</v>
      </c>
      <c r="W196" s="17">
        <f t="shared" si="70"/>
        <v>0.7718811711827186</v>
      </c>
      <c r="X196" s="17">
        <f t="shared" si="71"/>
        <v>0.73735475818112373</v>
      </c>
      <c r="AH196" s="2">
        <f t="shared" si="64"/>
        <v>188</v>
      </c>
      <c r="AI196" s="17">
        <f t="shared" si="66"/>
        <v>0.5997141609181702</v>
      </c>
      <c r="AJ196" s="17">
        <f t="shared" si="68"/>
        <v>0.98190049684107228</v>
      </c>
      <c r="AP196" s="2">
        <f t="shared" si="65"/>
        <v>188</v>
      </c>
      <c r="AQ196" s="17">
        <f t="shared" si="67"/>
        <v>0.75487657335430813</v>
      </c>
      <c r="AR196" s="17">
        <f t="shared" si="69"/>
        <v>0.75487875471180887</v>
      </c>
    </row>
    <row r="197" spans="22:44" x14ac:dyDescent="0.35">
      <c r="V197" s="2">
        <f t="shared" ref="V197:V208" si="72">V196+1</f>
        <v>189</v>
      </c>
      <c r="W197" s="17">
        <f t="shared" si="70"/>
        <v>0.73735475818112373</v>
      </c>
      <c r="X197" s="17">
        <f t="shared" si="71"/>
        <v>0.77171146815301861</v>
      </c>
      <c r="AH197" s="2">
        <f t="shared" si="64"/>
        <v>189</v>
      </c>
      <c r="AI197" s="17">
        <f t="shared" si="66"/>
        <v>0.98190049684107228</v>
      </c>
      <c r="AJ197" s="17">
        <f t="shared" si="68"/>
        <v>0.1621742661311194</v>
      </c>
      <c r="AP197" s="2">
        <f t="shared" si="65"/>
        <v>189</v>
      </c>
      <c r="AQ197" s="17">
        <f t="shared" si="67"/>
        <v>0.75487875471180887</v>
      </c>
      <c r="AR197" s="17">
        <f t="shared" si="69"/>
        <v>0.75487658218610465</v>
      </c>
    </row>
    <row r="198" spans="22:44" x14ac:dyDescent="0.35">
      <c r="V198" s="2">
        <f t="shared" si="72"/>
        <v>190</v>
      </c>
      <c r="W198" s="17">
        <f t="shared" si="70"/>
        <v>0.77171146815301861</v>
      </c>
      <c r="X198" s="17">
        <f t="shared" si="71"/>
        <v>0.73753548729534313</v>
      </c>
      <c r="AH198" s="2">
        <f t="shared" si="64"/>
        <v>190</v>
      </c>
      <c r="AI198" s="17">
        <f t="shared" si="66"/>
        <v>0.1621742661311194</v>
      </c>
      <c r="AJ198" s="17">
        <f t="shared" si="68"/>
        <v>1.0346650860185116</v>
      </c>
      <c r="AP198" s="2">
        <f t="shared" si="65"/>
        <v>190</v>
      </c>
      <c r="AQ198" s="17">
        <f t="shared" si="67"/>
        <v>0.75487658218610465</v>
      </c>
      <c r="AR198" s="17">
        <f t="shared" si="69"/>
        <v>0.75487874591580917</v>
      </c>
    </row>
    <row r="199" spans="22:44" x14ac:dyDescent="0.35">
      <c r="V199" s="2">
        <f t="shared" si="72"/>
        <v>191</v>
      </c>
      <c r="W199" s="17">
        <f t="shared" si="70"/>
        <v>0.73753548729534313</v>
      </c>
      <c r="X199" s="17">
        <f t="shared" si="71"/>
        <v>0.77154412256609461</v>
      </c>
      <c r="AH199" s="2">
        <f t="shared" si="64"/>
        <v>191</v>
      </c>
      <c r="AI199" s="17">
        <f t="shared" si="66"/>
        <v>1.0346650860185116</v>
      </c>
      <c r="AJ199" s="17">
        <f t="shared" si="68"/>
        <v>-2.5691296882019099E-2</v>
      </c>
      <c r="AP199" s="2">
        <f t="shared" si="65"/>
        <v>191</v>
      </c>
      <c r="AQ199" s="17">
        <f t="shared" si="67"/>
        <v>0.75487874591580917</v>
      </c>
      <c r="AR199" s="17">
        <f t="shared" si="69"/>
        <v>0.75487659094653003</v>
      </c>
    </row>
    <row r="200" spans="22:44" x14ac:dyDescent="0.35">
      <c r="V200" s="2">
        <f t="shared" si="72"/>
        <v>192</v>
      </c>
      <c r="W200" s="17">
        <f t="shared" si="70"/>
        <v>0.77154412256609461</v>
      </c>
      <c r="X200" s="17">
        <f t="shared" si="71"/>
        <v>0.73771358986598079</v>
      </c>
      <c r="AH200" s="2">
        <f t="shared" si="64"/>
        <v>192</v>
      </c>
      <c r="AI200" s="17">
        <f t="shared" si="66"/>
        <v>-2.5691296882019099E-2</v>
      </c>
      <c r="AJ200" s="17">
        <f t="shared" si="68"/>
        <v>0.87372992627453372</v>
      </c>
      <c r="AP200" s="2">
        <f t="shared" si="65"/>
        <v>192</v>
      </c>
      <c r="AQ200" s="17">
        <f t="shared" si="67"/>
        <v>0.75487659094653003</v>
      </c>
      <c r="AR200" s="17">
        <f t="shared" si="69"/>
        <v>0.75487873719089071</v>
      </c>
    </row>
    <row r="201" spans="22:44" x14ac:dyDescent="0.35">
      <c r="V201" s="2">
        <f t="shared" si="72"/>
        <v>193</v>
      </c>
      <c r="W201" s="17">
        <f t="shared" si="70"/>
        <v>0.73771358986598079</v>
      </c>
      <c r="X201" s="17">
        <f t="shared" si="71"/>
        <v>0.77137908172484737</v>
      </c>
      <c r="AH201" s="2">
        <f t="shared" si="64"/>
        <v>193</v>
      </c>
      <c r="AI201" s="17">
        <f t="shared" si="66"/>
        <v>0.87372992627453372</v>
      </c>
      <c r="AJ201" s="17">
        <f t="shared" ref="AJ201:AJ208" si="73">$AJ$6*(-1*AI201^3-1*AI201^2+1)+AI201</f>
        <v>0.48635832456815881</v>
      </c>
      <c r="AP201" s="2">
        <f t="shared" si="65"/>
        <v>193</v>
      </c>
      <c r="AQ201" s="17">
        <f t="shared" si="67"/>
        <v>0.75487873719089071</v>
      </c>
      <c r="AR201" s="17">
        <f t="shared" ref="AR201:AR208" si="74">$AR$6*(-1*AQ201^3-1*AQ201^2+1)+AQ201</f>
        <v>0.75487659963616138</v>
      </c>
    </row>
    <row r="202" spans="22:44" x14ac:dyDescent="0.35">
      <c r="V202" s="2">
        <f t="shared" si="72"/>
        <v>194</v>
      </c>
      <c r="W202" s="17">
        <f t="shared" si="70"/>
        <v>0.77137908172484737</v>
      </c>
      <c r="X202" s="17">
        <f t="shared" si="71"/>
        <v>0.73788912680590379</v>
      </c>
      <c r="AH202" s="2">
        <f t="shared" ref="AH202:AH208" si="75">AH201+1</f>
        <v>194</v>
      </c>
      <c r="AI202" s="17">
        <f t="shared" si="66"/>
        <v>0.48635832456815881</v>
      </c>
      <c r="AJ202" s="17">
        <f t="shared" si="73"/>
        <v>1.0699275337156056</v>
      </c>
      <c r="AP202" s="2">
        <f t="shared" ref="AP202:AP208" si="76">AP201+1</f>
        <v>194</v>
      </c>
      <c r="AQ202" s="17">
        <f t="shared" si="67"/>
        <v>0.75487659963616138</v>
      </c>
      <c r="AR202" s="17">
        <f t="shared" si="74"/>
        <v>0.7548787285364793</v>
      </c>
    </row>
    <row r="203" spans="22:44" x14ac:dyDescent="0.35">
      <c r="V203" s="2">
        <f t="shared" si="72"/>
        <v>195</v>
      </c>
      <c r="W203" s="17">
        <f t="shared" si="70"/>
        <v>0.73788912680590379</v>
      </c>
      <c r="X203" s="17">
        <f t="shared" si="71"/>
        <v>0.77121629468944475</v>
      </c>
      <c r="AH203" s="2">
        <f t="shared" si="75"/>
        <v>195</v>
      </c>
      <c r="AI203" s="17">
        <f t="shared" si="66"/>
        <v>1.0699275337156056</v>
      </c>
      <c r="AJ203" s="17">
        <f t="shared" si="73"/>
        <v>-0.16265760616541192</v>
      </c>
      <c r="AP203" s="2">
        <f t="shared" si="76"/>
        <v>195</v>
      </c>
      <c r="AQ203" s="17">
        <f t="shared" si="67"/>
        <v>0.7548787285364793</v>
      </c>
      <c r="AR203" s="17">
        <f t="shared" si="74"/>
        <v>0.75487660825557057</v>
      </c>
    </row>
    <row r="204" spans="22:44" x14ac:dyDescent="0.35">
      <c r="V204" s="2">
        <f t="shared" si="72"/>
        <v>196</v>
      </c>
      <c r="W204" s="17">
        <f t="shared" si="70"/>
        <v>0.77121629468944475</v>
      </c>
      <c r="X204" s="17">
        <f t="shared" si="71"/>
        <v>0.73806215694981059</v>
      </c>
      <c r="AH204" s="2">
        <f t="shared" si="75"/>
        <v>196</v>
      </c>
      <c r="AI204" s="17">
        <f>AJ203</f>
        <v>-0.16265760616541192</v>
      </c>
      <c r="AJ204" s="17">
        <f t="shared" si="73"/>
        <v>0.71740380846699003</v>
      </c>
      <c r="AP204" s="2">
        <f t="shared" si="76"/>
        <v>196</v>
      </c>
      <c r="AQ204" s="17">
        <f>AR203</f>
        <v>0.75487660825557057</v>
      </c>
      <c r="AR204" s="17">
        <f t="shared" si="74"/>
        <v>0.75487871995200506</v>
      </c>
    </row>
    <row r="205" spans="22:44" x14ac:dyDescent="0.35">
      <c r="V205" s="2">
        <f t="shared" si="72"/>
        <v>197</v>
      </c>
      <c r="W205" s="17">
        <f t="shared" si="70"/>
        <v>0.73806215694981059</v>
      </c>
      <c r="X205" s="17">
        <f t="shared" si="71"/>
        <v>0.77105571220088176</v>
      </c>
      <c r="AH205" s="2">
        <f t="shared" si="75"/>
        <v>197</v>
      </c>
      <c r="AI205" s="17">
        <f>AJ204</f>
        <v>0.71740380846699003</v>
      </c>
      <c r="AJ205" s="17">
        <f t="shared" si="73"/>
        <v>0.8218999566490901</v>
      </c>
      <c r="AP205" s="2">
        <f t="shared" si="76"/>
        <v>197</v>
      </c>
      <c r="AQ205" s="17">
        <f>AR204</f>
        <v>0.75487871995200506</v>
      </c>
      <c r="AR205" s="17">
        <f t="shared" si="74"/>
        <v>0.75487661680532514</v>
      </c>
    </row>
    <row r="206" spans="22:44" x14ac:dyDescent="0.35">
      <c r="V206" s="2">
        <f t="shared" si="72"/>
        <v>198</v>
      </c>
      <c r="W206" s="17">
        <f t="shared" si="70"/>
        <v>0.77105571220088176</v>
      </c>
      <c r="X206" s="17">
        <f t="shared" si="71"/>
        <v>0.7382327371462386</v>
      </c>
      <c r="AH206" s="2">
        <f t="shared" si="75"/>
        <v>198</v>
      </c>
      <c r="AI206" s="17">
        <f>AJ205</f>
        <v>0.8218999566490901</v>
      </c>
      <c r="AJ206" s="17">
        <f t="shared" si="73"/>
        <v>0.61424384013803957</v>
      </c>
      <c r="AP206" s="2">
        <f t="shared" si="76"/>
        <v>198</v>
      </c>
      <c r="AQ206" s="17">
        <f>AR205</f>
        <v>0.75487661680532514</v>
      </c>
      <c r="AR206" s="17">
        <f t="shared" si="74"/>
        <v>0.75487871143690277</v>
      </c>
    </row>
    <row r="207" spans="22:44" x14ac:dyDescent="0.35">
      <c r="V207" s="2">
        <f t="shared" si="72"/>
        <v>199</v>
      </c>
      <c r="W207" s="17">
        <f t="shared" si="70"/>
        <v>0.7382327371462386</v>
      </c>
      <c r="X207" s="17">
        <f t="shared" si="71"/>
        <v>0.77089728660858414</v>
      </c>
      <c r="AH207" s="2">
        <f t="shared" si="75"/>
        <v>199</v>
      </c>
      <c r="AI207" s="17">
        <f>AJ206</f>
        <v>0.61424384013803957</v>
      </c>
      <c r="AJ207" s="17">
        <f t="shared" si="73"/>
        <v>0.96610160407968737</v>
      </c>
      <c r="AP207" s="2">
        <f t="shared" si="76"/>
        <v>199</v>
      </c>
      <c r="AQ207" s="17">
        <f>AR206</f>
        <v>0.75487871143690277</v>
      </c>
      <c r="AR207" s="17">
        <f t="shared" si="74"/>
        <v>0.7548766252859882</v>
      </c>
    </row>
    <row r="208" spans="22:44" x14ac:dyDescent="0.35">
      <c r="V208" s="2">
        <f t="shared" si="72"/>
        <v>200</v>
      </c>
      <c r="W208" s="17">
        <f t="shared" si="70"/>
        <v>0.77089728660858414</v>
      </c>
      <c r="X208" s="17">
        <f t="shared" si="71"/>
        <v>0.73840092234462684</v>
      </c>
      <c r="AH208" s="2">
        <f t="shared" si="75"/>
        <v>200</v>
      </c>
      <c r="AI208" s="17">
        <f>AJ207</f>
        <v>0.96610160407968737</v>
      </c>
      <c r="AJ208" s="17">
        <f t="shared" si="73"/>
        <v>0.21454267865569077</v>
      </c>
      <c r="AP208" s="2">
        <f t="shared" si="76"/>
        <v>200</v>
      </c>
      <c r="AQ208" s="17">
        <f>AR207</f>
        <v>0.7548766252859882</v>
      </c>
      <c r="AR208" s="17">
        <f t="shared" si="74"/>
        <v>0.75487870299061166</v>
      </c>
    </row>
    <row r="209" spans="22:35" x14ac:dyDescent="0.35">
      <c r="V209" s="2">
        <f t="shared" ref="V209:V261" si="77">V208+1</f>
        <v>201</v>
      </c>
      <c r="W209" s="17">
        <f t="shared" si="70"/>
        <v>0.73840092234462684</v>
      </c>
      <c r="X209" s="17">
        <f t="shared" si="71"/>
        <v>0.7707409718018029</v>
      </c>
    </row>
    <row r="210" spans="22:35" x14ac:dyDescent="0.35">
      <c r="V210" s="2">
        <f t="shared" si="77"/>
        <v>202</v>
      </c>
      <c r="W210" s="17">
        <f t="shared" si="70"/>
        <v>0.7707409718018029</v>
      </c>
      <c r="X210" s="17">
        <f t="shared" si="71"/>
        <v>0.73856676567774515</v>
      </c>
    </row>
    <row r="211" spans="22:35" x14ac:dyDescent="0.35">
      <c r="V211" s="2">
        <f t="shared" si="77"/>
        <v>203</v>
      </c>
      <c r="W211" s="17">
        <f t="shared" si="70"/>
        <v>0.73856676567774515</v>
      </c>
      <c r="X211" s="17">
        <f t="shared" si="71"/>
        <v>0.77058672314456966</v>
      </c>
    </row>
    <row r="212" spans="22:35" x14ac:dyDescent="0.35">
      <c r="V212" s="2">
        <f t="shared" si="77"/>
        <v>204</v>
      </c>
      <c r="W212" s="17">
        <f t="shared" si="70"/>
        <v>0.77058672314456966</v>
      </c>
      <c r="X212" s="17">
        <f t="shared" si="71"/>
        <v>0.73873031853978088</v>
      </c>
    </row>
    <row r="213" spans="22:35" x14ac:dyDescent="0.35">
      <c r="V213" s="2">
        <f t="shared" si="77"/>
        <v>205</v>
      </c>
      <c r="W213" s="17">
        <f t="shared" si="70"/>
        <v>0.73873031853978088</v>
      </c>
      <c r="X213" s="17">
        <f t="shared" si="71"/>
        <v>0.7704344974139925</v>
      </c>
    </row>
    <row r="214" spans="22:35" x14ac:dyDescent="0.35">
      <c r="V214" s="2">
        <f t="shared" si="77"/>
        <v>206</v>
      </c>
      <c r="W214" s="17">
        <f t="shared" si="70"/>
        <v>0.7704344974139925</v>
      </c>
      <c r="X214" s="17">
        <f t="shared" si="71"/>
        <v>0.73889163066034935</v>
      </c>
    </row>
    <row r="215" spans="22:35" x14ac:dyDescent="0.35">
      <c r="V215" s="2">
        <f t="shared" si="77"/>
        <v>207</v>
      </c>
      <c r="W215" s="17">
        <f t="shared" si="70"/>
        <v>0.73889163066034935</v>
      </c>
      <c r="X215" s="17">
        <f t="shared" si="71"/>
        <v>0.7702842527416941</v>
      </c>
    </row>
    <row r="216" spans="22:35" x14ac:dyDescent="0.35">
      <c r="V216" s="2">
        <f t="shared" si="77"/>
        <v>208</v>
      </c>
      <c r="W216" s="17">
        <f t="shared" si="70"/>
        <v>0.7702842527416941</v>
      </c>
      <c r="X216" s="17">
        <f t="shared" si="71"/>
        <v>0.73905075017467836</v>
      </c>
      <c r="Y216" s="1"/>
      <c r="Z216" s="1"/>
      <c r="AA216" s="1"/>
      <c r="AG216" s="1"/>
      <c r="AH216" s="1"/>
      <c r="AI216" s="1"/>
    </row>
    <row r="217" spans="22:35" x14ac:dyDescent="0.35">
      <c r="V217" s="2">
        <f t="shared" si="77"/>
        <v>209</v>
      </c>
      <c r="W217" s="17">
        <f t="shared" si="70"/>
        <v>0.73905075017467836</v>
      </c>
      <c r="X217" s="17">
        <f t="shared" si="71"/>
        <v>0.77013594855820056</v>
      </c>
      <c r="Y217" s="1"/>
      <c r="Z217" s="1"/>
      <c r="AA217" s="1"/>
      <c r="AG217" s="1"/>
      <c r="AH217" s="1"/>
      <c r="AI217" s="1"/>
    </row>
    <row r="218" spans="22:35" x14ac:dyDescent="0.35">
      <c r="V218" s="2">
        <f t="shared" si="77"/>
        <v>210</v>
      </c>
      <c r="W218" s="17">
        <f t="shared" si="70"/>
        <v>0.77013594855820056</v>
      </c>
      <c r="X218" s="17">
        <f t="shared" si="71"/>
        <v>0.73920772369019883</v>
      </c>
      <c r="Y218" s="1"/>
      <c r="Z218" s="1"/>
      <c r="AA218" s="1"/>
      <c r="AG218" s="1"/>
      <c r="AH218" s="1"/>
      <c r="AI218" s="1"/>
    </row>
    <row r="219" spans="22:35" x14ac:dyDescent="0.35">
      <c r="V219" s="2">
        <f t="shared" si="77"/>
        <v>211</v>
      </c>
      <c r="W219" s="17">
        <f t="shared" si="70"/>
        <v>0.73920772369019883</v>
      </c>
      <c r="X219" s="17">
        <f t="shared" si="71"/>
        <v>0.76998954554011045</v>
      </c>
      <c r="Y219" s="1"/>
      <c r="Z219" s="1"/>
      <c r="AA219" s="1"/>
      <c r="AG219" s="1"/>
      <c r="AH219" s="1"/>
      <c r="AI219" s="1"/>
    </row>
    <row r="220" spans="22:35" x14ac:dyDescent="0.35">
      <c r="V220" s="2">
        <f t="shared" si="77"/>
        <v>212</v>
      </c>
      <c r="W220" s="17">
        <f t="shared" si="70"/>
        <v>0.76998954554011045</v>
      </c>
      <c r="X220" s="17">
        <f t="shared" si="71"/>
        <v>0.73936259634975643</v>
      </c>
      <c r="Y220" s="1"/>
      <c r="Z220" s="1"/>
      <c r="AA220" s="1"/>
      <c r="AG220" s="1"/>
      <c r="AH220" s="1"/>
      <c r="AI220" s="1"/>
    </row>
    <row r="221" spans="22:35" x14ac:dyDescent="0.35">
      <c r="V221" s="2">
        <f t="shared" si="77"/>
        <v>213</v>
      </c>
      <c r="W221" s="17">
        <f t="shared" si="70"/>
        <v>0.73936259634975643</v>
      </c>
      <c r="X221" s="17">
        <f t="shared" si="71"/>
        <v>0.76984500555987723</v>
      </c>
      <c r="Y221" s="1"/>
      <c r="Z221" s="1"/>
      <c r="AA221" s="1"/>
      <c r="AG221" s="1"/>
      <c r="AH221" s="1"/>
      <c r="AI221" s="1"/>
    </row>
    <row r="222" spans="22:35" x14ac:dyDescent="0.35">
      <c r="V222" s="2">
        <f t="shared" si="77"/>
        <v>214</v>
      </c>
      <c r="W222" s="17">
        <f t="shared" si="70"/>
        <v>0.76984500555987723</v>
      </c>
      <c r="X222" s="17">
        <f t="shared" si="71"/>
        <v>0.73951541189164793</v>
      </c>
      <c r="Y222" s="1"/>
      <c r="Z222" s="1"/>
      <c r="AA222" s="1"/>
      <c r="AG222" s="1"/>
      <c r="AH222" s="1"/>
      <c r="AI222" s="1"/>
    </row>
    <row r="223" spans="22:35" x14ac:dyDescent="0.35">
      <c r="V223" s="2">
        <f t="shared" si="77"/>
        <v>215</v>
      </c>
      <c r="W223" s="17">
        <f t="shared" si="70"/>
        <v>0.73951541189164793</v>
      </c>
      <c r="X223" s="17">
        <f t="shared" si="71"/>
        <v>0.76970229163805515</v>
      </c>
      <c r="Y223" s="1"/>
      <c r="Z223" s="1"/>
      <c r="AA223" s="1"/>
      <c r="AG223" s="1"/>
      <c r="AH223" s="1"/>
      <c r="AI223" s="1"/>
    </row>
    <row r="224" spans="22:35" x14ac:dyDescent="0.35">
      <c r="V224" s="2">
        <f t="shared" si="77"/>
        <v>216</v>
      </c>
      <c r="W224" s="17">
        <f t="shared" si="70"/>
        <v>0.76970229163805515</v>
      </c>
      <c r="X224" s="17">
        <f t="shared" si="71"/>
        <v>0.73966621270666433</v>
      </c>
      <c r="Y224" s="1"/>
      <c r="Z224" s="1"/>
      <c r="AA224" s="1"/>
      <c r="AG224" s="1"/>
      <c r="AH224" s="1"/>
      <c r="AI224" s="1"/>
    </row>
    <row r="225" spans="22:35" x14ac:dyDescent="0.35">
      <c r="V225" s="2">
        <f t="shared" si="77"/>
        <v>217</v>
      </c>
      <c r="W225" s="17">
        <f t="shared" si="70"/>
        <v>0.73966621270666433</v>
      </c>
      <c r="X225" s="17">
        <f t="shared" si="71"/>
        <v>0.76956136789786689</v>
      </c>
      <c r="Y225" s="1"/>
      <c r="Z225" s="1"/>
      <c r="AA225" s="1"/>
      <c r="AG225" s="1"/>
      <c r="AH225" s="1"/>
      <c r="AI225" s="1"/>
    </row>
    <row r="226" spans="22:35" x14ac:dyDescent="0.35">
      <c r="V226" s="2">
        <f t="shared" si="77"/>
        <v>218</v>
      </c>
      <c r="W226" s="17">
        <f t="shared" si="70"/>
        <v>0.76956136789786689</v>
      </c>
      <c r="X226" s="17">
        <f t="shared" si="71"/>
        <v>0.73981503989232245</v>
      </c>
      <c r="Y226" s="1"/>
      <c r="Z226" s="1"/>
      <c r="AA226" s="1"/>
      <c r="AG226" s="1"/>
      <c r="AH226" s="1"/>
      <c r="AI226" s="1"/>
    </row>
    <row r="227" spans="22:35" x14ac:dyDescent="0.35">
      <c r="V227" s="2">
        <f t="shared" si="77"/>
        <v>219</v>
      </c>
      <c r="W227" s="17">
        <f t="shared" si="70"/>
        <v>0.73981503989232245</v>
      </c>
      <c r="X227" s="17">
        <f t="shared" si="71"/>
        <v>0.76942219952195789</v>
      </c>
      <c r="Y227" s="1"/>
      <c r="Z227" s="1"/>
      <c r="AA227" s="1"/>
      <c r="AG227" s="1"/>
      <c r="AH227" s="1"/>
      <c r="AI227" s="1"/>
    </row>
    <row r="228" spans="22:35" x14ac:dyDescent="0.35">
      <c r="V228" s="2">
        <f t="shared" si="77"/>
        <v>220</v>
      </c>
      <c r="W228" s="17">
        <f t="shared" si="70"/>
        <v>0.76942219952195789</v>
      </c>
      <c r="X228" s="17">
        <f t="shared" si="71"/>
        <v>0.73996193330444093</v>
      </c>
      <c r="Y228" s="1"/>
      <c r="Z228" s="1"/>
      <c r="AA228" s="1"/>
      <c r="AG228" s="1"/>
      <c r="AH228" s="1"/>
      <c r="AI228" s="1"/>
    </row>
    <row r="229" spans="22:35" x14ac:dyDescent="0.35">
      <c r="V229" s="2">
        <f t="shared" si="77"/>
        <v>221</v>
      </c>
      <c r="W229" s="17">
        <f t="shared" si="70"/>
        <v>0.73996193330444093</v>
      </c>
      <c r="X229" s="17">
        <f t="shared" si="71"/>
        <v>0.76928475271121799</v>
      </c>
      <c r="Y229" s="1"/>
      <c r="Z229" s="1"/>
      <c r="AA229" s="1"/>
      <c r="AG229" s="1"/>
      <c r="AH229" s="1"/>
      <c r="AI229" s="1"/>
    </row>
    <row r="230" spans="22:35" x14ac:dyDescent="0.35">
      <c r="V230" s="2">
        <f t="shared" si="77"/>
        <v>222</v>
      </c>
      <c r="W230" s="17">
        <f t="shared" si="70"/>
        <v>0.76928475271121799</v>
      </c>
      <c r="X230" s="17">
        <f t="shared" si="71"/>
        <v>0.74010693160621799</v>
      </c>
      <c r="Y230" s="1"/>
      <c r="Z230" s="1"/>
      <c r="AA230" s="1"/>
      <c r="AG230" s="1"/>
      <c r="AH230" s="1"/>
      <c r="AI230" s="1"/>
    </row>
    <row r="231" spans="22:35" x14ac:dyDescent="0.35">
      <c r="V231" s="2">
        <f t="shared" si="77"/>
        <v>223</v>
      </c>
      <c r="W231" s="17">
        <f t="shared" si="70"/>
        <v>0.74010693160621799</v>
      </c>
      <c r="X231" s="17">
        <f t="shared" si="71"/>
        <v>0.76914899464555031</v>
      </c>
      <c r="Y231" s="1"/>
      <c r="Z231" s="1"/>
      <c r="AA231" s="1"/>
      <c r="AG231" s="1"/>
      <c r="AH231" s="1"/>
      <c r="AI231" s="1"/>
    </row>
    <row r="232" spans="22:35" x14ac:dyDescent="0.35">
      <c r="V232" s="2">
        <f t="shared" si="77"/>
        <v>224</v>
      </c>
      <c r="W232" s="17">
        <f t="shared" si="70"/>
        <v>0.76914899464555031</v>
      </c>
      <c r="X232" s="17">
        <f t="shared" si="71"/>
        <v>0.74025007231494955</v>
      </c>
      <c r="Y232" s="1"/>
      <c r="Z232" s="1"/>
      <c r="AA232" s="1"/>
      <c r="AG232" s="1"/>
      <c r="AH232" s="1"/>
      <c r="AI232" s="1"/>
    </row>
    <row r="233" spans="22:35" x14ac:dyDescent="0.35">
      <c r="V233" s="2">
        <f t="shared" si="77"/>
        <v>225</v>
      </c>
      <c r="W233" s="17">
        <f t="shared" si="70"/>
        <v>0.74025007231494955</v>
      </c>
      <c r="X233" s="17">
        <f t="shared" si="71"/>
        <v>0.76901489344648122</v>
      </c>
      <c r="Y233" s="1"/>
      <c r="Z233" s="1"/>
      <c r="AA233" s="1"/>
      <c r="AG233" s="1"/>
      <c r="AH233" s="1"/>
      <c r="AI233" s="1"/>
    </row>
    <row r="234" spans="22:35" x14ac:dyDescent="0.35">
      <c r="V234" s="2">
        <f t="shared" si="77"/>
        <v>226</v>
      </c>
      <c r="W234" s="17">
        <f t="shared" si="70"/>
        <v>0.76901489344648122</v>
      </c>
      <c r="X234" s="17">
        <f t="shared" si="71"/>
        <v>0.74039139184652436</v>
      </c>
      <c r="Y234" s="1"/>
      <c r="Z234" s="1"/>
      <c r="AA234" s="1"/>
      <c r="AG234" s="1"/>
      <c r="AH234" s="1"/>
      <c r="AI234" s="1"/>
    </row>
    <row r="235" spans="22:35" x14ac:dyDescent="0.35">
      <c r="V235" s="2">
        <f t="shared" si="77"/>
        <v>227</v>
      </c>
      <c r="W235" s="17">
        <f t="shared" si="70"/>
        <v>0.74039139184652436</v>
      </c>
      <c r="X235" s="17">
        <f t="shared" si="71"/>
        <v>0.76888241814150937</v>
      </c>
      <c r="Y235" s="1"/>
      <c r="Z235" s="1"/>
      <c r="AA235" s="1"/>
      <c r="AG235" s="1"/>
      <c r="AH235" s="1"/>
      <c r="AI235" s="1"/>
    </row>
    <row r="236" spans="22:35" x14ac:dyDescent="0.35">
      <c r="V236" s="2">
        <f t="shared" si="77"/>
        <v>228</v>
      </c>
      <c r="W236" s="17">
        <f t="shared" si="70"/>
        <v>0.76888241814150937</v>
      </c>
      <c r="X236" s="17">
        <f t="shared" si="71"/>
        <v>0.74053092555781652</v>
      </c>
      <c r="Y236" s="1"/>
      <c r="Z236" s="1"/>
      <c r="AA236" s="1"/>
      <c r="AG236" s="1"/>
      <c r="AH236" s="1"/>
      <c r="AI236" s="1"/>
    </row>
    <row r="237" spans="22:35" x14ac:dyDescent="0.35">
      <c r="V237" s="2">
        <f t="shared" si="77"/>
        <v>229</v>
      </c>
      <c r="W237" s="17">
        <f t="shared" si="70"/>
        <v>0.74053092555781652</v>
      </c>
      <c r="X237" s="17">
        <f t="shared" si="71"/>
        <v>0.76875153863009882</v>
      </c>
      <c r="Y237" s="1"/>
      <c r="Z237" s="1"/>
      <c r="AA237" s="1"/>
      <c r="AG237" s="1"/>
      <c r="AH237" s="1"/>
      <c r="AI237" s="1"/>
    </row>
    <row r="238" spans="22:35" x14ac:dyDescent="0.35">
      <c r="V238" s="2">
        <f t="shared" si="77"/>
        <v>230</v>
      </c>
      <c r="W238" s="17">
        <f t="shared" si="70"/>
        <v>0.76875153863009882</v>
      </c>
      <c r="X238" s="17">
        <f t="shared" si="71"/>
        <v>0.74066870778709404</v>
      </c>
      <c r="Y238" s="1"/>
      <c r="Z238" s="1"/>
      <c r="AA238" s="1"/>
      <c r="AG238" s="1"/>
      <c r="AH238" s="1"/>
      <c r="AI238" s="1"/>
    </row>
    <row r="239" spans="22:35" x14ac:dyDescent="0.35">
      <c r="V239" s="2">
        <f t="shared" si="77"/>
        <v>231</v>
      </c>
      <c r="W239" s="17">
        <f t="shared" si="70"/>
        <v>0.74066870778709404</v>
      </c>
      <c r="X239" s="17">
        <f t="shared" si="71"/>
        <v>0.76862222565122806</v>
      </c>
      <c r="Y239" s="1"/>
      <c r="Z239" s="1"/>
      <c r="AA239" s="1"/>
      <c r="AG239" s="1"/>
      <c r="AH239" s="1"/>
      <c r="AI239" s="1"/>
    </row>
    <row r="240" spans="22:35" x14ac:dyDescent="0.35">
      <c r="V240" s="2">
        <f t="shared" si="77"/>
        <v>232</v>
      </c>
      <c r="W240" s="17">
        <f t="shared" si="70"/>
        <v>0.76862222565122806</v>
      </c>
      <c r="X240" s="17">
        <f t="shared" si="71"/>
        <v>0.74080477189255201</v>
      </c>
      <c r="Y240" s="1"/>
      <c r="Z240" s="1"/>
      <c r="AA240" s="1"/>
      <c r="AG240" s="1"/>
      <c r="AH240" s="1"/>
      <c r="AI240" s="1"/>
    </row>
    <row r="241" spans="22:35" x14ac:dyDescent="0.35">
      <c r="V241" s="2">
        <f t="shared" si="77"/>
        <v>233</v>
      </c>
      <c r="W241" s="17">
        <f t="shared" si="70"/>
        <v>0.74080477189255201</v>
      </c>
      <c r="X241" s="17">
        <f t="shared" si="71"/>
        <v>0.76849445075240952</v>
      </c>
      <c r="Y241" s="1"/>
      <c r="Z241" s="1"/>
      <c r="AA241" s="1"/>
      <c r="AG241" s="1"/>
      <c r="AH241" s="1"/>
      <c r="AI241" s="1"/>
    </row>
    <row r="242" spans="22:35" x14ac:dyDescent="0.35">
      <c r="V242" s="2">
        <f t="shared" si="77"/>
        <v>234</v>
      </c>
      <c r="W242" s="17">
        <f t="shared" si="70"/>
        <v>0.76849445075240952</v>
      </c>
      <c r="X242" s="17">
        <f t="shared" si="71"/>
        <v>0.74093915028907242</v>
      </c>
      <c r="Y242" s="1"/>
      <c r="Z242" s="1"/>
      <c r="AA242" s="1"/>
      <c r="AG242" s="1"/>
      <c r="AH242" s="1"/>
      <c r="AI242" s="1"/>
    </row>
    <row r="243" spans="22:35" x14ac:dyDescent="0.35">
      <c r="V243" s="2">
        <f t="shared" si="77"/>
        <v>235</v>
      </c>
      <c r="W243" s="17">
        <f t="shared" si="70"/>
        <v>0.74093915028907242</v>
      </c>
      <c r="X243" s="17">
        <f t="shared" si="71"/>
        <v>0.76836818626010284</v>
      </c>
      <c r="Y243" s="1"/>
      <c r="Z243" s="1"/>
      <c r="AA243" s="1"/>
      <c r="AG243" s="1"/>
      <c r="AH243" s="1"/>
      <c r="AI243" s="1"/>
    </row>
    <row r="244" spans="22:35" x14ac:dyDescent="0.35">
      <c r="V244" s="2">
        <f t="shared" si="77"/>
        <v>236</v>
      </c>
      <c r="W244" s="17">
        <f t="shared" ref="W244:W307" si="78">X243</f>
        <v>0.76836818626010284</v>
      </c>
      <c r="X244" s="17">
        <f t="shared" ref="X244:X307" si="79">$X$6*(-1*W244^3-1*W244^2+1)+W244</f>
        <v>0.74107187448330614</v>
      </c>
      <c r="Y244" s="1"/>
      <c r="Z244" s="1"/>
      <c r="AA244" s="1"/>
      <c r="AG244" s="1"/>
      <c r="AH244" s="1"/>
      <c r="AI244" s="1"/>
    </row>
    <row r="245" spans="22:35" x14ac:dyDescent="0.35">
      <c r="V245" s="2">
        <f t="shared" si="77"/>
        <v>237</v>
      </c>
      <c r="W245" s="17">
        <f t="shared" si="78"/>
        <v>0.74107187448330614</v>
      </c>
      <c r="X245" s="17">
        <f t="shared" si="79"/>
        <v>0.76824340525144807</v>
      </c>
      <c r="Y245" s="1"/>
      <c r="Z245" s="1"/>
      <c r="AA245" s="1"/>
      <c r="AG245" s="1"/>
      <c r="AH245" s="1"/>
      <c r="AI245" s="1"/>
    </row>
    <row r="246" spans="22:35" x14ac:dyDescent="0.35">
      <c r="V246" s="2">
        <f t="shared" si="77"/>
        <v>238</v>
      </c>
      <c r="W246" s="17">
        <f t="shared" si="78"/>
        <v>0.76824340525144807</v>
      </c>
      <c r="X246" s="17">
        <f t="shared" si="79"/>
        <v>0.74120297510716759</v>
      </c>
      <c r="Y246" s="1"/>
      <c r="Z246" s="1"/>
      <c r="AA246" s="1"/>
      <c r="AG246" s="1"/>
      <c r="AH246" s="1"/>
      <c r="AI246" s="1"/>
    </row>
    <row r="247" spans="22:35" x14ac:dyDescent="0.35">
      <c r="V247" s="2">
        <f t="shared" si="77"/>
        <v>239</v>
      </c>
      <c r="W247" s="17">
        <f t="shared" si="78"/>
        <v>0.74120297510716759</v>
      </c>
      <c r="X247" s="17">
        <f t="shared" si="79"/>
        <v>0.7681200815272482</v>
      </c>
      <c r="Y247" s="1"/>
      <c r="Z247" s="1"/>
      <c r="AA247" s="1"/>
      <c r="AG247" s="1"/>
      <c r="AH247" s="1"/>
      <c r="AI247" s="1"/>
    </row>
    <row r="248" spans="22:35" x14ac:dyDescent="0.35">
      <c r="V248" s="2">
        <f t="shared" si="77"/>
        <v>240</v>
      </c>
      <c r="W248" s="17">
        <f t="shared" si="78"/>
        <v>0.7681200815272482</v>
      </c>
      <c r="X248" s="17">
        <f t="shared" si="79"/>
        <v>0.74133248194982493</v>
      </c>
      <c r="Y248" s="1"/>
      <c r="Z248" s="1"/>
      <c r="AA248" s="1"/>
      <c r="AG248" s="1"/>
      <c r="AH248" s="1"/>
      <c r="AI248" s="1"/>
    </row>
    <row r="249" spans="22:35" x14ac:dyDescent="0.35">
      <c r="V249" s="2">
        <f t="shared" si="77"/>
        <v>241</v>
      </c>
      <c r="W249" s="17">
        <f t="shared" si="78"/>
        <v>0.74133248194982493</v>
      </c>
      <c r="X249" s="17">
        <f t="shared" si="79"/>
        <v>0.76799818958613864</v>
      </c>
      <c r="Y249" s="1"/>
      <c r="Z249" s="1"/>
      <c r="AA249" s="1"/>
      <c r="AG249" s="1"/>
      <c r="AH249" s="1"/>
      <c r="AI249" s="1"/>
    </row>
    <row r="250" spans="22:35" x14ac:dyDescent="0.35">
      <c r="V250" s="2">
        <f t="shared" si="77"/>
        <v>242</v>
      </c>
      <c r="W250" s="17">
        <f t="shared" si="78"/>
        <v>0.76799818958613864</v>
      </c>
      <c r="X250" s="17">
        <f t="shared" si="79"/>
        <v>0.74146042398826739</v>
      </c>
      <c r="Y250" s="1"/>
      <c r="Z250" s="1"/>
      <c r="AA250" s="1"/>
      <c r="AG250" s="1"/>
      <c r="AH250" s="1"/>
      <c r="AI250" s="1"/>
    </row>
    <row r="251" spans="22:35" x14ac:dyDescent="0.35">
      <c r="V251" s="2">
        <f t="shared" si="77"/>
        <v>243</v>
      </c>
      <c r="W251" s="17">
        <f t="shared" si="78"/>
        <v>0.74146042398826739</v>
      </c>
      <c r="X251" s="17">
        <f t="shared" si="79"/>
        <v>0.76787770459988003</v>
      </c>
      <c r="Y251" s="1"/>
      <c r="Z251" s="1"/>
      <c r="AA251" s="1"/>
      <c r="AG251" s="1"/>
      <c r="AH251" s="1"/>
      <c r="AI251" s="1"/>
    </row>
    <row r="252" spans="22:35" x14ac:dyDescent="0.35">
      <c r="V252" s="2">
        <f t="shared" si="77"/>
        <v>244</v>
      </c>
      <c r="W252" s="17">
        <f t="shared" si="78"/>
        <v>0.76787770459988003</v>
      </c>
      <c r="X252" s="17">
        <f t="shared" si="79"/>
        <v>0.74158682941652121</v>
      </c>
      <c r="Y252" s="1"/>
      <c r="Z252" s="1"/>
      <c r="AA252" s="1"/>
      <c r="AG252" s="1"/>
      <c r="AH252" s="1"/>
      <c r="AI252" s="1"/>
    </row>
    <row r="253" spans="22:35" x14ac:dyDescent="0.35">
      <c r="V253" s="2">
        <f t="shared" si="77"/>
        <v>245</v>
      </c>
      <c r="W253" s="17">
        <f t="shared" si="78"/>
        <v>0.74158682941652121</v>
      </c>
      <c r="X253" s="17">
        <f t="shared" si="79"/>
        <v>0.76775860238971882</v>
      </c>
      <c r="Y253" s="1"/>
      <c r="Z253" s="1"/>
      <c r="AA253" s="1"/>
      <c r="AG253" s="1"/>
      <c r="AH253" s="1"/>
      <c r="AI253" s="1"/>
    </row>
    <row r="254" spans="22:35" x14ac:dyDescent="0.35">
      <c r="V254" s="2">
        <f t="shared" si="77"/>
        <v>246</v>
      </c>
      <c r="W254" s="17">
        <f t="shared" si="78"/>
        <v>0.76775860238971882</v>
      </c>
      <c r="X254" s="17">
        <f t="shared" si="79"/>
        <v>0.74171172567358601</v>
      </c>
      <c r="Y254" s="1"/>
      <c r="Z254" s="1"/>
      <c r="AA254" s="1"/>
      <c r="AG254" s="1"/>
      <c r="AH254" s="1"/>
      <c r="AI254" s="1"/>
    </row>
    <row r="255" spans="22:35" x14ac:dyDescent="0.35">
      <c r="V255" s="2">
        <f t="shared" si="77"/>
        <v>247</v>
      </c>
      <c r="W255" s="17">
        <f t="shared" si="78"/>
        <v>0.74171172567358601</v>
      </c>
      <c r="X255" s="17">
        <f t="shared" si="79"/>
        <v>0.76764085940375992</v>
      </c>
      <c r="Y255" s="1"/>
      <c r="Z255" s="1"/>
      <c r="AA255" s="1"/>
      <c r="AG255" s="1"/>
      <c r="AH255" s="1"/>
      <c r="AI255" s="1"/>
    </row>
    <row r="256" spans="22:35" x14ac:dyDescent="0.35">
      <c r="V256" s="2">
        <f t="shared" si="77"/>
        <v>248</v>
      </c>
      <c r="W256" s="17">
        <f t="shared" si="78"/>
        <v>0.76764085940375992</v>
      </c>
      <c r="X256" s="17">
        <f t="shared" si="79"/>
        <v>0.741835139470158</v>
      </c>
      <c r="Y256" s="1"/>
      <c r="Z256" s="1"/>
      <c r="AA256" s="1"/>
      <c r="AG256" s="1"/>
      <c r="AH256" s="1"/>
      <c r="AI256" s="1"/>
    </row>
    <row r="257" spans="22:35" x14ac:dyDescent="0.35">
      <c r="V257" s="2">
        <f t="shared" si="77"/>
        <v>249</v>
      </c>
      <c r="W257" s="17">
        <f t="shared" si="78"/>
        <v>0.741835139470158</v>
      </c>
      <c r="X257" s="17">
        <f t="shared" si="79"/>
        <v>0.76752445269530156</v>
      </c>
      <c r="Y257" s="1"/>
      <c r="Z257" s="1"/>
      <c r="AA257" s="1"/>
      <c r="AG257" s="1"/>
      <c r="AH257" s="1"/>
      <c r="AI257" s="1"/>
    </row>
    <row r="258" spans="22:35" x14ac:dyDescent="0.35">
      <c r="V258" s="2">
        <f t="shared" si="77"/>
        <v>250</v>
      </c>
      <c r="W258" s="17">
        <f t="shared" si="78"/>
        <v>0.76752445269530156</v>
      </c>
      <c r="X258" s="17">
        <f t="shared" si="79"/>
        <v>0.74195709681419975</v>
      </c>
      <c r="Y258" s="1"/>
      <c r="Z258" s="1"/>
      <c r="AA258" s="1"/>
      <c r="AG258" s="1"/>
      <c r="AH258" s="1"/>
      <c r="AI258" s="1"/>
    </row>
    <row r="259" spans="22:35" x14ac:dyDescent="0.35">
      <c r="V259" s="2">
        <f t="shared" si="77"/>
        <v>251</v>
      </c>
      <c r="W259" s="17">
        <f t="shared" si="78"/>
        <v>0.74195709681419975</v>
      </c>
      <c r="X259" s="17">
        <f t="shared" si="79"/>
        <v>0.76740935990208392</v>
      </c>
      <c r="Y259" s="1"/>
      <c r="Z259" s="1"/>
      <c r="AA259" s="1"/>
      <c r="AG259" s="1"/>
      <c r="AH259" s="1"/>
      <c r="AI259" s="1"/>
    </row>
    <row r="260" spans="22:35" x14ac:dyDescent="0.35">
      <c r="V260" s="2">
        <f t="shared" si="77"/>
        <v>252</v>
      </c>
      <c r="W260" s="17">
        <f t="shared" si="78"/>
        <v>0.76740935990208392</v>
      </c>
      <c r="X260" s="17">
        <f t="shared" si="79"/>
        <v>0.74207762303541591</v>
      </c>
      <c r="Y260" s="1"/>
      <c r="Z260" s="1"/>
      <c r="AA260" s="1"/>
      <c r="AG260" s="1"/>
      <c r="AH260" s="1"/>
      <c r="AI260" s="1"/>
    </row>
    <row r="261" spans="22:35" x14ac:dyDescent="0.35">
      <c r="V261" s="2">
        <f t="shared" si="77"/>
        <v>253</v>
      </c>
      <c r="W261" s="17">
        <f t="shared" si="78"/>
        <v>0.74207762303541591</v>
      </c>
      <c r="X261" s="17">
        <f t="shared" si="79"/>
        <v>0.76729555922640658</v>
      </c>
      <c r="Y261" s="1"/>
      <c r="Z261" s="1"/>
      <c r="AA261" s="1"/>
      <c r="AG261" s="1"/>
      <c r="AH261" s="1"/>
      <c r="AI261" s="1"/>
    </row>
    <row r="262" spans="22:35" x14ac:dyDescent="0.35">
      <c r="V262" s="2">
        <f t="shared" ref="V262:V308" si="80">V261+1</f>
        <v>254</v>
      </c>
      <c r="W262" s="17">
        <f t="shared" si="78"/>
        <v>0.76729555922640658</v>
      </c>
      <c r="X262" s="17">
        <f t="shared" si="79"/>
        <v>0.74219674280869063</v>
      </c>
      <c r="Y262" s="1"/>
      <c r="Z262" s="1"/>
      <c r="AA262" s="1"/>
      <c r="AG262" s="1"/>
      <c r="AH262" s="1"/>
      <c r="AI262" s="1"/>
    </row>
    <row r="263" spans="22:35" x14ac:dyDescent="0.35">
      <c r="V263" s="2">
        <f t="shared" si="80"/>
        <v>255</v>
      </c>
      <c r="W263" s="17">
        <f t="shared" si="78"/>
        <v>0.74219674280869063</v>
      </c>
      <c r="X263" s="17">
        <f t="shared" si="79"/>
        <v>0.76718302941607197</v>
      </c>
      <c r="Y263" s="1"/>
      <c r="Z263" s="1"/>
      <c r="AA263" s="1"/>
      <c r="AG263" s="1"/>
      <c r="AH263" s="1"/>
      <c r="AI263" s="1"/>
    </row>
    <row r="264" spans="22:35" x14ac:dyDescent="0.35">
      <c r="V264" s="2">
        <f t="shared" si="80"/>
        <v>256</v>
      </c>
      <c r="W264" s="17">
        <f t="shared" si="78"/>
        <v>0.76718302941607197</v>
      </c>
      <c r="X264" s="17">
        <f t="shared" si="79"/>
        <v>0.74231448017653745</v>
      </c>
      <c r="Y264" s="1"/>
      <c r="Z264" s="1"/>
      <c r="AA264" s="1"/>
      <c r="AG264" s="1"/>
      <c r="AH264" s="1"/>
      <c r="AI264" s="1"/>
    </row>
    <row r="265" spans="22:35" x14ac:dyDescent="0.35">
      <c r="V265" s="2">
        <f t="shared" si="80"/>
        <v>257</v>
      </c>
      <c r="W265" s="17">
        <f t="shared" si="78"/>
        <v>0.74231448017653745</v>
      </c>
      <c r="X265" s="17">
        <f t="shared" si="79"/>
        <v>0.76707174974611325</v>
      </c>
      <c r="Y265" s="1"/>
      <c r="Z265" s="1"/>
      <c r="AA265" s="1"/>
      <c r="AG265" s="1"/>
      <c r="AH265" s="1"/>
      <c r="AI265" s="1"/>
    </row>
    <row r="266" spans="22:35" x14ac:dyDescent="0.35">
      <c r="V266" s="2">
        <f t="shared" si="80"/>
        <v>258</v>
      </c>
      <c r="W266" s="17">
        <f t="shared" si="78"/>
        <v>0.76707174974611325</v>
      </c>
      <c r="X266" s="17">
        <f t="shared" si="79"/>
        <v>0.7424308585706102</v>
      </c>
      <c r="Y266" s="1"/>
      <c r="Z266" s="1"/>
      <c r="AA266" s="1"/>
      <c r="AG266" s="1"/>
      <c r="AH266" s="1"/>
      <c r="AI266" s="1"/>
    </row>
    <row r="267" spans="22:35" x14ac:dyDescent="0.35">
      <c r="V267" s="2">
        <f t="shared" si="80"/>
        <v>259</v>
      </c>
      <c r="W267" s="17">
        <f t="shared" si="78"/>
        <v>0.7424308585706102</v>
      </c>
      <c r="X267" s="17">
        <f t="shared" si="79"/>
        <v>0.7669617000012714</v>
      </c>
      <c r="Y267" s="1"/>
      <c r="Z267" s="1"/>
      <c r="AA267" s="1"/>
      <c r="AG267" s="1"/>
      <c r="AH267" s="1"/>
      <c r="AI267" s="1"/>
    </row>
    <row r="268" spans="22:35" x14ac:dyDescent="0.35">
      <c r="V268" s="2">
        <f t="shared" si="80"/>
        <v>260</v>
      </c>
      <c r="W268" s="17">
        <f t="shared" si="78"/>
        <v>0.7669617000012714</v>
      </c>
      <c r="X268" s="17">
        <f t="shared" si="79"/>
        <v>0.74254590083232164</v>
      </c>
      <c r="Y268" s="1"/>
      <c r="Z268" s="1"/>
      <c r="AA268" s="1"/>
      <c r="AG268" s="1"/>
      <c r="AH268" s="1"/>
      <c r="AI268" s="1"/>
    </row>
    <row r="269" spans="22:35" x14ac:dyDescent="0.35">
      <c r="V269" s="2">
        <f t="shared" si="80"/>
        <v>261</v>
      </c>
      <c r="W269" s="17">
        <f t="shared" si="78"/>
        <v>0.74254590083232164</v>
      </c>
      <c r="X269" s="17">
        <f t="shared" si="79"/>
        <v>0.76685286045918333</v>
      </c>
      <c r="Y269" s="1"/>
      <c r="Z269" s="1"/>
      <c r="AA269" s="1"/>
      <c r="AG269" s="1"/>
      <c r="AH269" s="1"/>
      <c r="AI269" s="1"/>
    </row>
    <row r="270" spans="22:35" x14ac:dyDescent="0.35">
      <c r="V270" s="2">
        <f t="shared" si="80"/>
        <v>262</v>
      </c>
      <c r="W270" s="17">
        <f t="shared" si="78"/>
        <v>0.76685286045918333</v>
      </c>
      <c r="X270" s="17">
        <f t="shared" si="79"/>
        <v>0.74265962923261342</v>
      </c>
      <c r="Y270" s="1"/>
      <c r="Z270" s="1"/>
      <c r="AA270" s="1"/>
      <c r="AG270" s="1"/>
      <c r="AH270" s="1"/>
      <c r="AI270" s="1"/>
    </row>
    <row r="271" spans="22:35" x14ac:dyDescent="0.35">
      <c r="V271" s="2">
        <f t="shared" si="80"/>
        <v>263</v>
      </c>
      <c r="W271" s="17">
        <f t="shared" si="78"/>
        <v>0.74265962923261342</v>
      </c>
      <c r="X271" s="17">
        <f t="shared" si="79"/>
        <v>0.76674521187424716</v>
      </c>
      <c r="Y271" s="1"/>
      <c r="Z271" s="1"/>
      <c r="AA271" s="1"/>
      <c r="AG271" s="1"/>
      <c r="AH271" s="1"/>
      <c r="AI271" s="1"/>
    </row>
    <row r="272" spans="22:35" x14ac:dyDescent="0.35">
      <c r="V272" s="2">
        <f t="shared" si="80"/>
        <v>264</v>
      </c>
      <c r="W272" s="17">
        <f t="shared" si="78"/>
        <v>0.76674521187424716</v>
      </c>
      <c r="X272" s="17">
        <f t="shared" si="79"/>
        <v>0.74277206549091745</v>
      </c>
      <c r="Y272" s="1"/>
      <c r="Z272" s="1"/>
      <c r="AA272" s="1"/>
      <c r="AG272" s="1"/>
      <c r="AH272" s="1"/>
      <c r="AI272" s="1"/>
    </row>
    <row r="273" spans="22:35" x14ac:dyDescent="0.35">
      <c r="V273" s="2">
        <f t="shared" si="80"/>
        <v>265</v>
      </c>
      <c r="W273" s="17">
        <f t="shared" si="78"/>
        <v>0.74277206549091745</v>
      </c>
      <c r="X273" s="17">
        <f t="shared" si="79"/>
        <v>0.76663873546213379</v>
      </c>
      <c r="Y273" s="1"/>
      <c r="Z273" s="1"/>
      <c r="AA273" s="1"/>
      <c r="AG273" s="1"/>
      <c r="AH273" s="1"/>
      <c r="AI273" s="1"/>
    </row>
    <row r="274" spans="22:35" x14ac:dyDescent="0.35">
      <c r="V274" s="2">
        <f t="shared" si="80"/>
        <v>266</v>
      </c>
      <c r="W274" s="17">
        <f t="shared" si="78"/>
        <v>0.76663873546213379</v>
      </c>
      <c r="X274" s="17">
        <f t="shared" si="79"/>
        <v>0.74288323079334828</v>
      </c>
      <c r="Y274" s="1"/>
      <c r="Z274" s="1"/>
      <c r="AA274" s="1"/>
      <c r="AG274" s="1"/>
      <c r="AH274" s="1"/>
      <c r="AI274" s="1"/>
    </row>
    <row r="275" spans="22:35" x14ac:dyDescent="0.35">
      <c r="V275" s="2">
        <f t="shared" si="80"/>
        <v>267</v>
      </c>
      <c r="W275" s="17">
        <f t="shared" si="78"/>
        <v>0.74288323079334828</v>
      </c>
      <c r="X275" s="17">
        <f t="shared" si="79"/>
        <v>0.76653341288491417</v>
      </c>
      <c r="Y275" s="1"/>
      <c r="Z275" s="1"/>
      <c r="AA275" s="1"/>
      <c r="AG275" s="1"/>
      <c r="AH275" s="1"/>
      <c r="AI275" s="1"/>
    </row>
    <row r="276" spans="22:35" x14ac:dyDescent="0.35">
      <c r="V276" s="2">
        <f t="shared" si="80"/>
        <v>268</v>
      </c>
      <c r="W276" s="17">
        <f t="shared" si="78"/>
        <v>0.76653341288491417</v>
      </c>
      <c r="X276" s="17">
        <f t="shared" si="79"/>
        <v>0.74299314581016229</v>
      </c>
      <c r="Y276" s="1"/>
      <c r="Z276" s="1"/>
      <c r="AA276" s="1"/>
      <c r="AG276" s="1"/>
      <c r="AH276" s="1"/>
      <c r="AI276" s="1"/>
    </row>
    <row r="277" spans="22:35" x14ac:dyDescent="0.35">
      <c r="V277" s="2">
        <f t="shared" si="80"/>
        <v>269</v>
      </c>
      <c r="W277" s="17">
        <f t="shared" si="78"/>
        <v>0.74299314581016229</v>
      </c>
      <c r="X277" s="17">
        <f t="shared" si="79"/>
        <v>0.7664292262367719</v>
      </c>
      <c r="Y277" s="1"/>
      <c r="Z277" s="1"/>
      <c r="AA277" s="1"/>
      <c r="AG277" s="1"/>
      <c r="AH277" s="1"/>
      <c r="AI277" s="1"/>
    </row>
    <row r="278" spans="22:35" x14ac:dyDescent="0.35">
      <c r="V278" s="2">
        <f t="shared" si="80"/>
        <v>270</v>
      </c>
      <c r="W278" s="17">
        <f t="shared" si="78"/>
        <v>0.7664292262367719</v>
      </c>
      <c r="X278" s="17">
        <f t="shared" si="79"/>
        <v>0.74310183071252034</v>
      </c>
      <c r="Y278" s="1"/>
      <c r="Z278" s="1"/>
      <c r="AA278" s="1"/>
      <c r="AG278" s="1"/>
      <c r="AH278" s="1"/>
      <c r="AI278" s="1"/>
    </row>
    <row r="279" spans="22:35" x14ac:dyDescent="0.35">
      <c r="V279" s="2">
        <f t="shared" si="80"/>
        <v>271</v>
      </c>
      <c r="W279" s="17">
        <f t="shared" si="78"/>
        <v>0.74310183071252034</v>
      </c>
      <c r="X279" s="17">
        <f t="shared" si="79"/>
        <v>0.76632615803027671</v>
      </c>
      <c r="Y279" s="1"/>
      <c r="Z279" s="1"/>
      <c r="AA279" s="1"/>
      <c r="AG279" s="1"/>
      <c r="AH279" s="1"/>
      <c r="AI279" s="1"/>
    </row>
    <row r="280" spans="22:35" x14ac:dyDescent="0.35">
      <c r="V280" s="2">
        <f t="shared" si="80"/>
        <v>272</v>
      </c>
      <c r="W280" s="17">
        <f t="shared" si="78"/>
        <v>0.76632615803027671</v>
      </c>
      <c r="X280" s="17">
        <f t="shared" si="79"/>
        <v>0.74320930518858241</v>
      </c>
      <c r="Y280" s="1"/>
      <c r="Z280" s="1"/>
      <c r="AA280" s="1"/>
      <c r="AG280" s="1"/>
      <c r="AH280" s="1"/>
      <c r="AI280" s="1"/>
    </row>
    <row r="281" spans="22:35" x14ac:dyDescent="0.35">
      <c r="V281" s="2">
        <f t="shared" si="80"/>
        <v>273</v>
      </c>
      <c r="W281" s="17">
        <f t="shared" si="78"/>
        <v>0.74320930518858241</v>
      </c>
      <c r="X281" s="17">
        <f t="shared" si="79"/>
        <v>0.76622419118319129</v>
      </c>
      <c r="Y281" s="1"/>
      <c r="Z281" s="1"/>
      <c r="AA281" s="1"/>
      <c r="AG281" s="1"/>
      <c r="AH281" s="1"/>
      <c r="AI281" s="1"/>
    </row>
    <row r="282" spans="22:35" x14ac:dyDescent="0.35">
      <c r="V282" s="2">
        <f t="shared" si="80"/>
        <v>274</v>
      </c>
      <c r="W282" s="17">
        <f t="shared" si="78"/>
        <v>0.76622419118319129</v>
      </c>
      <c r="X282" s="17">
        <f t="shared" si="79"/>
        <v>0.74331558845897094</v>
      </c>
      <c r="Y282" s="1"/>
      <c r="Z282" s="1"/>
      <c r="AA282" s="1"/>
      <c r="AG282" s="1"/>
      <c r="AH282" s="1"/>
      <c r="AI282" s="1"/>
    </row>
    <row r="283" spans="22:35" x14ac:dyDescent="0.35">
      <c r="V283" s="2">
        <f t="shared" si="80"/>
        <v>275</v>
      </c>
      <c r="W283" s="17">
        <f t="shared" si="78"/>
        <v>0.74331558845897094</v>
      </c>
      <c r="X283" s="17">
        <f t="shared" si="79"/>
        <v>0.76612330900578651</v>
      </c>
      <c r="Y283" s="1"/>
      <c r="Z283" s="1"/>
      <c r="AA283" s="1"/>
      <c r="AG283" s="1"/>
      <c r="AH283" s="1"/>
      <c r="AI283" s="1"/>
    </row>
    <row r="284" spans="22:35" x14ac:dyDescent="0.35">
      <c r="V284" s="2">
        <f t="shared" si="80"/>
        <v>276</v>
      </c>
      <c r="W284" s="17">
        <f t="shared" si="78"/>
        <v>0.76612330900578651</v>
      </c>
      <c r="X284" s="17">
        <f t="shared" si="79"/>
        <v>0.74342069929162657</v>
      </c>
      <c r="Y284" s="1"/>
      <c r="Z284" s="1"/>
      <c r="AA284" s="1"/>
      <c r="AG284" s="1"/>
      <c r="AH284" s="1"/>
      <c r="AI284" s="1"/>
    </row>
    <row r="285" spans="22:35" x14ac:dyDescent="0.35">
      <c r="V285" s="2">
        <f t="shared" si="80"/>
        <v>277</v>
      </c>
      <c r="W285" s="17">
        <f t="shared" si="78"/>
        <v>0.74342069929162657</v>
      </c>
      <c r="X285" s="17">
        <f t="shared" si="79"/>
        <v>0.76602349518864454</v>
      </c>
      <c r="Y285" s="1"/>
      <c r="Z285" s="1"/>
      <c r="AA285" s="1"/>
      <c r="AG285" s="1"/>
      <c r="AH285" s="1"/>
      <c r="AI285" s="1"/>
    </row>
    <row r="286" spans="22:35" x14ac:dyDescent="0.35">
      <c r="V286" s="2">
        <f t="shared" si="80"/>
        <v>278</v>
      </c>
      <c r="W286" s="17">
        <f t="shared" si="78"/>
        <v>0.76602349518864454</v>
      </c>
      <c r="X286" s="17">
        <f t="shared" si="79"/>
        <v>0.74352465601608864</v>
      </c>
      <c r="Y286" s="1"/>
      <c r="Z286" s="1"/>
      <c r="AA286" s="1"/>
      <c r="AG286" s="1"/>
      <c r="AH286" s="1"/>
      <c r="AI286" s="1"/>
    </row>
    <row r="287" spans="22:35" x14ac:dyDescent="0.35">
      <c r="V287" s="2">
        <f t="shared" si="80"/>
        <v>279</v>
      </c>
      <c r="W287" s="17">
        <f t="shared" si="78"/>
        <v>0.74352465601608864</v>
      </c>
      <c r="X287" s="17">
        <f t="shared" si="79"/>
        <v>0.76592473379092529</v>
      </c>
      <c r="Y287" s="1"/>
      <c r="Z287" s="1"/>
      <c r="AA287" s="1"/>
      <c r="AG287" s="1"/>
      <c r="AH287" s="1"/>
      <c r="AI287" s="1"/>
    </row>
    <row r="288" spans="22:35" x14ac:dyDescent="0.35">
      <c r="V288" s="2">
        <f t="shared" si="80"/>
        <v>280</v>
      </c>
      <c r="W288" s="17">
        <f t="shared" si="78"/>
        <v>0.76592473379092529</v>
      </c>
      <c r="X288" s="17">
        <f t="shared" si="79"/>
        <v>0.74362747653722283</v>
      </c>
      <c r="Y288" s="1"/>
      <c r="Z288" s="1"/>
      <c r="AA288" s="1"/>
      <c r="AG288" s="1"/>
      <c r="AH288" s="1"/>
      <c r="AI288" s="1"/>
    </row>
    <row r="289" spans="22:35" x14ac:dyDescent="0.35">
      <c r="V289" s="2">
        <f t="shared" si="80"/>
        <v>281</v>
      </c>
      <c r="W289" s="17">
        <f t="shared" si="78"/>
        <v>0.74362747653722283</v>
      </c>
      <c r="X289" s="17">
        <f t="shared" si="79"/>
        <v>0.76582700922907732</v>
      </c>
      <c r="Y289" s="1"/>
      <c r="Z289" s="1"/>
      <c r="AA289" s="1"/>
      <c r="AG289" s="1"/>
      <c r="AH289" s="1"/>
      <c r="AI289" s="1"/>
    </row>
    <row r="290" spans="22:35" x14ac:dyDescent="0.35">
      <c r="V290" s="2">
        <f t="shared" si="80"/>
        <v>282</v>
      </c>
      <c r="W290" s="17">
        <f t="shared" si="78"/>
        <v>0.76582700922907732</v>
      </c>
      <c r="X290" s="17">
        <f t="shared" si="79"/>
        <v>0.74372917834842478</v>
      </c>
      <c r="Y290" s="1"/>
      <c r="Z290" s="1"/>
      <c r="AA290" s="1"/>
      <c r="AG290" s="1"/>
      <c r="AH290" s="1"/>
      <c r="AI290" s="1"/>
    </row>
    <row r="291" spans="22:35" x14ac:dyDescent="0.35">
      <c r="V291" s="2">
        <f t="shared" si="80"/>
        <v>283</v>
      </c>
      <c r="W291" s="17">
        <f t="shared" si="78"/>
        <v>0.74372917834842478</v>
      </c>
      <c r="X291" s="17">
        <f t="shared" si="79"/>
        <v>0.76573030626597194</v>
      </c>
      <c r="Y291" s="1"/>
      <c r="Z291" s="1"/>
      <c r="AA291" s="1"/>
      <c r="AG291" s="1"/>
      <c r="AH291" s="1"/>
      <c r="AI291" s="1"/>
    </row>
    <row r="292" spans="22:35" x14ac:dyDescent="0.35">
      <c r="V292" s="2">
        <f t="shared" si="80"/>
        <v>284</v>
      </c>
      <c r="W292" s="17">
        <f t="shared" si="78"/>
        <v>0.76573030626597194</v>
      </c>
      <c r="X292" s="17">
        <f t="shared" si="79"/>
        <v>0.74382977854431942</v>
      </c>
      <c r="Y292" s="1"/>
      <c r="Z292" s="1"/>
      <c r="AA292" s="1"/>
      <c r="AG292" s="1"/>
      <c r="AH292" s="1"/>
      <c r="AI292" s="1"/>
    </row>
    <row r="293" spans="22:35" x14ac:dyDescent="0.35">
      <c r="V293" s="2">
        <f t="shared" si="80"/>
        <v>285</v>
      </c>
      <c r="W293" s="17">
        <f t="shared" si="78"/>
        <v>0.74382977854431942</v>
      </c>
      <c r="X293" s="17">
        <f t="shared" si="79"/>
        <v>0.76563461000044319</v>
      </c>
      <c r="Y293" s="1"/>
      <c r="Z293" s="1"/>
      <c r="AA293" s="1"/>
      <c r="AG293" s="1"/>
      <c r="AH293" s="1"/>
      <c r="AI293" s="1"/>
    </row>
    <row r="294" spans="22:35" x14ac:dyDescent="0.35">
      <c r="V294" s="2">
        <f t="shared" si="80"/>
        <v>286</v>
      </c>
      <c r="W294" s="17">
        <f t="shared" si="78"/>
        <v>0.76563461000044319</v>
      </c>
      <c r="X294" s="17">
        <f t="shared" si="79"/>
        <v>0.7439292938329819</v>
      </c>
      <c r="Y294" s="1"/>
      <c r="Z294" s="1"/>
      <c r="AA294" s="1"/>
      <c r="AG294" s="1"/>
      <c r="AH294" s="1"/>
      <c r="AI294" s="1"/>
    </row>
    <row r="295" spans="22:35" x14ac:dyDescent="0.35">
      <c r="V295" s="2">
        <f t="shared" si="80"/>
        <v>287</v>
      </c>
      <c r="W295" s="17">
        <f t="shared" si="78"/>
        <v>0.7439292938329819</v>
      </c>
      <c r="X295" s="17">
        <f t="shared" si="79"/>
        <v>0.76553990585721532</v>
      </c>
      <c r="Y295" s="1"/>
      <c r="Z295" s="1"/>
      <c r="AA295" s="1"/>
      <c r="AG295" s="1"/>
      <c r="AH295" s="1"/>
      <c r="AI295" s="1"/>
    </row>
    <row r="296" spans="22:35" x14ac:dyDescent="0.35">
      <c r="V296" s="2">
        <f t="shared" si="80"/>
        <v>288</v>
      </c>
      <c r="W296" s="17">
        <f t="shared" si="78"/>
        <v>0.76553990585721532</v>
      </c>
      <c r="X296" s="17">
        <f t="shared" si="79"/>
        <v>0.74402774054769927</v>
      </c>
      <c r="Y296" s="1"/>
      <c r="Z296" s="1"/>
      <c r="AA296" s="1"/>
      <c r="AG296" s="1"/>
      <c r="AH296" s="1"/>
      <c r="AI296" s="1"/>
    </row>
    <row r="297" spans="22:35" x14ac:dyDescent="0.35">
      <c r="V297" s="2">
        <f t="shared" si="80"/>
        <v>289</v>
      </c>
      <c r="W297" s="17">
        <f t="shared" si="78"/>
        <v>0.74402774054769927</v>
      </c>
      <c r="X297" s="17">
        <f t="shared" si="79"/>
        <v>0.76544617957720074</v>
      </c>
      <c r="Y297" s="1"/>
      <c r="Z297" s="1"/>
      <c r="AA297" s="1"/>
      <c r="AG297" s="1"/>
      <c r="AH297" s="1"/>
      <c r="AI297" s="1"/>
    </row>
    <row r="298" spans="22:35" x14ac:dyDescent="0.35">
      <c r="V298" s="2">
        <f t="shared" si="80"/>
        <v>290</v>
      </c>
      <c r="W298" s="17">
        <f t="shared" si="78"/>
        <v>0.76544617957720074</v>
      </c>
      <c r="X298" s="17">
        <f t="shared" si="79"/>
        <v>0.74412513465829244</v>
      </c>
      <c r="Y298" s="1"/>
      <c r="Z298" s="1"/>
      <c r="AA298" s="1"/>
      <c r="AG298" s="1"/>
      <c r="AH298" s="1"/>
      <c r="AI298" s="1"/>
    </row>
    <row r="299" spans="22:35" x14ac:dyDescent="0.35">
      <c r="V299" s="2">
        <f t="shared" si="80"/>
        <v>291</v>
      </c>
      <c r="W299" s="17">
        <f t="shared" si="78"/>
        <v>0.74412513465829244</v>
      </c>
      <c r="X299" s="17">
        <f t="shared" si="79"/>
        <v>0.7653534172081532</v>
      </c>
      <c r="Y299" s="1"/>
      <c r="Z299" s="1"/>
      <c r="AA299" s="1"/>
      <c r="AG299" s="1"/>
      <c r="AH299" s="1"/>
      <c r="AI299" s="1"/>
    </row>
    <row r="300" spans="22:35" x14ac:dyDescent="0.35">
      <c r="V300" s="2">
        <f t="shared" si="80"/>
        <v>292</v>
      </c>
      <c r="W300" s="17">
        <f t="shared" si="78"/>
        <v>0.7653534172081532</v>
      </c>
      <c r="X300" s="17">
        <f t="shared" si="79"/>
        <v>0.74422149178202146</v>
      </c>
      <c r="Y300" s="1"/>
      <c r="Z300" s="1"/>
      <c r="AA300" s="1"/>
      <c r="AG300" s="1"/>
      <c r="AH300" s="1"/>
      <c r="AI300" s="1"/>
    </row>
    <row r="301" spans="22:35" x14ac:dyDescent="0.35">
      <c r="V301" s="2">
        <f t="shared" si="80"/>
        <v>293</v>
      </c>
      <c r="W301" s="17">
        <f t="shared" si="78"/>
        <v>0.74422149178202146</v>
      </c>
      <c r="X301" s="17">
        <f t="shared" si="79"/>
        <v>0.76526160509565999</v>
      </c>
      <c r="Y301" s="1"/>
      <c r="Z301" s="1"/>
      <c r="AA301" s="1"/>
      <c r="AG301" s="1"/>
      <c r="AH301" s="1"/>
      <c r="AI301" s="1"/>
    </row>
    <row r="302" spans="22:35" x14ac:dyDescent="0.35">
      <c r="V302" s="2">
        <f t="shared" si="80"/>
        <v>294</v>
      </c>
      <c r="W302" s="17">
        <f t="shared" si="78"/>
        <v>0.76526160509565999</v>
      </c>
      <c r="X302" s="17">
        <f t="shared" si="79"/>
        <v>0.74431682719408743</v>
      </c>
      <c r="Y302" s="1"/>
      <c r="Z302" s="1"/>
      <c r="AA302" s="1"/>
      <c r="AG302" s="1"/>
      <c r="AH302" s="1"/>
      <c r="AI302" s="1"/>
    </row>
    <row r="303" spans="22:35" x14ac:dyDescent="0.35">
      <c r="V303" s="2">
        <f t="shared" si="80"/>
        <v>295</v>
      </c>
      <c r="W303" s="17">
        <f t="shared" si="78"/>
        <v>0.74431682719408743</v>
      </c>
      <c r="X303" s="17">
        <f t="shared" si="79"/>
        <v>0.76517072987445944</v>
      </c>
      <c r="Y303" s="1"/>
      <c r="Z303" s="1"/>
      <c r="AA303" s="1"/>
      <c r="AG303" s="1"/>
      <c r="AH303" s="1"/>
      <c r="AI303" s="1"/>
    </row>
    <row r="304" spans="22:35" x14ac:dyDescent="0.35">
      <c r="V304" s="2">
        <f t="shared" si="80"/>
        <v>296</v>
      </c>
      <c r="W304" s="17">
        <f t="shared" si="78"/>
        <v>0.76517072987445944</v>
      </c>
      <c r="X304" s="17">
        <f t="shared" si="79"/>
        <v>0.74441115583775108</v>
      </c>
      <c r="Y304" s="1"/>
      <c r="Z304" s="1"/>
      <c r="AA304" s="1"/>
      <c r="AG304" s="1"/>
      <c r="AH304" s="1"/>
      <c r="AI304" s="1"/>
    </row>
    <row r="305" spans="22:35" x14ac:dyDescent="0.35">
      <c r="V305" s="2">
        <f t="shared" si="80"/>
        <v>297</v>
      </c>
      <c r="W305" s="17">
        <f t="shared" si="78"/>
        <v>0.74441115583775108</v>
      </c>
      <c r="X305" s="17">
        <f t="shared" si="79"/>
        <v>0.7650807784600695</v>
      </c>
      <c r="Y305" s="1"/>
      <c r="Z305" s="1"/>
      <c r="AA305" s="1"/>
      <c r="AG305" s="1"/>
      <c r="AH305" s="1"/>
      <c r="AI305" s="1"/>
    </row>
    <row r="306" spans="22:35" x14ac:dyDescent="0.35">
      <c r="V306" s="2">
        <f t="shared" si="80"/>
        <v>298</v>
      </c>
      <c r="W306" s="17">
        <f t="shared" si="78"/>
        <v>0.7650807784600695</v>
      </c>
      <c r="X306" s="17">
        <f t="shared" si="79"/>
        <v>0.74450449233408511</v>
      </c>
      <c r="Y306" s="1"/>
      <c r="Z306" s="1"/>
      <c r="AA306" s="1"/>
      <c r="AG306" s="1"/>
      <c r="AH306" s="1"/>
      <c r="AI306" s="1"/>
    </row>
    <row r="307" spans="22:35" x14ac:dyDescent="0.35">
      <c r="V307" s="2">
        <f t="shared" si="80"/>
        <v>299</v>
      </c>
      <c r="W307" s="17">
        <f t="shared" si="78"/>
        <v>0.74450449233408511</v>
      </c>
      <c r="X307" s="17">
        <f t="shared" si="79"/>
        <v>0.76499173804071485</v>
      </c>
      <c r="Y307" s="1"/>
      <c r="Z307" s="1"/>
      <c r="AA307" s="1"/>
      <c r="AG307" s="1"/>
      <c r="AH307" s="1"/>
      <c r="AI307" s="1"/>
    </row>
    <row r="308" spans="22:35" x14ac:dyDescent="0.35">
      <c r="V308" s="2">
        <f t="shared" si="80"/>
        <v>300</v>
      </c>
      <c r="W308" s="17">
        <f t="shared" ref="W308" si="81">X307</f>
        <v>0.76499173804071485</v>
      </c>
      <c r="X308" s="17">
        <f t="shared" ref="X308" si="82">$X$6*(-1*W308^3-1*W308^2+1)+W308</f>
        <v>0.74459685099137296</v>
      </c>
      <c r="Y308" s="1"/>
      <c r="Z308" s="1"/>
      <c r="AA308" s="1"/>
      <c r="AG308" s="1"/>
      <c r="AH308" s="1"/>
      <c r="AI308" s="1"/>
    </row>
    <row r="309" spans="22:35" x14ac:dyDescent="0.35">
      <c r="V309" s="1"/>
      <c r="W309" s="1"/>
      <c r="X309" s="1"/>
      <c r="Y309" s="1"/>
      <c r="Z309" s="1"/>
      <c r="AA309" s="1"/>
      <c r="AG309" s="1"/>
      <c r="AH309" s="1"/>
      <c r="AI309" s="1"/>
    </row>
    <row r="310" spans="22:35" x14ac:dyDescent="0.35">
      <c r="V310" s="1"/>
      <c r="W310" s="1"/>
      <c r="X310" s="1"/>
      <c r="Y310" s="1"/>
      <c r="Z310" s="1"/>
      <c r="AA310" s="1"/>
      <c r="AG310" s="1"/>
      <c r="AH310" s="1"/>
      <c r="AI310" s="1"/>
    </row>
    <row r="311" spans="22:35" x14ac:dyDescent="0.35">
      <c r="V311" s="1"/>
      <c r="W311" s="1"/>
      <c r="X311" s="1"/>
      <c r="Y311" s="1"/>
      <c r="Z311" s="1"/>
      <c r="AA311" s="1"/>
      <c r="AG311" s="1"/>
      <c r="AH311" s="1"/>
      <c r="AI311" s="1"/>
    </row>
    <row r="312" spans="22:35" x14ac:dyDescent="0.35">
      <c r="V312" s="1"/>
      <c r="W312" s="1"/>
      <c r="X312" s="1"/>
      <c r="Y312" s="1"/>
      <c r="Z312" s="1"/>
      <c r="AA312" s="1"/>
      <c r="AG312" s="1"/>
      <c r="AH312" s="1"/>
      <c r="AI312" s="1"/>
    </row>
    <row r="313" spans="22:35" x14ac:dyDescent="0.35">
      <c r="V313" s="1"/>
      <c r="W313" s="1"/>
      <c r="X313" s="1"/>
      <c r="Y313" s="1"/>
      <c r="Z313" s="1"/>
      <c r="AA313" s="1"/>
      <c r="AG313" s="1"/>
      <c r="AH313" s="1"/>
      <c r="AI313" s="1"/>
    </row>
    <row r="314" spans="22:35" x14ac:dyDescent="0.35">
      <c r="V314" s="1"/>
      <c r="W314" s="1"/>
      <c r="X314" s="1"/>
      <c r="Y314" s="1"/>
      <c r="Z314" s="1"/>
      <c r="AA314" s="1"/>
      <c r="AG314" s="1"/>
      <c r="AH314" s="1"/>
      <c r="AI314" s="1"/>
    </row>
    <row r="315" spans="22:35" x14ac:dyDescent="0.35">
      <c r="V315" s="1"/>
      <c r="W315" s="1"/>
      <c r="X315" s="1"/>
      <c r="Y315" s="1"/>
      <c r="Z315" s="1"/>
      <c r="AA315" s="1"/>
      <c r="AG315" s="1"/>
      <c r="AH315" s="1"/>
      <c r="AI315" s="1"/>
    </row>
    <row r="316" spans="22:35" x14ac:dyDescent="0.35">
      <c r="V316" s="1"/>
      <c r="W316" s="1"/>
      <c r="X316" s="1"/>
      <c r="Y316" s="1"/>
      <c r="Z316" s="1"/>
      <c r="AA316" s="1"/>
      <c r="AG316" s="1"/>
      <c r="AH316" s="1"/>
      <c r="AI316" s="1"/>
    </row>
    <row r="317" spans="22:35" x14ac:dyDescent="0.35">
      <c r="V317" s="1"/>
      <c r="W317" s="1"/>
      <c r="X317" s="1"/>
      <c r="Y317" s="1"/>
      <c r="Z317" s="1"/>
      <c r="AA317" s="1"/>
      <c r="AG317" s="1"/>
      <c r="AH317" s="1"/>
      <c r="AI317" s="1"/>
    </row>
    <row r="318" spans="22:35" x14ac:dyDescent="0.35">
      <c r="V318" s="1"/>
      <c r="W318" s="1"/>
      <c r="X318" s="1"/>
      <c r="Y318" s="1"/>
      <c r="Z318" s="1"/>
      <c r="AA318" s="1"/>
      <c r="AG318" s="1"/>
      <c r="AH318" s="1"/>
      <c r="AI318" s="1"/>
    </row>
    <row r="319" spans="22:35" x14ac:dyDescent="0.35">
      <c r="V319" s="1"/>
      <c r="W319" s="1"/>
      <c r="X319" s="1"/>
      <c r="Y319" s="1"/>
      <c r="Z319" s="1"/>
      <c r="AA319" s="1"/>
      <c r="AG319" s="1"/>
      <c r="AH319" s="1"/>
      <c r="AI319" s="1"/>
    </row>
    <row r="320" spans="22:35" x14ac:dyDescent="0.35">
      <c r="Y320" s="1"/>
      <c r="Z320" s="1"/>
      <c r="AA320" s="1"/>
      <c r="AG320" s="1"/>
      <c r="AH320" s="1"/>
      <c r="AI320" s="1"/>
    </row>
    <row r="321" spans="25:35" x14ac:dyDescent="0.35">
      <c r="Y321" s="1"/>
      <c r="Z321" s="1"/>
      <c r="AA321" s="1"/>
      <c r="AG321" s="1"/>
      <c r="AH321" s="1"/>
      <c r="AI321" s="1"/>
    </row>
    <row r="322" spans="25:35" x14ac:dyDescent="0.35">
      <c r="Y322" s="1"/>
      <c r="Z322" s="1"/>
      <c r="AA322" s="1"/>
      <c r="AG322" s="1"/>
      <c r="AH322" s="1"/>
      <c r="AI322" s="1"/>
    </row>
    <row r="323" spans="25:35" x14ac:dyDescent="0.35">
      <c r="Y323" s="1"/>
      <c r="Z323" s="1"/>
      <c r="AA323" s="1"/>
      <c r="AG323" s="1"/>
      <c r="AH323" s="1"/>
      <c r="AI323" s="1"/>
    </row>
    <row r="324" spans="25:35" x14ac:dyDescent="0.35">
      <c r="Y324" s="1"/>
      <c r="Z324" s="1"/>
      <c r="AA324" s="1"/>
      <c r="AG324" s="1"/>
      <c r="AH324" s="1"/>
      <c r="AI324" s="1"/>
    </row>
    <row r="325" spans="25:35" x14ac:dyDescent="0.35">
      <c r="Y325" s="1"/>
      <c r="Z325" s="1"/>
      <c r="AA325" s="1"/>
      <c r="AG325" s="1"/>
      <c r="AH325" s="1"/>
      <c r="AI325" s="1"/>
    </row>
    <row r="326" spans="25:35" x14ac:dyDescent="0.35">
      <c r="Y326" s="1"/>
      <c r="Z326" s="1"/>
      <c r="AA326" s="1"/>
      <c r="AG326" s="1"/>
      <c r="AH326" s="1"/>
      <c r="AI326" s="1"/>
    </row>
    <row r="327" spans="25:35" x14ac:dyDescent="0.35">
      <c r="Y327" s="1"/>
      <c r="Z327" s="1"/>
      <c r="AA327" s="1"/>
      <c r="AG327" s="1"/>
      <c r="AH327" s="1"/>
      <c r="AI327" s="1"/>
    </row>
    <row r="328" spans="25:35" x14ac:dyDescent="0.35">
      <c r="Y328" s="1"/>
      <c r="Z328" s="1"/>
      <c r="AA328" s="1"/>
      <c r="AG328" s="1"/>
      <c r="AH328" s="1"/>
      <c r="AI328" s="1"/>
    </row>
    <row r="329" spans="25:35" x14ac:dyDescent="0.35">
      <c r="Y329" s="1"/>
      <c r="Z329" s="1"/>
      <c r="AA329" s="1"/>
      <c r="AG329" s="1"/>
      <c r="AH329" s="1"/>
      <c r="AI329" s="1"/>
    </row>
    <row r="330" spans="25:35" x14ac:dyDescent="0.35">
      <c r="Y330" s="1"/>
      <c r="Z330" s="1"/>
      <c r="AA330" s="1"/>
      <c r="AG330" s="1"/>
      <c r="AH330" s="1"/>
      <c r="AI330" s="1"/>
    </row>
    <row r="331" spans="25:35" x14ac:dyDescent="0.35">
      <c r="Y331" s="1"/>
      <c r="Z331" s="1"/>
      <c r="AA331" s="1"/>
      <c r="AG331" s="1"/>
      <c r="AH331" s="1"/>
      <c r="AI331" s="1"/>
    </row>
    <row r="332" spans="25:35" x14ac:dyDescent="0.35">
      <c r="Y332" s="1"/>
      <c r="Z332" s="1"/>
      <c r="AA332" s="1"/>
      <c r="AG332" s="1"/>
      <c r="AH332" s="1"/>
      <c r="AI332" s="1"/>
    </row>
    <row r="333" spans="25:35" x14ac:dyDescent="0.35">
      <c r="Y333" s="1"/>
      <c r="Z333" s="1"/>
      <c r="AA333" s="1"/>
      <c r="AG333" s="1"/>
      <c r="AH333" s="1"/>
      <c r="AI333" s="1"/>
    </row>
    <row r="334" spans="25:35" x14ac:dyDescent="0.35">
      <c r="Y334" s="1"/>
      <c r="Z334" s="1"/>
      <c r="AA334" s="1"/>
      <c r="AG334" s="1"/>
      <c r="AH334" s="1"/>
      <c r="AI334" s="1"/>
    </row>
    <row r="335" spans="25:35" x14ac:dyDescent="0.35">
      <c r="Y335" s="1"/>
      <c r="Z335" s="1"/>
      <c r="AA335" s="1"/>
      <c r="AG335" s="1"/>
      <c r="AH335" s="1"/>
      <c r="AI335" s="1"/>
    </row>
    <row r="336" spans="25:35" x14ac:dyDescent="0.35">
      <c r="Y336" s="1"/>
      <c r="Z336" s="1"/>
      <c r="AA336" s="1"/>
      <c r="AG336" s="1"/>
      <c r="AH336" s="1"/>
      <c r="AI336" s="1"/>
    </row>
    <row r="337" spans="25:35" x14ac:dyDescent="0.35">
      <c r="Y337" s="1"/>
      <c r="Z337" s="1"/>
      <c r="AA337" s="1"/>
      <c r="AG337" s="1"/>
      <c r="AH337" s="1"/>
      <c r="AI337" s="1"/>
    </row>
    <row r="338" spans="25:35" x14ac:dyDescent="0.35">
      <c r="Y338" s="1"/>
      <c r="Z338" s="1"/>
      <c r="AA338" s="1"/>
      <c r="AG338" s="1"/>
      <c r="AH338" s="1"/>
      <c r="AI338" s="1"/>
    </row>
    <row r="339" spans="25:35" x14ac:dyDescent="0.35">
      <c r="Y339" s="1"/>
      <c r="Z339" s="1"/>
      <c r="AA339" s="1"/>
      <c r="AG339" s="1"/>
      <c r="AH339" s="1"/>
      <c r="AI339" s="1"/>
    </row>
    <row r="340" spans="25:35" x14ac:dyDescent="0.35">
      <c r="Y340" s="1"/>
      <c r="Z340" s="1"/>
      <c r="AA340" s="1"/>
      <c r="AG340" s="1"/>
      <c r="AH340" s="1"/>
      <c r="AI340" s="1"/>
    </row>
    <row r="341" spans="25:35" x14ac:dyDescent="0.35">
      <c r="Y341" s="1"/>
      <c r="Z341" s="1"/>
      <c r="AA341" s="1"/>
      <c r="AG341" s="1"/>
      <c r="AH341" s="1"/>
      <c r="AI341" s="1"/>
    </row>
    <row r="342" spans="25:35" x14ac:dyDescent="0.35">
      <c r="Y342" s="1"/>
      <c r="Z342" s="1"/>
      <c r="AA342" s="1"/>
      <c r="AG342" s="1"/>
      <c r="AH342" s="1"/>
      <c r="AI342" s="1"/>
    </row>
    <row r="343" spans="25:35" x14ac:dyDescent="0.35">
      <c r="Y343" s="1"/>
      <c r="Z343" s="1"/>
      <c r="AA343" s="1"/>
      <c r="AG343" s="1"/>
      <c r="AH343" s="1"/>
      <c r="AI343" s="1"/>
    </row>
    <row r="344" spans="25:35" x14ac:dyDescent="0.35">
      <c r="Y344" s="1"/>
      <c r="Z344" s="1"/>
      <c r="AA344" s="1"/>
      <c r="AG344" s="1"/>
      <c r="AH344" s="1"/>
      <c r="AI344" s="1"/>
    </row>
    <row r="345" spans="25:35" x14ac:dyDescent="0.35">
      <c r="Y345" s="1"/>
      <c r="Z345" s="1"/>
      <c r="AA345" s="1"/>
      <c r="AG345" s="1"/>
      <c r="AH345" s="1"/>
      <c r="AI345" s="1"/>
    </row>
    <row r="346" spans="25:35" x14ac:dyDescent="0.35">
      <c r="Y346" s="1"/>
      <c r="Z346" s="1"/>
      <c r="AA346" s="1"/>
      <c r="AG346" s="1"/>
      <c r="AH346" s="1"/>
      <c r="AI346" s="1"/>
    </row>
    <row r="347" spans="25:35" x14ac:dyDescent="0.35">
      <c r="Y347" s="1"/>
      <c r="Z347" s="1"/>
      <c r="AA347" s="1"/>
      <c r="AG347" s="1"/>
      <c r="AH347" s="1"/>
      <c r="AI347" s="1"/>
    </row>
    <row r="348" spans="25:35" x14ac:dyDescent="0.35">
      <c r="Y348" s="1"/>
      <c r="Z348" s="1"/>
      <c r="AA348" s="1"/>
      <c r="AG348" s="1"/>
      <c r="AH348" s="1"/>
      <c r="AI348" s="1"/>
    </row>
    <row r="349" spans="25:35" x14ac:dyDescent="0.35">
      <c r="Y349" s="1"/>
      <c r="Z349" s="1"/>
      <c r="AA349" s="1"/>
      <c r="AG349" s="1"/>
      <c r="AH349" s="1"/>
      <c r="AI349" s="1"/>
    </row>
    <row r="350" spans="25:35" x14ac:dyDescent="0.35">
      <c r="Y350" s="1"/>
      <c r="Z350" s="1"/>
      <c r="AA350" s="1"/>
      <c r="AG350" s="1"/>
      <c r="AH350" s="1"/>
      <c r="AI350" s="1"/>
    </row>
    <row r="351" spans="25:35" x14ac:dyDescent="0.35">
      <c r="Y351" s="1"/>
      <c r="Z351" s="1"/>
      <c r="AA351" s="1"/>
      <c r="AG351" s="1"/>
      <c r="AH351" s="1"/>
      <c r="AI351" s="1"/>
    </row>
    <row r="352" spans="25:35" x14ac:dyDescent="0.35">
      <c r="Y352" s="1"/>
      <c r="Z352" s="1"/>
      <c r="AA352" s="1"/>
      <c r="AG352" s="1"/>
      <c r="AH352" s="1"/>
      <c r="AI352" s="1"/>
    </row>
    <row r="353" spans="25:35" x14ac:dyDescent="0.35">
      <c r="Y353" s="1"/>
      <c r="Z353" s="1"/>
      <c r="AA353" s="1"/>
      <c r="AG353" s="1"/>
      <c r="AH353" s="1"/>
      <c r="AI353" s="1"/>
    </row>
    <row r="354" spans="25:35" x14ac:dyDescent="0.35">
      <c r="Y354" s="1"/>
      <c r="Z354" s="1"/>
      <c r="AA354" s="1"/>
      <c r="AG354" s="1"/>
      <c r="AH354" s="1"/>
      <c r="AI354" s="1"/>
    </row>
    <row r="355" spans="25:35" x14ac:dyDescent="0.35">
      <c r="Y355" s="1"/>
      <c r="Z355" s="1"/>
      <c r="AA355" s="1"/>
      <c r="AG355" s="1"/>
      <c r="AH355" s="1"/>
      <c r="AI355" s="1"/>
    </row>
    <row r="356" spans="25:35" x14ac:dyDescent="0.35">
      <c r="Y356" s="1"/>
      <c r="Z356" s="1"/>
      <c r="AA356" s="1"/>
      <c r="AG356" s="1"/>
      <c r="AH356" s="1"/>
      <c r="AI356" s="1"/>
    </row>
    <row r="357" spans="25:35" x14ac:dyDescent="0.35">
      <c r="Y357" s="1"/>
      <c r="Z357" s="1"/>
      <c r="AA357" s="1"/>
      <c r="AG357" s="1"/>
      <c r="AH357" s="1"/>
      <c r="AI357" s="1"/>
    </row>
    <row r="358" spans="25:35" x14ac:dyDescent="0.35">
      <c r="Y358" s="1"/>
      <c r="Z358" s="1"/>
      <c r="AA358" s="1"/>
      <c r="AG358" s="1"/>
      <c r="AH358" s="1"/>
      <c r="AI358" s="1"/>
    </row>
    <row r="359" spans="25:35" x14ac:dyDescent="0.35">
      <c r="Y359" s="1"/>
      <c r="Z359" s="1"/>
      <c r="AA359" s="1"/>
      <c r="AG359" s="1"/>
      <c r="AH359" s="1"/>
      <c r="AI359" s="1"/>
    </row>
    <row r="360" spans="25:35" x14ac:dyDescent="0.35">
      <c r="Y360" s="1"/>
      <c r="Z360" s="1"/>
      <c r="AA360" s="1"/>
      <c r="AG360" s="1"/>
      <c r="AH360" s="1"/>
      <c r="AI360" s="1"/>
    </row>
    <row r="361" spans="25:35" x14ac:dyDescent="0.35">
      <c r="Y361" s="1"/>
      <c r="Z361" s="1"/>
      <c r="AA361" s="1"/>
      <c r="AG361" s="1"/>
      <c r="AH361" s="1"/>
      <c r="AI361" s="1"/>
    </row>
    <row r="362" spans="25:35" x14ac:dyDescent="0.35">
      <c r="Y362" s="1"/>
      <c r="Z362" s="1"/>
      <c r="AA362" s="1"/>
      <c r="AG362" s="1"/>
      <c r="AH362" s="1"/>
      <c r="AI362" s="1"/>
    </row>
    <row r="363" spans="25:35" x14ac:dyDescent="0.35">
      <c r="Y363" s="1"/>
      <c r="Z363" s="1"/>
      <c r="AA363" s="1"/>
      <c r="AG363" s="1"/>
      <c r="AH363" s="1"/>
      <c r="AI363" s="1"/>
    </row>
    <row r="364" spans="25:35" x14ac:dyDescent="0.35">
      <c r="Y364" s="1"/>
      <c r="Z364" s="1"/>
      <c r="AA364" s="1"/>
      <c r="AG364" s="1"/>
      <c r="AH364" s="1"/>
      <c r="AI364" s="1"/>
    </row>
    <row r="365" spans="25:35" x14ac:dyDescent="0.35">
      <c r="Y365" s="1"/>
      <c r="Z365" s="1"/>
      <c r="AA365" s="1"/>
      <c r="AG365" s="1"/>
      <c r="AH365" s="1"/>
      <c r="AI365" s="1"/>
    </row>
    <row r="366" spans="25:35" x14ac:dyDescent="0.35">
      <c r="Y366" s="1"/>
      <c r="Z366" s="1"/>
      <c r="AA366" s="1"/>
      <c r="AG366" s="1"/>
      <c r="AH366" s="1"/>
      <c r="AI366" s="1"/>
    </row>
    <row r="367" spans="25:35" x14ac:dyDescent="0.35">
      <c r="Y367" s="1"/>
      <c r="Z367" s="1"/>
      <c r="AA367" s="1"/>
      <c r="AG367" s="1"/>
      <c r="AH367" s="1"/>
      <c r="AI367" s="1"/>
    </row>
    <row r="368" spans="25:35" x14ac:dyDescent="0.35">
      <c r="Y368" s="1"/>
      <c r="Z368" s="1"/>
      <c r="AA368" s="1"/>
      <c r="AG368" s="1"/>
      <c r="AH368" s="1"/>
      <c r="AI368" s="1"/>
    </row>
    <row r="369" spans="25:35" x14ac:dyDescent="0.35">
      <c r="Y369" s="1"/>
      <c r="Z369" s="1"/>
      <c r="AA369" s="1"/>
      <c r="AG369" s="1"/>
      <c r="AH369" s="1"/>
      <c r="AI369" s="1"/>
    </row>
    <row r="370" spans="25:35" x14ac:dyDescent="0.35">
      <c r="Y370" s="1"/>
      <c r="Z370" s="1"/>
      <c r="AA370" s="1"/>
      <c r="AG370" s="1"/>
      <c r="AH370" s="1"/>
      <c r="AI370" s="1"/>
    </row>
    <row r="371" spans="25:35" x14ac:dyDescent="0.35">
      <c r="Y371" s="1"/>
      <c r="Z371" s="1"/>
      <c r="AA371" s="1"/>
      <c r="AG371" s="1"/>
      <c r="AH371" s="1"/>
      <c r="AI371" s="1"/>
    </row>
    <row r="372" spans="25:35" x14ac:dyDescent="0.35">
      <c r="Y372" s="1"/>
      <c r="Z372" s="1"/>
      <c r="AA372" s="1"/>
      <c r="AG372" s="1"/>
      <c r="AH372" s="1"/>
      <c r="AI372" s="1"/>
    </row>
    <row r="373" spans="25:35" x14ac:dyDescent="0.35">
      <c r="Y373" s="1"/>
      <c r="Z373" s="1"/>
      <c r="AA373" s="1"/>
      <c r="AG373" s="1"/>
      <c r="AH373" s="1"/>
      <c r="AI373" s="1"/>
    </row>
    <row r="374" spans="25:35" x14ac:dyDescent="0.35">
      <c r="Y374" s="1"/>
      <c r="Z374" s="1"/>
      <c r="AA374" s="1"/>
      <c r="AG374" s="1"/>
      <c r="AH374" s="1"/>
      <c r="AI374" s="1"/>
    </row>
    <row r="375" spans="25:35" x14ac:dyDescent="0.35">
      <c r="Y375" s="1"/>
      <c r="Z375" s="1"/>
      <c r="AA375" s="1"/>
      <c r="AG375" s="1"/>
      <c r="AH375" s="1"/>
      <c r="AI375" s="1"/>
    </row>
    <row r="376" spans="25:35" x14ac:dyDescent="0.35">
      <c r="Y376" s="1"/>
      <c r="Z376" s="1"/>
      <c r="AA376" s="1"/>
      <c r="AG376" s="1"/>
      <c r="AH376" s="1"/>
      <c r="AI376" s="1"/>
    </row>
    <row r="377" spans="25:35" x14ac:dyDescent="0.35">
      <c r="Y377" s="1"/>
      <c r="Z377" s="1"/>
      <c r="AA377" s="1"/>
      <c r="AG377" s="1"/>
      <c r="AH377" s="1"/>
      <c r="AI377" s="1"/>
    </row>
    <row r="378" spans="25:35" x14ac:dyDescent="0.35">
      <c r="Y378" s="1"/>
      <c r="Z378" s="1"/>
      <c r="AA378" s="1"/>
      <c r="AG378" s="1"/>
      <c r="AH378" s="1"/>
      <c r="AI378" s="1"/>
    </row>
    <row r="379" spans="25:35" x14ac:dyDescent="0.35">
      <c r="Y379" s="1"/>
      <c r="Z379" s="1"/>
      <c r="AA379" s="1"/>
      <c r="AG379" s="1"/>
      <c r="AH379" s="1"/>
      <c r="AI379" s="1"/>
    </row>
    <row r="380" spans="25:35" x14ac:dyDescent="0.35">
      <c r="Y380" s="1"/>
      <c r="Z380" s="1"/>
      <c r="AA380" s="1"/>
      <c r="AG380" s="1"/>
      <c r="AH380" s="1"/>
      <c r="AI380" s="1"/>
    </row>
    <row r="381" spans="25:35" x14ac:dyDescent="0.35">
      <c r="Y381" s="1"/>
      <c r="Z381" s="1"/>
      <c r="AA381" s="1"/>
      <c r="AG381" s="1"/>
      <c r="AH381" s="1"/>
      <c r="AI381" s="1"/>
    </row>
    <row r="382" spans="25:35" x14ac:dyDescent="0.35">
      <c r="Y382" s="1"/>
      <c r="Z382" s="1"/>
      <c r="AA382" s="1"/>
      <c r="AG382" s="1"/>
      <c r="AH382" s="1"/>
      <c r="AI382" s="1"/>
    </row>
    <row r="383" spans="25:35" x14ac:dyDescent="0.35">
      <c r="Y383" s="1"/>
      <c r="Z383" s="1"/>
      <c r="AA383" s="1"/>
      <c r="AG383" s="1"/>
      <c r="AH383" s="1"/>
      <c r="AI383" s="1"/>
    </row>
    <row r="384" spans="25:35" x14ac:dyDescent="0.35">
      <c r="Y384" s="1"/>
      <c r="Z384" s="1"/>
      <c r="AA384" s="1"/>
      <c r="AG384" s="1"/>
      <c r="AH384" s="1"/>
      <c r="AI384" s="1"/>
    </row>
    <row r="385" spans="25:35" x14ac:dyDescent="0.35">
      <c r="Y385" s="1"/>
      <c r="Z385" s="1"/>
      <c r="AA385" s="1"/>
      <c r="AG385" s="1"/>
      <c r="AH385" s="1"/>
      <c r="AI385" s="1"/>
    </row>
    <row r="386" spans="25:35" x14ac:dyDescent="0.35">
      <c r="Y386" s="1"/>
      <c r="Z386" s="1"/>
      <c r="AA386" s="1"/>
      <c r="AG386" s="1"/>
      <c r="AH386" s="1"/>
      <c r="AI386" s="1"/>
    </row>
    <row r="387" spans="25:35" x14ac:dyDescent="0.35">
      <c r="Y387" s="1"/>
      <c r="Z387" s="1"/>
      <c r="AA387" s="1"/>
      <c r="AG387" s="1"/>
      <c r="AH387" s="1"/>
      <c r="AI387" s="1"/>
    </row>
    <row r="388" spans="25:35" x14ac:dyDescent="0.35">
      <c r="Y388" s="1"/>
      <c r="Z388" s="1"/>
      <c r="AA388" s="1"/>
      <c r="AG388" s="1"/>
      <c r="AH388" s="1"/>
      <c r="AI388" s="1"/>
    </row>
    <row r="389" spans="25:35" x14ac:dyDescent="0.35">
      <c r="Y389" s="1"/>
      <c r="Z389" s="1"/>
      <c r="AA389" s="1"/>
      <c r="AG389" s="1"/>
      <c r="AH389" s="1"/>
      <c r="AI389" s="1"/>
    </row>
    <row r="390" spans="25:35" x14ac:dyDescent="0.35">
      <c r="Y390" s="1"/>
      <c r="Z390" s="1"/>
      <c r="AA390" s="1"/>
      <c r="AG390" s="1"/>
      <c r="AH390" s="1"/>
      <c r="AI390" s="1"/>
    </row>
    <row r="391" spans="25:35" x14ac:dyDescent="0.35">
      <c r="Y391" s="1"/>
      <c r="Z391" s="1"/>
      <c r="AA391" s="1"/>
      <c r="AG391" s="1"/>
      <c r="AH391" s="1"/>
      <c r="AI391" s="1"/>
    </row>
    <row r="392" spans="25:35" x14ac:dyDescent="0.35">
      <c r="Y392" s="1"/>
      <c r="Z392" s="1"/>
      <c r="AA392" s="1"/>
      <c r="AG392" s="1"/>
      <c r="AH392" s="1"/>
      <c r="AI392" s="1"/>
    </row>
    <row r="393" spans="25:35" x14ac:dyDescent="0.35">
      <c r="Y393" s="1"/>
      <c r="Z393" s="1"/>
      <c r="AA393" s="1"/>
      <c r="AG393" s="1"/>
      <c r="AH393" s="1"/>
      <c r="AI393" s="1"/>
    </row>
    <row r="394" spans="25:35" x14ac:dyDescent="0.35">
      <c r="Y394" s="1"/>
      <c r="Z394" s="1"/>
      <c r="AA394" s="1"/>
      <c r="AG394" s="1"/>
      <c r="AH394" s="1"/>
      <c r="AI394" s="1"/>
    </row>
    <row r="395" spans="25:35" x14ac:dyDescent="0.35">
      <c r="Y395" s="1"/>
      <c r="Z395" s="1"/>
      <c r="AA395" s="1"/>
    </row>
    <row r="396" spans="25:35" x14ac:dyDescent="0.35">
      <c r="Y396" s="1"/>
      <c r="Z396" s="1"/>
      <c r="AA396" s="1"/>
    </row>
    <row r="397" spans="25:35" x14ac:dyDescent="0.35">
      <c r="Y397" s="1"/>
      <c r="Z397" s="1"/>
      <c r="AA397" s="1"/>
    </row>
    <row r="398" spans="25:35" x14ac:dyDescent="0.35">
      <c r="Y398" s="1"/>
      <c r="Z398" s="1"/>
      <c r="AA398" s="1"/>
    </row>
    <row r="399" spans="25:35" x14ac:dyDescent="0.35">
      <c r="Y399" s="1"/>
      <c r="Z399" s="1"/>
      <c r="AA399" s="1"/>
    </row>
    <row r="400" spans="25:35" x14ac:dyDescent="0.35">
      <c r="Y400" s="1"/>
      <c r="Z400" s="1"/>
      <c r="AA400" s="1"/>
    </row>
    <row r="401" spans="25:27" x14ac:dyDescent="0.35">
      <c r="Y401" s="1"/>
      <c r="Z401" s="1"/>
      <c r="AA401" s="1"/>
    </row>
    <row r="402" spans="25:27" x14ac:dyDescent="0.35">
      <c r="Y402" s="1"/>
      <c r="Z402" s="1"/>
      <c r="AA402" s="1"/>
    </row>
    <row r="403" spans="25:27" x14ac:dyDescent="0.35">
      <c r="Y403" s="1"/>
      <c r="Z403" s="1"/>
      <c r="AA403" s="1"/>
    </row>
    <row r="404" spans="25:27" x14ac:dyDescent="0.35">
      <c r="Y404" s="1"/>
      <c r="Z404" s="1"/>
      <c r="AA404" s="1"/>
    </row>
    <row r="405" spans="25:27" x14ac:dyDescent="0.35">
      <c r="Y405" s="1"/>
      <c r="Z405" s="1"/>
      <c r="AA405" s="1"/>
    </row>
    <row r="406" spans="25:27" x14ac:dyDescent="0.35">
      <c r="Y406" s="1"/>
      <c r="Z406" s="1"/>
      <c r="AA406" s="1"/>
    </row>
    <row r="407" spans="25:27" x14ac:dyDescent="0.35">
      <c r="Y407" s="1"/>
      <c r="Z407" s="1"/>
      <c r="AA407" s="1"/>
    </row>
    <row r="408" spans="25:27" x14ac:dyDescent="0.35">
      <c r="Y408" s="1"/>
      <c r="Z408" s="1"/>
      <c r="AA408" s="1"/>
    </row>
    <row r="409" spans="25:27" x14ac:dyDescent="0.35">
      <c r="Y409" s="1"/>
      <c r="Z409" s="1"/>
      <c r="AA409" s="1"/>
    </row>
    <row r="410" spans="25:27" x14ac:dyDescent="0.35">
      <c r="Y410" s="1"/>
      <c r="Z410" s="1"/>
      <c r="AA410" s="1"/>
    </row>
    <row r="411" spans="25:27" x14ac:dyDescent="0.35">
      <c r="Y411" s="1"/>
      <c r="Z411" s="1"/>
      <c r="AA411" s="1"/>
    </row>
    <row r="412" spans="25:27" x14ac:dyDescent="0.35">
      <c r="Y412" s="1"/>
      <c r="Z412" s="1"/>
      <c r="AA412" s="1"/>
    </row>
    <row r="413" spans="25:27" x14ac:dyDescent="0.35">
      <c r="Y413" s="1"/>
      <c r="Z413" s="1"/>
      <c r="AA413" s="1"/>
    </row>
    <row r="414" spans="25:27" x14ac:dyDescent="0.35">
      <c r="Y414" s="1"/>
      <c r="Z414" s="1"/>
      <c r="AA414" s="1"/>
    </row>
    <row r="415" spans="25:27" x14ac:dyDescent="0.35">
      <c r="Y415" s="1"/>
      <c r="Z415" s="1"/>
      <c r="AA415" s="1"/>
    </row>
    <row r="416" spans="25:27" x14ac:dyDescent="0.35">
      <c r="Y416" s="1"/>
      <c r="Z416" s="1"/>
      <c r="AA416" s="1"/>
    </row>
    <row r="417" spans="25:27" x14ac:dyDescent="0.35">
      <c r="Y417" s="1"/>
      <c r="Z417" s="1"/>
      <c r="AA417" s="1"/>
    </row>
    <row r="418" spans="25:27" x14ac:dyDescent="0.35">
      <c r="Y418" s="1"/>
      <c r="Z418" s="1"/>
      <c r="AA418" s="1"/>
    </row>
    <row r="419" spans="25:27" x14ac:dyDescent="0.35">
      <c r="Y419" s="1"/>
      <c r="Z419" s="1"/>
      <c r="AA419" s="1"/>
    </row>
    <row r="420" spans="25:27" x14ac:dyDescent="0.35">
      <c r="Y420" s="1"/>
      <c r="Z420" s="1"/>
      <c r="AA420" s="1"/>
    </row>
    <row r="421" spans="25:27" x14ac:dyDescent="0.35">
      <c r="Y421" s="1"/>
      <c r="Z421" s="1"/>
      <c r="AA421" s="1"/>
    </row>
    <row r="422" spans="25:27" x14ac:dyDescent="0.35">
      <c r="Y422" s="1"/>
      <c r="Z422" s="1"/>
      <c r="AA422" s="1"/>
    </row>
    <row r="423" spans="25:27" x14ac:dyDescent="0.35">
      <c r="Y423" s="1"/>
      <c r="Z423" s="1"/>
      <c r="AA423" s="1"/>
    </row>
    <row r="424" spans="25:27" x14ac:dyDescent="0.35">
      <c r="Y424" s="1"/>
      <c r="Z424" s="1"/>
      <c r="AA424" s="1"/>
    </row>
    <row r="425" spans="25:27" x14ac:dyDescent="0.35">
      <c r="Y425" s="1"/>
      <c r="Z425" s="1"/>
      <c r="AA425" s="1"/>
    </row>
    <row r="426" spans="25:27" x14ac:dyDescent="0.35">
      <c r="Y426" s="1"/>
      <c r="Z426" s="1"/>
      <c r="AA426" s="1"/>
    </row>
    <row r="427" spans="25:27" x14ac:dyDescent="0.35">
      <c r="Y427" s="1"/>
      <c r="Z427" s="1"/>
      <c r="AA427" s="1"/>
    </row>
    <row r="428" spans="25:27" x14ac:dyDescent="0.35">
      <c r="Y428" s="1"/>
      <c r="Z428" s="1"/>
      <c r="AA428" s="1"/>
    </row>
    <row r="429" spans="25:27" x14ac:dyDescent="0.35">
      <c r="Y429" s="1"/>
      <c r="Z429" s="1"/>
      <c r="AA429" s="1"/>
    </row>
    <row r="430" spans="25:27" x14ac:dyDescent="0.35">
      <c r="Y430" s="1"/>
      <c r="Z430" s="1"/>
      <c r="AA430" s="1"/>
    </row>
    <row r="431" spans="25:27" x14ac:dyDescent="0.35">
      <c r="Y431" s="1"/>
      <c r="Z431" s="1"/>
      <c r="AA431" s="1"/>
    </row>
    <row r="432" spans="25:27" x14ac:dyDescent="0.35">
      <c r="Y432" s="1"/>
      <c r="Z432" s="1"/>
      <c r="AA432" s="1"/>
    </row>
    <row r="433" spans="25:27" x14ac:dyDescent="0.35">
      <c r="Y433" s="1"/>
      <c r="Z433" s="1"/>
      <c r="AA433" s="1"/>
    </row>
    <row r="434" spans="25:27" x14ac:dyDescent="0.35">
      <c r="Y434" s="1"/>
      <c r="Z434" s="1"/>
      <c r="AA434" s="1"/>
    </row>
    <row r="435" spans="25:27" x14ac:dyDescent="0.35">
      <c r="Y435" s="1"/>
      <c r="Z435" s="1"/>
      <c r="AA435" s="1"/>
    </row>
    <row r="436" spans="25:27" x14ac:dyDescent="0.35">
      <c r="Y436" s="1"/>
      <c r="Z436" s="1"/>
      <c r="AA436" s="1"/>
    </row>
    <row r="437" spans="25:27" x14ac:dyDescent="0.35">
      <c r="Y437" s="1"/>
      <c r="Z437" s="1"/>
      <c r="AA437" s="1"/>
    </row>
    <row r="438" spans="25:27" x14ac:dyDescent="0.35">
      <c r="Y438" s="1"/>
      <c r="Z438" s="1"/>
      <c r="AA438" s="1"/>
    </row>
    <row r="439" spans="25:27" x14ac:dyDescent="0.35">
      <c r="Y439" s="1"/>
      <c r="Z439" s="1"/>
      <c r="AA439" s="1"/>
    </row>
    <row r="440" spans="25:27" x14ac:dyDescent="0.35">
      <c r="Y440" s="1"/>
      <c r="Z440" s="1"/>
      <c r="AA440" s="1"/>
    </row>
    <row r="441" spans="25:27" x14ac:dyDescent="0.35">
      <c r="Y441" s="1"/>
      <c r="Z441" s="1"/>
      <c r="AA441" s="1"/>
    </row>
    <row r="442" spans="25:27" x14ac:dyDescent="0.35">
      <c r="Y442" s="1"/>
      <c r="Z442" s="1"/>
      <c r="AA442" s="1"/>
    </row>
    <row r="443" spans="25:27" x14ac:dyDescent="0.35">
      <c r="Y443" s="1"/>
      <c r="Z443" s="1"/>
      <c r="AA443" s="1"/>
    </row>
    <row r="444" spans="25:27" x14ac:dyDescent="0.35">
      <c r="Y444" s="1"/>
      <c r="Z444" s="1"/>
      <c r="AA444" s="1"/>
    </row>
    <row r="445" spans="25:27" x14ac:dyDescent="0.35">
      <c r="Y445" s="1"/>
      <c r="Z445" s="1"/>
      <c r="AA445" s="1"/>
    </row>
    <row r="446" spans="25:27" x14ac:dyDescent="0.35">
      <c r="Y446" s="1"/>
      <c r="Z446" s="1"/>
      <c r="AA446" s="1"/>
    </row>
    <row r="447" spans="25:27" x14ac:dyDescent="0.35">
      <c r="Y447" s="1"/>
      <c r="Z447" s="1"/>
      <c r="AA447" s="1"/>
    </row>
    <row r="448" spans="25:27" x14ac:dyDescent="0.35">
      <c r="Y448" s="1"/>
      <c r="Z448" s="1"/>
      <c r="AA448" s="1"/>
    </row>
    <row r="449" spans="25:27" x14ac:dyDescent="0.35">
      <c r="Y449" s="1"/>
      <c r="Z449" s="1"/>
      <c r="AA449" s="1"/>
    </row>
    <row r="450" spans="25:27" x14ac:dyDescent="0.35">
      <c r="Y450" s="1"/>
      <c r="Z450" s="1"/>
      <c r="AA450" s="1"/>
    </row>
    <row r="451" spans="25:27" x14ac:dyDescent="0.35">
      <c r="Y451" s="1"/>
      <c r="Z451" s="1"/>
      <c r="AA451" s="1"/>
    </row>
    <row r="452" spans="25:27" x14ac:dyDescent="0.35">
      <c r="Y452" s="1"/>
      <c r="Z452" s="1"/>
      <c r="AA452" s="1"/>
    </row>
    <row r="453" spans="25:27" x14ac:dyDescent="0.35">
      <c r="Y453" s="1"/>
      <c r="Z453" s="1"/>
      <c r="AA453" s="1"/>
    </row>
    <row r="454" spans="25:27" x14ac:dyDescent="0.35">
      <c r="Y454" s="1"/>
      <c r="Z454" s="1"/>
      <c r="AA454" s="1"/>
    </row>
    <row r="455" spans="25:27" x14ac:dyDescent="0.35">
      <c r="Y455" s="1"/>
      <c r="Z455" s="1"/>
      <c r="AA455" s="1"/>
    </row>
    <row r="456" spans="25:27" x14ac:dyDescent="0.35">
      <c r="Y456" s="1"/>
      <c r="Z456" s="1"/>
      <c r="AA456" s="1"/>
    </row>
    <row r="457" spans="25:27" x14ac:dyDescent="0.35">
      <c r="Y457" s="1"/>
      <c r="Z457" s="1"/>
      <c r="AA457" s="1"/>
    </row>
    <row r="458" spans="25:27" x14ac:dyDescent="0.35">
      <c r="Y458" s="1"/>
      <c r="Z458" s="1"/>
      <c r="AA458" s="1"/>
    </row>
    <row r="459" spans="25:27" x14ac:dyDescent="0.35">
      <c r="Y459" s="1"/>
      <c r="Z459" s="1"/>
      <c r="AA459" s="1"/>
    </row>
    <row r="460" spans="25:27" x14ac:dyDescent="0.35">
      <c r="Y460" s="1"/>
      <c r="Z460" s="1"/>
      <c r="AA460" s="1"/>
    </row>
    <row r="461" spans="25:27" x14ac:dyDescent="0.35">
      <c r="Y461" s="1"/>
      <c r="Z461" s="1"/>
      <c r="AA461" s="1"/>
    </row>
    <row r="462" spans="25:27" x14ac:dyDescent="0.35">
      <c r="Y462" s="1"/>
      <c r="Z462" s="1"/>
      <c r="AA462" s="1"/>
    </row>
    <row r="463" spans="25:27" x14ac:dyDescent="0.35">
      <c r="Y463" s="1"/>
      <c r="Z463" s="1"/>
      <c r="AA463" s="1"/>
    </row>
    <row r="464" spans="25:27" x14ac:dyDescent="0.35">
      <c r="Y464" s="1"/>
      <c r="Z464" s="1"/>
      <c r="AA464" s="1"/>
    </row>
    <row r="465" spans="25:27" x14ac:dyDescent="0.35">
      <c r="Y465" s="1"/>
      <c r="Z465" s="1"/>
      <c r="AA465" s="1"/>
    </row>
    <row r="466" spans="25:27" x14ac:dyDescent="0.35">
      <c r="Y466" s="1"/>
      <c r="Z466" s="1"/>
      <c r="AA466" s="1"/>
    </row>
    <row r="467" spans="25:27" x14ac:dyDescent="0.35">
      <c r="Y467" s="1"/>
      <c r="Z467" s="1"/>
      <c r="AA467" s="1"/>
    </row>
    <row r="468" spans="25:27" x14ac:dyDescent="0.35">
      <c r="Y468" s="1"/>
      <c r="Z468" s="1"/>
      <c r="AA468" s="1"/>
    </row>
    <row r="469" spans="25:27" x14ac:dyDescent="0.35">
      <c r="Y469" s="1"/>
      <c r="Z469" s="1"/>
      <c r="AA469" s="1"/>
    </row>
    <row r="470" spans="25:27" x14ac:dyDescent="0.35">
      <c r="Y470" s="1"/>
      <c r="Z470" s="1"/>
      <c r="AA470" s="1"/>
    </row>
    <row r="471" spans="25:27" x14ac:dyDescent="0.35">
      <c r="Y471" s="1"/>
      <c r="Z471" s="1"/>
      <c r="AA471" s="1"/>
    </row>
    <row r="472" spans="25:27" x14ac:dyDescent="0.35">
      <c r="Y472" s="1"/>
      <c r="Z472" s="1"/>
      <c r="AA472" s="1"/>
    </row>
    <row r="473" spans="25:27" x14ac:dyDescent="0.35">
      <c r="Y473" s="1"/>
      <c r="Z473" s="1"/>
      <c r="AA473" s="1"/>
    </row>
    <row r="474" spans="25:27" x14ac:dyDescent="0.35">
      <c r="Y474" s="1"/>
      <c r="Z474" s="1"/>
      <c r="AA474" s="1"/>
    </row>
    <row r="475" spans="25:27" x14ac:dyDescent="0.35">
      <c r="Y475" s="1"/>
      <c r="Z475" s="1"/>
      <c r="AA475" s="1"/>
    </row>
    <row r="476" spans="25:27" x14ac:dyDescent="0.35">
      <c r="Y476" s="1"/>
      <c r="Z476" s="1"/>
      <c r="AA476" s="1"/>
    </row>
    <row r="477" spans="25:27" x14ac:dyDescent="0.35">
      <c r="Y477" s="1"/>
      <c r="Z477" s="1"/>
      <c r="AA477" s="1"/>
    </row>
    <row r="478" spans="25:27" x14ac:dyDescent="0.35">
      <c r="Y478" s="1"/>
      <c r="Z478" s="1"/>
      <c r="AA478" s="1"/>
    </row>
    <row r="479" spans="25:27" x14ac:dyDescent="0.35">
      <c r="Y479" s="1"/>
      <c r="Z479" s="1"/>
      <c r="AA479" s="1"/>
    </row>
    <row r="480" spans="25:27" x14ac:dyDescent="0.35">
      <c r="Y480" s="1"/>
      <c r="Z480" s="1"/>
      <c r="AA480" s="1"/>
    </row>
    <row r="481" spans="25:27" x14ac:dyDescent="0.35">
      <c r="Y481" s="1"/>
      <c r="Z481" s="1"/>
      <c r="AA481" s="1"/>
    </row>
    <row r="482" spans="25:27" x14ac:dyDescent="0.35">
      <c r="Y482" s="1"/>
      <c r="Z482" s="1"/>
      <c r="AA482" s="1"/>
    </row>
    <row r="483" spans="25:27" x14ac:dyDescent="0.35">
      <c r="Y483" s="1"/>
      <c r="Z483" s="1"/>
      <c r="AA483" s="1"/>
    </row>
    <row r="484" spans="25:27" x14ac:dyDescent="0.35">
      <c r="Y484" s="1"/>
      <c r="Z484" s="1"/>
      <c r="AA484" s="1"/>
    </row>
    <row r="485" spans="25:27" x14ac:dyDescent="0.35">
      <c r="Y485" s="1"/>
      <c r="Z485" s="1"/>
      <c r="AA485" s="1"/>
    </row>
    <row r="486" spans="25:27" x14ac:dyDescent="0.35">
      <c r="Y486" s="1"/>
      <c r="Z486" s="1"/>
      <c r="AA486" s="1"/>
    </row>
    <row r="487" spans="25:27" x14ac:dyDescent="0.35">
      <c r="Y487" s="1"/>
      <c r="Z487" s="1"/>
      <c r="AA487" s="1"/>
    </row>
    <row r="488" spans="25:27" x14ac:dyDescent="0.35">
      <c r="Y488" s="1"/>
      <c r="Z488" s="1"/>
      <c r="AA488" s="1"/>
    </row>
    <row r="489" spans="25:27" x14ac:dyDescent="0.35">
      <c r="Y489" s="1"/>
      <c r="Z489" s="1"/>
      <c r="AA489" s="1"/>
    </row>
    <row r="490" spans="25:27" x14ac:dyDescent="0.35">
      <c r="Y490" s="1"/>
      <c r="Z490" s="1"/>
      <c r="AA490" s="1"/>
    </row>
    <row r="491" spans="25:27" x14ac:dyDescent="0.35">
      <c r="Y491" s="1"/>
      <c r="Z491" s="1"/>
      <c r="AA491" s="1"/>
    </row>
    <row r="492" spans="25:27" x14ac:dyDescent="0.35">
      <c r="Y492" s="1"/>
      <c r="Z492" s="1"/>
      <c r="AA492" s="1"/>
    </row>
    <row r="493" spans="25:27" x14ac:dyDescent="0.35">
      <c r="Y493" s="1"/>
      <c r="Z493" s="1"/>
      <c r="AA493" s="1"/>
    </row>
    <row r="494" spans="25:27" x14ac:dyDescent="0.35">
      <c r="Y494" s="1"/>
      <c r="Z494" s="1"/>
      <c r="AA494" s="1"/>
    </row>
    <row r="495" spans="25:27" x14ac:dyDescent="0.35">
      <c r="Y495" s="1"/>
      <c r="Z495" s="1"/>
      <c r="AA495" s="1"/>
    </row>
    <row r="496" spans="25:27" x14ac:dyDescent="0.35">
      <c r="Y496" s="1"/>
      <c r="Z496" s="1"/>
      <c r="AA496" s="1"/>
    </row>
    <row r="497" spans="25:27" x14ac:dyDescent="0.35">
      <c r="Y497" s="1"/>
      <c r="Z497" s="1"/>
      <c r="AA497" s="1"/>
    </row>
    <row r="498" spans="25:27" x14ac:dyDescent="0.35">
      <c r="Y498" s="1"/>
      <c r="Z498" s="1"/>
      <c r="AA498" s="1"/>
    </row>
    <row r="499" spans="25:27" x14ac:dyDescent="0.35">
      <c r="Y499" s="1"/>
      <c r="Z499" s="1"/>
      <c r="AA499" s="1"/>
    </row>
    <row r="500" spans="25:27" x14ac:dyDescent="0.35">
      <c r="Y500" s="1"/>
      <c r="Z500" s="1"/>
      <c r="AA500" s="1"/>
    </row>
    <row r="501" spans="25:27" x14ac:dyDescent="0.35">
      <c r="Y501" s="1"/>
      <c r="Z501" s="1"/>
      <c r="AA501" s="1"/>
    </row>
    <row r="502" spans="25:27" x14ac:dyDescent="0.35">
      <c r="Y502" s="1"/>
      <c r="Z502" s="1"/>
      <c r="AA502" s="1"/>
    </row>
    <row r="503" spans="25:27" x14ac:dyDescent="0.35">
      <c r="Y503" s="1"/>
      <c r="Z503" s="1"/>
      <c r="AA503" s="1"/>
    </row>
    <row r="504" spans="25:27" x14ac:dyDescent="0.35">
      <c r="Y504" s="1"/>
      <c r="Z504" s="1"/>
      <c r="AA504" s="1"/>
    </row>
    <row r="505" spans="25:27" x14ac:dyDescent="0.35">
      <c r="Y505" s="1"/>
      <c r="Z505" s="1"/>
      <c r="AA505" s="1"/>
    </row>
    <row r="506" spans="25:27" x14ac:dyDescent="0.35">
      <c r="Y506" s="1"/>
      <c r="Z506" s="1"/>
      <c r="AA506" s="1"/>
    </row>
    <row r="507" spans="25:27" x14ac:dyDescent="0.35">
      <c r="Y507" s="1"/>
      <c r="Z507" s="1"/>
      <c r="AA507" s="1"/>
    </row>
    <row r="508" spans="25:27" x14ac:dyDescent="0.35">
      <c r="Y508" s="1"/>
      <c r="Z508" s="1"/>
      <c r="AA508" s="1"/>
    </row>
    <row r="509" spans="25:27" x14ac:dyDescent="0.35">
      <c r="Y509" s="1"/>
      <c r="Z509" s="1"/>
      <c r="AA509" s="1"/>
    </row>
    <row r="510" spans="25:27" x14ac:dyDescent="0.35">
      <c r="Y510" s="1"/>
      <c r="Z510" s="1"/>
      <c r="AA510" s="1"/>
    </row>
    <row r="511" spans="25:27" x14ac:dyDescent="0.35">
      <c r="Y511" s="1"/>
      <c r="Z511" s="1"/>
      <c r="AA511" s="1"/>
    </row>
    <row r="512" spans="25:27" x14ac:dyDescent="0.35">
      <c r="Y512" s="1"/>
      <c r="Z512" s="1"/>
      <c r="AA512" s="1"/>
    </row>
    <row r="513" spans="25:27" x14ac:dyDescent="0.35">
      <c r="Y513" s="1"/>
      <c r="Z513" s="1"/>
      <c r="AA513" s="1"/>
    </row>
    <row r="514" spans="25:27" x14ac:dyDescent="0.35">
      <c r="Y514" s="1"/>
      <c r="Z514" s="1"/>
      <c r="AA514" s="1"/>
    </row>
    <row r="515" spans="25:27" x14ac:dyDescent="0.35">
      <c r="Y515" s="1"/>
      <c r="Z515" s="1"/>
      <c r="AA515" s="1"/>
    </row>
    <row r="516" spans="25:27" x14ac:dyDescent="0.35">
      <c r="Y516" s="1"/>
      <c r="Z516" s="1"/>
      <c r="AA516" s="1"/>
    </row>
    <row r="517" spans="25:27" x14ac:dyDescent="0.35">
      <c r="Y517" s="1"/>
      <c r="Z517" s="1"/>
      <c r="AA517" s="1"/>
    </row>
    <row r="518" spans="25:27" x14ac:dyDescent="0.35">
      <c r="Y518" s="1"/>
      <c r="Z518" s="1"/>
      <c r="AA518" s="1"/>
    </row>
    <row r="519" spans="25:27" x14ac:dyDescent="0.35">
      <c r="Y519" s="1"/>
      <c r="Z519" s="1"/>
      <c r="AA519" s="1"/>
    </row>
    <row r="520" spans="25:27" x14ac:dyDescent="0.35">
      <c r="Y520" s="1"/>
      <c r="Z520" s="1"/>
      <c r="AA520" s="1"/>
    </row>
    <row r="521" spans="25:27" x14ac:dyDescent="0.35">
      <c r="Y521" s="1"/>
      <c r="Z521" s="1"/>
      <c r="AA521" s="1"/>
    </row>
    <row r="522" spans="25:27" x14ac:dyDescent="0.35">
      <c r="Y522" s="1"/>
      <c r="Z522" s="1"/>
      <c r="AA522" s="1"/>
    </row>
    <row r="523" spans="25:27" x14ac:dyDescent="0.35">
      <c r="Y523" s="1"/>
      <c r="Z523" s="1"/>
      <c r="AA523" s="1"/>
    </row>
    <row r="524" spans="25:27" x14ac:dyDescent="0.35">
      <c r="Y524" s="1"/>
      <c r="Z524" s="1"/>
      <c r="AA524" s="1"/>
    </row>
    <row r="525" spans="25:27" x14ac:dyDescent="0.35">
      <c r="Y525" s="1"/>
      <c r="Z525" s="1"/>
      <c r="AA525" s="1"/>
    </row>
    <row r="526" spans="25:27" x14ac:dyDescent="0.35">
      <c r="Y526" s="1"/>
      <c r="Z526" s="1"/>
      <c r="AA526" s="1"/>
    </row>
    <row r="527" spans="25:27" x14ac:dyDescent="0.35">
      <c r="Y527" s="1"/>
      <c r="Z527" s="1"/>
      <c r="AA527" s="1"/>
    </row>
    <row r="528" spans="25:27" x14ac:dyDescent="0.35">
      <c r="Y528" s="1"/>
      <c r="Z528" s="1"/>
      <c r="AA528" s="1"/>
    </row>
    <row r="529" spans="25:27" x14ac:dyDescent="0.35">
      <c r="Y529" s="1"/>
      <c r="Z529" s="1"/>
      <c r="AA529" s="1"/>
    </row>
    <row r="530" spans="25:27" x14ac:dyDescent="0.35">
      <c r="Y530" s="1"/>
      <c r="Z530" s="1"/>
      <c r="AA530" s="1"/>
    </row>
    <row r="531" spans="25:27" x14ac:dyDescent="0.35">
      <c r="Y531" s="1"/>
      <c r="Z531" s="1"/>
      <c r="AA531" s="1"/>
    </row>
    <row r="532" spans="25:27" x14ac:dyDescent="0.35">
      <c r="Y532" s="1"/>
      <c r="Z532" s="1"/>
      <c r="AA532" s="1"/>
    </row>
    <row r="533" spans="25:27" x14ac:dyDescent="0.35">
      <c r="Y533" s="1"/>
      <c r="Z533" s="1"/>
      <c r="AA533" s="1"/>
    </row>
    <row r="534" spans="25:27" x14ac:dyDescent="0.35">
      <c r="Y534" s="1"/>
      <c r="Z534" s="1"/>
      <c r="AA534" s="1"/>
    </row>
    <row r="535" spans="25:27" x14ac:dyDescent="0.35">
      <c r="Y535" s="1"/>
      <c r="Z535" s="1"/>
      <c r="AA535" s="1"/>
    </row>
    <row r="536" spans="25:27" x14ac:dyDescent="0.35">
      <c r="Y536" s="1"/>
      <c r="Z536" s="1"/>
      <c r="AA536" s="1"/>
    </row>
    <row r="537" spans="25:27" x14ac:dyDescent="0.35">
      <c r="Y537" s="1"/>
      <c r="Z537" s="1"/>
      <c r="AA537" s="1"/>
    </row>
    <row r="538" spans="25:27" x14ac:dyDescent="0.35">
      <c r="Y538" s="1"/>
      <c r="Z538" s="1"/>
      <c r="AA538" s="1"/>
    </row>
    <row r="539" spans="25:27" x14ac:dyDescent="0.35">
      <c r="Y539" s="1"/>
      <c r="Z539" s="1"/>
      <c r="AA539" s="1"/>
    </row>
    <row r="540" spans="25:27" x14ac:dyDescent="0.35">
      <c r="Y540" s="1"/>
      <c r="Z540" s="1"/>
      <c r="AA540" s="1"/>
    </row>
    <row r="541" spans="25:27" x14ac:dyDescent="0.35">
      <c r="Y541" s="1"/>
      <c r="Z541" s="1"/>
      <c r="AA541" s="1"/>
    </row>
    <row r="542" spans="25:27" x14ac:dyDescent="0.35">
      <c r="Y542" s="1"/>
      <c r="Z542" s="1"/>
      <c r="AA542" s="1"/>
    </row>
    <row r="543" spans="25:27" x14ac:dyDescent="0.35">
      <c r="Y543" s="1"/>
      <c r="Z543" s="1"/>
      <c r="AA543" s="1"/>
    </row>
    <row r="544" spans="25:27" x14ac:dyDescent="0.35">
      <c r="Y544" s="1"/>
      <c r="Z544" s="1"/>
      <c r="AA544" s="1"/>
    </row>
    <row r="545" spans="25:27" x14ac:dyDescent="0.35">
      <c r="Y545" s="1"/>
      <c r="Z545" s="1"/>
      <c r="AA545" s="1"/>
    </row>
    <row r="546" spans="25:27" x14ac:dyDescent="0.35">
      <c r="Y546" s="1"/>
      <c r="Z546" s="1"/>
      <c r="AA546" s="1"/>
    </row>
    <row r="547" spans="25:27" x14ac:dyDescent="0.35">
      <c r="Y547" s="1"/>
      <c r="Z547" s="1"/>
      <c r="AA547" s="1"/>
    </row>
    <row r="548" spans="25:27" x14ac:dyDescent="0.35">
      <c r="Y548" s="1"/>
      <c r="Z548" s="1"/>
      <c r="AA548" s="1"/>
    </row>
    <row r="549" spans="25:27" x14ac:dyDescent="0.35">
      <c r="Y549" s="1"/>
      <c r="Z549" s="1"/>
      <c r="AA549" s="1"/>
    </row>
    <row r="550" spans="25:27" x14ac:dyDescent="0.35">
      <c r="Y550" s="1"/>
      <c r="Z550" s="1"/>
      <c r="AA550" s="1"/>
    </row>
    <row r="551" spans="25:27" x14ac:dyDescent="0.35">
      <c r="Y551" s="1"/>
      <c r="Z551" s="1"/>
      <c r="AA551" s="1"/>
    </row>
    <row r="552" spans="25:27" x14ac:dyDescent="0.35">
      <c r="Y552" s="1"/>
      <c r="Z552" s="1"/>
      <c r="AA552" s="1"/>
    </row>
    <row r="553" spans="25:27" x14ac:dyDescent="0.35">
      <c r="Y553" s="1"/>
      <c r="Z553" s="1"/>
      <c r="AA553" s="1"/>
    </row>
    <row r="554" spans="25:27" x14ac:dyDescent="0.35">
      <c r="Y554" s="1"/>
      <c r="Z554" s="1"/>
      <c r="AA554" s="1"/>
    </row>
    <row r="555" spans="25:27" x14ac:dyDescent="0.35">
      <c r="Y555" s="1"/>
      <c r="Z555" s="1"/>
      <c r="AA555" s="1"/>
    </row>
    <row r="556" spans="25:27" x14ac:dyDescent="0.35">
      <c r="Y556" s="1"/>
      <c r="Z556" s="1"/>
      <c r="AA556" s="1"/>
    </row>
    <row r="557" spans="25:27" x14ac:dyDescent="0.35">
      <c r="Y557" s="1"/>
      <c r="Z557" s="1"/>
      <c r="AA557" s="1"/>
    </row>
    <row r="558" spans="25:27" x14ac:dyDescent="0.35">
      <c r="Y558" s="1"/>
      <c r="Z558" s="1"/>
      <c r="AA558" s="1"/>
    </row>
    <row r="559" spans="25:27" x14ac:dyDescent="0.35">
      <c r="Y559" s="1"/>
      <c r="Z559" s="1"/>
      <c r="AA559" s="1"/>
    </row>
    <row r="560" spans="25:27" x14ac:dyDescent="0.35">
      <c r="Y560" s="1"/>
      <c r="Z560" s="1"/>
      <c r="AA560" s="1"/>
    </row>
    <row r="561" spans="25:27" x14ac:dyDescent="0.35">
      <c r="Y561" s="1"/>
      <c r="Z561" s="1"/>
      <c r="AA561" s="1"/>
    </row>
    <row r="562" spans="25:27" x14ac:dyDescent="0.35">
      <c r="Y562" s="1"/>
      <c r="Z562" s="1"/>
      <c r="AA562" s="1"/>
    </row>
    <row r="563" spans="25:27" x14ac:dyDescent="0.35">
      <c r="Y563" s="1"/>
      <c r="Z563" s="1"/>
      <c r="AA563" s="1"/>
    </row>
    <row r="564" spans="25:27" x14ac:dyDescent="0.35">
      <c r="Y564" s="1"/>
      <c r="Z564" s="1"/>
      <c r="AA564" s="1"/>
    </row>
    <row r="565" spans="25:27" x14ac:dyDescent="0.35">
      <c r="Y565" s="1"/>
      <c r="Z565" s="1"/>
      <c r="AA565" s="1"/>
    </row>
    <row r="566" spans="25:27" x14ac:dyDescent="0.35">
      <c r="Y566" s="1"/>
      <c r="Z566" s="1"/>
      <c r="AA566" s="1"/>
    </row>
    <row r="567" spans="25:27" x14ac:dyDescent="0.35">
      <c r="Y567" s="1"/>
      <c r="Z567" s="1"/>
      <c r="AA567" s="1"/>
    </row>
    <row r="568" spans="25:27" x14ac:dyDescent="0.35">
      <c r="Y568" s="1"/>
      <c r="Z568" s="1"/>
      <c r="AA568" s="1"/>
    </row>
    <row r="569" spans="25:27" x14ac:dyDescent="0.35">
      <c r="Y569" s="1"/>
      <c r="Z569" s="1"/>
      <c r="AA569" s="1"/>
    </row>
    <row r="570" spans="25:27" x14ac:dyDescent="0.35">
      <c r="Y570" s="1"/>
      <c r="Z570" s="1"/>
      <c r="AA570" s="1"/>
    </row>
    <row r="571" spans="25:27" x14ac:dyDescent="0.35">
      <c r="Y571" s="1"/>
      <c r="Z571" s="1"/>
      <c r="AA571" s="1"/>
    </row>
    <row r="572" spans="25:27" x14ac:dyDescent="0.35">
      <c r="Y572" s="1"/>
      <c r="Z572" s="1"/>
      <c r="AA572" s="1"/>
    </row>
    <row r="573" spans="25:27" x14ac:dyDescent="0.35">
      <c r="Y573" s="1"/>
      <c r="Z573" s="1"/>
      <c r="AA573" s="1"/>
    </row>
    <row r="574" spans="25:27" x14ac:dyDescent="0.35">
      <c r="Y574" s="1"/>
      <c r="Z574" s="1"/>
      <c r="AA574" s="1"/>
    </row>
    <row r="575" spans="25:27" x14ac:dyDescent="0.35">
      <c r="Y575" s="1"/>
      <c r="Z575" s="1"/>
      <c r="AA575" s="1"/>
    </row>
    <row r="576" spans="25:27" x14ac:dyDescent="0.35">
      <c r="Y576" s="1"/>
      <c r="Z576" s="1"/>
      <c r="AA576" s="1"/>
    </row>
    <row r="577" spans="25:27" x14ac:dyDescent="0.35">
      <c r="Y577" s="1"/>
      <c r="Z577" s="1"/>
      <c r="AA577" s="1"/>
    </row>
    <row r="578" spans="25:27" x14ac:dyDescent="0.35">
      <c r="Y578" s="1"/>
      <c r="Z578" s="1"/>
      <c r="AA578" s="1"/>
    </row>
    <row r="579" spans="25:27" x14ac:dyDescent="0.35">
      <c r="Y579" s="1"/>
      <c r="Z579" s="1"/>
      <c r="AA579" s="1"/>
    </row>
    <row r="580" spans="25:27" x14ac:dyDescent="0.35">
      <c r="Y580" s="1"/>
      <c r="Z580" s="1"/>
      <c r="AA580" s="1"/>
    </row>
    <row r="581" spans="25:27" x14ac:dyDescent="0.35">
      <c r="Y581" s="1"/>
      <c r="Z581" s="1"/>
      <c r="AA581" s="1"/>
    </row>
    <row r="582" spans="25:27" x14ac:dyDescent="0.35">
      <c r="Y582" s="1"/>
      <c r="Z582" s="1"/>
      <c r="AA582" s="1"/>
    </row>
    <row r="583" spans="25:27" x14ac:dyDescent="0.35">
      <c r="Y583" s="1"/>
      <c r="Z583" s="1"/>
      <c r="AA583" s="1"/>
    </row>
    <row r="584" spans="25:27" x14ac:dyDescent="0.35">
      <c r="Y584" s="1"/>
      <c r="Z584" s="1"/>
      <c r="AA584" s="1"/>
    </row>
    <row r="585" spans="25:27" x14ac:dyDescent="0.35">
      <c r="Y585" s="1"/>
      <c r="Z585" s="1"/>
      <c r="AA585" s="1"/>
    </row>
    <row r="586" spans="25:27" x14ac:dyDescent="0.35">
      <c r="Y586" s="1"/>
      <c r="Z586" s="1"/>
      <c r="AA586" s="1"/>
    </row>
    <row r="587" spans="25:27" x14ac:dyDescent="0.35">
      <c r="Y587" s="1"/>
      <c r="Z587" s="1"/>
      <c r="AA587" s="1"/>
    </row>
    <row r="588" spans="25:27" x14ac:dyDescent="0.35">
      <c r="Y588" s="1"/>
      <c r="Z588" s="1"/>
      <c r="AA588" s="1"/>
    </row>
    <row r="589" spans="25:27" x14ac:dyDescent="0.35">
      <c r="Y589" s="1"/>
      <c r="Z589" s="1"/>
      <c r="AA589" s="1"/>
    </row>
    <row r="590" spans="25:27" x14ac:dyDescent="0.35">
      <c r="Y590" s="1"/>
      <c r="Z590" s="1"/>
      <c r="AA590" s="1"/>
    </row>
    <row r="591" spans="25:27" x14ac:dyDescent="0.35">
      <c r="Y591" s="1"/>
      <c r="Z591" s="1"/>
      <c r="AA591" s="1"/>
    </row>
    <row r="592" spans="25:27" x14ac:dyDescent="0.35">
      <c r="Y592" s="1"/>
      <c r="Z592" s="1"/>
      <c r="AA592" s="1"/>
    </row>
    <row r="593" spans="25:27" x14ac:dyDescent="0.35">
      <c r="Y593" s="1"/>
      <c r="Z593" s="1"/>
      <c r="AA593" s="1"/>
    </row>
    <row r="594" spans="25:27" x14ac:dyDescent="0.35">
      <c r="Y594" s="1"/>
      <c r="Z594" s="1"/>
      <c r="AA594" s="1"/>
    </row>
    <row r="595" spans="25:27" x14ac:dyDescent="0.35">
      <c r="Y595" s="1"/>
      <c r="Z595" s="1"/>
      <c r="AA595" s="1"/>
    </row>
    <row r="596" spans="25:27" x14ac:dyDescent="0.35">
      <c r="Y596" s="1"/>
      <c r="Z596" s="1"/>
      <c r="AA596" s="1"/>
    </row>
    <row r="597" spans="25:27" x14ac:dyDescent="0.35">
      <c r="Y597" s="1"/>
      <c r="Z597" s="1"/>
      <c r="AA597" s="1"/>
    </row>
    <row r="598" spans="25:27" x14ac:dyDescent="0.35">
      <c r="Y598" s="1"/>
      <c r="Z598" s="1"/>
      <c r="AA598" s="1"/>
    </row>
    <row r="599" spans="25:27" x14ac:dyDescent="0.35">
      <c r="Y599" s="1"/>
      <c r="Z599" s="1"/>
      <c r="AA599" s="1"/>
    </row>
    <row r="600" spans="25:27" x14ac:dyDescent="0.35">
      <c r="Y600" s="1"/>
      <c r="Z600" s="1"/>
      <c r="AA600" s="1"/>
    </row>
    <row r="601" spans="25:27" x14ac:dyDescent="0.35">
      <c r="Y601" s="1"/>
      <c r="Z601" s="1"/>
      <c r="AA601" s="1"/>
    </row>
    <row r="602" spans="25:27" x14ac:dyDescent="0.35">
      <c r="Y602" s="1"/>
      <c r="Z602" s="1"/>
      <c r="AA602" s="1"/>
    </row>
    <row r="603" spans="25:27" x14ac:dyDescent="0.35">
      <c r="Y603" s="1"/>
      <c r="Z603" s="1"/>
      <c r="AA603" s="1"/>
    </row>
    <row r="604" spans="25:27" x14ac:dyDescent="0.35">
      <c r="Y604" s="1"/>
      <c r="Z604" s="1"/>
      <c r="AA604" s="1"/>
    </row>
    <row r="605" spans="25:27" x14ac:dyDescent="0.35">
      <c r="Y605" s="1"/>
      <c r="Z605" s="1"/>
      <c r="AA605" s="1"/>
    </row>
    <row r="606" spans="25:27" x14ac:dyDescent="0.35">
      <c r="Y606" s="1"/>
      <c r="Z606" s="1"/>
      <c r="AA606" s="1"/>
    </row>
    <row r="607" spans="25:27" x14ac:dyDescent="0.35">
      <c r="Y607" s="1"/>
      <c r="Z607" s="1"/>
      <c r="AA607" s="1"/>
    </row>
    <row r="608" spans="25:27" x14ac:dyDescent="0.35">
      <c r="Y608" s="1"/>
      <c r="Z608" s="1"/>
      <c r="AA608" s="1"/>
    </row>
    <row r="609" spans="25:27" x14ac:dyDescent="0.35">
      <c r="Y609" s="1"/>
      <c r="Z609" s="1"/>
      <c r="AA609" s="1"/>
    </row>
    <row r="610" spans="25:27" x14ac:dyDescent="0.35">
      <c r="Y610" s="1"/>
      <c r="Z610" s="1"/>
      <c r="AA610" s="1"/>
    </row>
    <row r="611" spans="25:27" x14ac:dyDescent="0.35">
      <c r="Y611" s="1"/>
      <c r="Z611" s="1"/>
      <c r="AA611" s="1"/>
    </row>
    <row r="612" spans="25:27" x14ac:dyDescent="0.35">
      <c r="Y612" s="1"/>
      <c r="Z612" s="1"/>
      <c r="AA612" s="1"/>
    </row>
    <row r="613" spans="25:27" x14ac:dyDescent="0.35">
      <c r="Y613" s="1"/>
      <c r="Z613" s="1"/>
      <c r="AA613" s="1"/>
    </row>
    <row r="614" spans="25:27" x14ac:dyDescent="0.35">
      <c r="Y614" s="1"/>
      <c r="Z614" s="1"/>
      <c r="AA614" s="1"/>
    </row>
    <row r="615" spans="25:27" x14ac:dyDescent="0.35">
      <c r="Y615" s="1"/>
      <c r="Z615" s="1"/>
      <c r="AA615" s="1"/>
    </row>
    <row r="616" spans="25:27" x14ac:dyDescent="0.35">
      <c r="Y616" s="1"/>
      <c r="Z616" s="1"/>
      <c r="AA616" s="1"/>
    </row>
    <row r="617" spans="25:27" x14ac:dyDescent="0.35">
      <c r="Y617" s="1"/>
      <c r="Z617" s="1"/>
      <c r="AA617" s="1"/>
    </row>
    <row r="618" spans="25:27" x14ac:dyDescent="0.35">
      <c r="Y618" s="1"/>
      <c r="Z618" s="1"/>
      <c r="AA618" s="1"/>
    </row>
    <row r="619" spans="25:27" x14ac:dyDescent="0.35">
      <c r="Y619" s="1"/>
      <c r="Z619" s="1"/>
      <c r="AA619" s="1"/>
    </row>
    <row r="620" spans="25:27" x14ac:dyDescent="0.35">
      <c r="Y620" s="1"/>
      <c r="Z620" s="1"/>
      <c r="AA620" s="1"/>
    </row>
    <row r="621" spans="25:27" x14ac:dyDescent="0.35">
      <c r="Y621" s="1"/>
      <c r="Z621" s="1"/>
      <c r="AA621" s="1"/>
    </row>
    <row r="622" spans="25:27" x14ac:dyDescent="0.35">
      <c r="Y622" s="1"/>
      <c r="Z622" s="1"/>
      <c r="AA622" s="1"/>
    </row>
    <row r="623" spans="25:27" x14ac:dyDescent="0.35">
      <c r="Y623" s="1"/>
      <c r="Z623" s="1"/>
      <c r="AA623" s="1"/>
    </row>
    <row r="624" spans="25:27" x14ac:dyDescent="0.35">
      <c r="Y624" s="1"/>
      <c r="Z624" s="1"/>
      <c r="AA624" s="1"/>
    </row>
    <row r="625" spans="25:27" x14ac:dyDescent="0.35">
      <c r="Y625" s="1"/>
      <c r="Z625" s="1"/>
      <c r="AA625" s="1"/>
    </row>
    <row r="626" spans="25:27" x14ac:dyDescent="0.35">
      <c r="Y626" s="1"/>
      <c r="Z626" s="1"/>
      <c r="AA626" s="1"/>
    </row>
    <row r="627" spans="25:27" x14ac:dyDescent="0.35">
      <c r="Y627" s="1"/>
      <c r="Z627" s="1"/>
      <c r="AA627" s="1"/>
    </row>
    <row r="628" spans="25:27" x14ac:dyDescent="0.35">
      <c r="Y628" s="1"/>
      <c r="Z628" s="1"/>
      <c r="AA628" s="1"/>
    </row>
    <row r="629" spans="25:27" x14ac:dyDescent="0.35">
      <c r="Y629" s="1"/>
      <c r="Z629" s="1"/>
      <c r="AA629" s="1"/>
    </row>
    <row r="630" spans="25:27" x14ac:dyDescent="0.35">
      <c r="Y630" s="1"/>
      <c r="Z630" s="1"/>
      <c r="AA630" s="1"/>
    </row>
    <row r="631" spans="25:27" x14ac:dyDescent="0.35">
      <c r="Y631" s="1"/>
      <c r="Z631" s="1"/>
      <c r="AA631" s="1"/>
    </row>
    <row r="632" spans="25:27" x14ac:dyDescent="0.35">
      <c r="Y632" s="1"/>
      <c r="Z632" s="1"/>
      <c r="AA632" s="1"/>
    </row>
    <row r="633" spans="25:27" x14ac:dyDescent="0.35">
      <c r="Y633" s="1"/>
      <c r="Z633" s="1"/>
      <c r="AA633" s="1"/>
    </row>
    <row r="634" spans="25:27" x14ac:dyDescent="0.35">
      <c r="Y634" s="1"/>
      <c r="Z634" s="1"/>
      <c r="AA634" s="1"/>
    </row>
    <row r="635" spans="25:27" x14ac:dyDescent="0.35">
      <c r="Y635" s="1"/>
      <c r="Z635" s="1"/>
      <c r="AA635" s="1"/>
    </row>
    <row r="636" spans="25:27" x14ac:dyDescent="0.35">
      <c r="Y636" s="1"/>
      <c r="Z636" s="1"/>
      <c r="AA636" s="1"/>
    </row>
    <row r="637" spans="25:27" x14ac:dyDescent="0.35">
      <c r="Y637" s="1"/>
      <c r="Z637" s="1"/>
      <c r="AA637" s="1"/>
    </row>
    <row r="638" spans="25:27" x14ac:dyDescent="0.35">
      <c r="Y638" s="1"/>
      <c r="Z638" s="1"/>
      <c r="AA638" s="1"/>
    </row>
    <row r="639" spans="25:27" x14ac:dyDescent="0.35">
      <c r="Y639" s="1"/>
      <c r="Z639" s="1"/>
      <c r="AA639" s="1"/>
    </row>
    <row r="640" spans="25:27" x14ac:dyDescent="0.35">
      <c r="Y640" s="1"/>
      <c r="Z640" s="1"/>
      <c r="AA640" s="1"/>
    </row>
    <row r="641" spans="25:27" x14ac:dyDescent="0.35">
      <c r="Y641" s="1"/>
      <c r="Z641" s="1"/>
      <c r="AA641" s="1"/>
    </row>
    <row r="642" spans="25:27" x14ac:dyDescent="0.35">
      <c r="Y642" s="1"/>
      <c r="Z642" s="1"/>
      <c r="AA642" s="1"/>
    </row>
    <row r="643" spans="25:27" x14ac:dyDescent="0.35">
      <c r="Y643" s="1"/>
      <c r="Z643" s="1"/>
      <c r="AA643" s="1"/>
    </row>
    <row r="644" spans="25:27" x14ac:dyDescent="0.35">
      <c r="Y644" s="1"/>
      <c r="Z644" s="1"/>
      <c r="AA644" s="1"/>
    </row>
    <row r="645" spans="25:27" x14ac:dyDescent="0.35">
      <c r="Y645" s="1"/>
      <c r="Z645" s="1"/>
      <c r="AA645" s="1"/>
    </row>
    <row r="646" spans="25:27" x14ac:dyDescent="0.35">
      <c r="Y646" s="1"/>
      <c r="Z646" s="1"/>
      <c r="AA646" s="1"/>
    </row>
    <row r="647" spans="25:27" x14ac:dyDescent="0.35">
      <c r="Y647" s="1"/>
      <c r="Z647" s="1"/>
      <c r="AA647" s="1"/>
    </row>
    <row r="648" spans="25:27" x14ac:dyDescent="0.35">
      <c r="Y648" s="1"/>
      <c r="Z648" s="1"/>
      <c r="AA648" s="1"/>
    </row>
    <row r="649" spans="25:27" x14ac:dyDescent="0.35">
      <c r="Y649" s="1"/>
      <c r="Z649" s="1"/>
      <c r="AA649" s="1"/>
    </row>
    <row r="650" spans="25:27" x14ac:dyDescent="0.35">
      <c r="Y650" s="1"/>
      <c r="Z650" s="1"/>
      <c r="AA650" s="1"/>
    </row>
    <row r="651" spans="25:27" x14ac:dyDescent="0.35">
      <c r="Y651" s="1"/>
      <c r="Z651" s="1"/>
      <c r="AA651" s="1"/>
    </row>
    <row r="652" spans="25:27" x14ac:dyDescent="0.35">
      <c r="Y652" s="1"/>
      <c r="Z652" s="1"/>
      <c r="AA652" s="1"/>
    </row>
    <row r="653" spans="25:27" x14ac:dyDescent="0.35">
      <c r="Y653" s="1"/>
      <c r="Z653" s="1"/>
      <c r="AA653" s="1"/>
    </row>
    <row r="654" spans="25:27" x14ac:dyDescent="0.35">
      <c r="Y654" s="1"/>
      <c r="Z654" s="1"/>
      <c r="AA654" s="1"/>
    </row>
    <row r="655" spans="25:27" x14ac:dyDescent="0.35">
      <c r="Y655" s="1"/>
      <c r="Z655" s="1"/>
      <c r="AA655" s="1"/>
    </row>
    <row r="656" spans="25:27" x14ac:dyDescent="0.35">
      <c r="Y656" s="1"/>
      <c r="Z656" s="1"/>
      <c r="AA656" s="1"/>
    </row>
    <row r="657" spans="25:27" x14ac:dyDescent="0.35">
      <c r="Y657" s="1"/>
      <c r="Z657" s="1"/>
      <c r="AA657" s="1"/>
    </row>
    <row r="658" spans="25:27" x14ac:dyDescent="0.35">
      <c r="Y658" s="1"/>
      <c r="Z658" s="1"/>
      <c r="AA658" s="1"/>
    </row>
    <row r="659" spans="25:27" x14ac:dyDescent="0.35">
      <c r="Y659" s="1"/>
      <c r="Z659" s="1"/>
      <c r="AA659" s="1"/>
    </row>
    <row r="660" spans="25:27" x14ac:dyDescent="0.35">
      <c r="Y660" s="1"/>
      <c r="Z660" s="1"/>
      <c r="AA660" s="1"/>
    </row>
    <row r="661" spans="25:27" x14ac:dyDescent="0.35">
      <c r="Y661" s="1"/>
      <c r="Z661" s="1"/>
      <c r="AA661" s="1"/>
    </row>
    <row r="662" spans="25:27" x14ac:dyDescent="0.35">
      <c r="Y662" s="1"/>
      <c r="Z662" s="1"/>
      <c r="AA662" s="1"/>
    </row>
    <row r="663" spans="25:27" x14ac:dyDescent="0.35">
      <c r="Y663" s="1"/>
      <c r="Z663" s="1"/>
      <c r="AA663" s="1"/>
    </row>
    <row r="664" spans="25:27" x14ac:dyDescent="0.35">
      <c r="Y664" s="1"/>
      <c r="Z664" s="1"/>
      <c r="AA664" s="1"/>
    </row>
    <row r="665" spans="25:27" x14ac:dyDescent="0.35">
      <c r="Y665" s="1"/>
      <c r="Z665" s="1"/>
      <c r="AA665" s="1"/>
    </row>
    <row r="666" spans="25:27" x14ac:dyDescent="0.35">
      <c r="Y666" s="1"/>
      <c r="Z666" s="1"/>
      <c r="AA666" s="1"/>
    </row>
    <row r="667" spans="25:27" x14ac:dyDescent="0.35">
      <c r="Y667" s="1"/>
      <c r="Z667" s="1"/>
      <c r="AA667" s="1"/>
    </row>
    <row r="668" spans="25:27" x14ac:dyDescent="0.35">
      <c r="Y668" s="1"/>
      <c r="Z668" s="1"/>
      <c r="AA668" s="1"/>
    </row>
    <row r="669" spans="25:27" x14ac:dyDescent="0.35">
      <c r="Y669" s="1"/>
      <c r="Z669" s="1"/>
      <c r="AA669" s="1"/>
    </row>
    <row r="670" spans="25:27" x14ac:dyDescent="0.35">
      <c r="Y670" s="1"/>
      <c r="Z670" s="1"/>
      <c r="AA670" s="1"/>
    </row>
    <row r="671" spans="25:27" x14ac:dyDescent="0.35">
      <c r="Y671" s="1"/>
      <c r="Z671" s="1"/>
      <c r="AA671" s="1"/>
    </row>
    <row r="672" spans="25:27" x14ac:dyDescent="0.35">
      <c r="Y672" s="1"/>
      <c r="Z672" s="1"/>
      <c r="AA672" s="1"/>
    </row>
    <row r="673" spans="25:27" x14ac:dyDescent="0.35">
      <c r="Y673" s="1"/>
      <c r="Z673" s="1"/>
      <c r="AA673" s="1"/>
    </row>
    <row r="674" spans="25:27" x14ac:dyDescent="0.35">
      <c r="Y674" s="1"/>
      <c r="Z674" s="1"/>
      <c r="AA674" s="1"/>
    </row>
    <row r="675" spans="25:27" x14ac:dyDescent="0.35">
      <c r="Y675" s="1"/>
      <c r="Z675" s="1"/>
      <c r="AA675" s="1"/>
    </row>
    <row r="676" spans="25:27" x14ac:dyDescent="0.35">
      <c r="Y676" s="1"/>
      <c r="Z676" s="1"/>
      <c r="AA676" s="1"/>
    </row>
    <row r="677" spans="25:27" x14ac:dyDescent="0.35">
      <c r="Y677" s="1"/>
      <c r="Z677" s="1"/>
      <c r="AA677" s="1"/>
    </row>
    <row r="678" spans="25:27" x14ac:dyDescent="0.35">
      <c r="Y678" s="1"/>
      <c r="Z678" s="1"/>
      <c r="AA678" s="1"/>
    </row>
    <row r="679" spans="25:27" x14ac:dyDescent="0.35">
      <c r="Y679" s="1"/>
      <c r="Z679" s="1"/>
      <c r="AA679" s="1"/>
    </row>
    <row r="680" spans="25:27" x14ac:dyDescent="0.35">
      <c r="Y680" s="1"/>
      <c r="Z680" s="1"/>
      <c r="AA680" s="1"/>
    </row>
    <row r="681" spans="25:27" x14ac:dyDescent="0.35">
      <c r="Y681" s="1"/>
      <c r="Z681" s="1"/>
      <c r="AA681" s="1"/>
    </row>
    <row r="682" spans="25:27" x14ac:dyDescent="0.35">
      <c r="Y682" s="1"/>
      <c r="Z682" s="1"/>
      <c r="AA682" s="1"/>
    </row>
    <row r="683" spans="25:27" x14ac:dyDescent="0.35">
      <c r="Y683" s="1"/>
      <c r="Z683" s="1"/>
      <c r="AA683" s="1"/>
    </row>
    <row r="684" spans="25:27" x14ac:dyDescent="0.35">
      <c r="Y684" s="1"/>
      <c r="Z684" s="1"/>
      <c r="AA684" s="1"/>
    </row>
  </sheetData>
  <mergeCells count="11">
    <mergeCell ref="V1:AV1"/>
    <mergeCell ref="V6:W6"/>
    <mergeCell ref="Z6:AA6"/>
    <mergeCell ref="M6:N6"/>
    <mergeCell ref="E4:O4"/>
    <mergeCell ref="A1:D1"/>
    <mergeCell ref="Q9:T11"/>
    <mergeCell ref="Q4:T6"/>
    <mergeCell ref="A4:C4"/>
    <mergeCell ref="E6:F6"/>
    <mergeCell ref="I6:J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2219F220EE474082F09AA222492DF4" ma:contentTypeVersion="4" ma:contentTypeDescription="Create a new document." ma:contentTypeScope="" ma:versionID="269156d69e77b18dd8e45d892960d441">
  <xsd:schema xmlns:xsd="http://www.w3.org/2001/XMLSchema" xmlns:xs="http://www.w3.org/2001/XMLSchema" xmlns:p="http://schemas.microsoft.com/office/2006/metadata/properties" xmlns:ns2="156cabcf-c276-425b-8e7b-80e82d9d59e7" targetNamespace="http://schemas.microsoft.com/office/2006/metadata/properties" ma:root="true" ma:fieldsID="9a7aca73b452df20c994112db9a0adf0" ns2:_="">
    <xsd:import namespace="156cabcf-c276-425b-8e7b-80e82d9d59e7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6cabcf-c276-425b-8e7b-80e82d9d59e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156cabcf-c276-425b-8e7b-80e82d9d59e7" xsi:nil="true"/>
  </documentManagement>
</p:properties>
</file>

<file path=customXml/itemProps1.xml><?xml version="1.0" encoding="utf-8"?>
<ds:datastoreItem xmlns:ds="http://schemas.openxmlformats.org/officeDocument/2006/customXml" ds:itemID="{28A9D383-E9DA-4AC3-88E2-AD1ECF8E6C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6cabcf-c276-425b-8e7b-80e82d9d59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AD4765-8F83-4177-9195-FD168B48C7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AD3D32-A26B-4EFA-B344-FCC431ACD19D}">
  <ds:schemaRefs>
    <ds:schemaRef ds:uri="http://schemas.microsoft.com/office/2006/metadata/properties"/>
    <ds:schemaRef ds:uri="http://schemas.microsoft.com/office/infopath/2007/PartnerControls"/>
    <ds:schemaRef ds:uri="d11a7d68-3d84-4f7e-af21-3a8b8aff655a"/>
    <ds:schemaRef ds:uri="156cabcf-c276-425b-8e7b-80e82d9d59e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Problem 1</vt:lpstr>
      <vt:lpstr>Problem 2</vt:lpstr>
      <vt:lpstr>Problem 3</vt:lpstr>
      <vt:lpstr>Problem 4</vt:lpstr>
      <vt:lpstr>Problem 5</vt:lpstr>
      <vt:lpstr>Problem 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박병규</cp:lastModifiedBy>
  <cp:revision/>
  <dcterms:created xsi:type="dcterms:W3CDTF">2022-01-04T23:22:09Z</dcterms:created>
  <dcterms:modified xsi:type="dcterms:W3CDTF">2024-02-19T07:20:13Z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0x010100812219F220EE474082F09AA222492DF4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</Properties>
</file>