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ior_2\mat357\hw\6_함수_decomposition\"/>
    </mc:Choice>
  </mc:AlternateContent>
  <xr:revisionPtr revIDLastSave="0" documentId="13_ncr:1_{F905A388-630A-4DA0-A5DD-84806DBB9754}" xr6:coauthVersionLast="47" xr6:coauthVersionMax="47" xr10:uidLastSave="{00000000-0000-0000-0000-000000000000}"/>
  <bookViews>
    <workbookView xWindow="-110" yWindow="-110" windowWidth="19420" windowHeight="10300" activeTab="2" xr2:uid="{0485697E-0D1B-4B86-8AF8-D44A1B8EF1EA}"/>
  </bookViews>
  <sheets>
    <sheet name="Problem 1" sheetId="1" r:id="rId1"/>
    <sheet name="Problem 2" sheetId="2" r:id="rId2"/>
    <sheet name="Problem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6" i="3" l="1"/>
  <c r="U16" i="3"/>
  <c r="T16" i="3"/>
  <c r="S16" i="3"/>
  <c r="R16" i="3"/>
  <c r="Q16" i="3"/>
  <c r="P16" i="3"/>
  <c r="O16" i="3"/>
  <c r="X6" i="3" a="1"/>
  <c r="X6" i="3" s="1"/>
  <c r="E19" i="3"/>
  <c r="F19" i="3"/>
  <c r="G19" i="3"/>
  <c r="H19" i="3"/>
  <c r="I19" i="3"/>
  <c r="J19" i="3"/>
  <c r="K19" i="3"/>
  <c r="D19" i="3"/>
  <c r="V13" i="3"/>
  <c r="O8" i="3"/>
  <c r="P8" i="3"/>
  <c r="Q8" i="3"/>
  <c r="R8" i="3"/>
  <c r="S8" i="3"/>
  <c r="T8" i="3"/>
  <c r="U8" i="3"/>
  <c r="V8" i="3"/>
  <c r="O9" i="3"/>
  <c r="P9" i="3"/>
  <c r="Q9" i="3"/>
  <c r="R9" i="3"/>
  <c r="S9" i="3"/>
  <c r="T9" i="3"/>
  <c r="U9" i="3"/>
  <c r="V9" i="3"/>
  <c r="O10" i="3"/>
  <c r="P10" i="3"/>
  <c r="Q10" i="3"/>
  <c r="R10" i="3"/>
  <c r="S10" i="3"/>
  <c r="T10" i="3"/>
  <c r="U10" i="3"/>
  <c r="V10" i="3"/>
  <c r="O11" i="3"/>
  <c r="P11" i="3"/>
  <c r="Q11" i="3"/>
  <c r="R11" i="3"/>
  <c r="S11" i="3"/>
  <c r="T11" i="3"/>
  <c r="U11" i="3"/>
  <c r="V11" i="3"/>
  <c r="O12" i="3"/>
  <c r="P12" i="3"/>
  <c r="Q12" i="3"/>
  <c r="R12" i="3"/>
  <c r="S12" i="3"/>
  <c r="T12" i="3"/>
  <c r="U12" i="3"/>
  <c r="V12" i="3"/>
  <c r="O13" i="3"/>
  <c r="P13" i="3"/>
  <c r="Q13" i="3"/>
  <c r="R13" i="3"/>
  <c r="S13" i="3"/>
  <c r="T13" i="3"/>
  <c r="U13" i="3"/>
  <c r="P7" i="3"/>
  <c r="Q7" i="3"/>
  <c r="R7" i="3"/>
  <c r="S7" i="3"/>
  <c r="T7" i="3"/>
  <c r="U7" i="3"/>
  <c r="V7" i="3"/>
  <c r="O7" i="3"/>
  <c r="D6" i="3"/>
  <c r="K13" i="3"/>
  <c r="D13" i="3"/>
  <c r="D7" i="3"/>
  <c r="E7" i="3"/>
  <c r="F7" i="3"/>
  <c r="G7" i="3"/>
  <c r="H7" i="3"/>
  <c r="I7" i="3"/>
  <c r="J7" i="3"/>
  <c r="K7" i="3"/>
  <c r="D8" i="3"/>
  <c r="E8" i="3"/>
  <c r="F8" i="3"/>
  <c r="G8" i="3"/>
  <c r="H8" i="3"/>
  <c r="I8" i="3"/>
  <c r="J8" i="3"/>
  <c r="K8" i="3"/>
  <c r="D9" i="3"/>
  <c r="E9" i="3"/>
  <c r="F9" i="3"/>
  <c r="G9" i="3"/>
  <c r="H9" i="3"/>
  <c r="I9" i="3"/>
  <c r="J9" i="3"/>
  <c r="K9" i="3"/>
  <c r="D10" i="3"/>
  <c r="E10" i="3"/>
  <c r="F10" i="3"/>
  <c r="G10" i="3"/>
  <c r="H10" i="3"/>
  <c r="I10" i="3"/>
  <c r="J10" i="3"/>
  <c r="K10" i="3"/>
  <c r="D11" i="3"/>
  <c r="E11" i="3"/>
  <c r="F11" i="3"/>
  <c r="G11" i="3"/>
  <c r="H11" i="3"/>
  <c r="I11" i="3"/>
  <c r="J11" i="3"/>
  <c r="K11" i="3"/>
  <c r="D12" i="3"/>
  <c r="E12" i="3"/>
  <c r="F12" i="3"/>
  <c r="G12" i="3"/>
  <c r="H12" i="3"/>
  <c r="I12" i="3"/>
  <c r="J12" i="3"/>
  <c r="K12" i="3"/>
  <c r="E13" i="3"/>
  <c r="F13" i="3"/>
  <c r="G13" i="3"/>
  <c r="H13" i="3"/>
  <c r="I13" i="3"/>
  <c r="J13" i="3"/>
  <c r="E6" i="3"/>
  <c r="F6" i="3"/>
  <c r="G6" i="3"/>
  <c r="H6" i="3"/>
  <c r="I6" i="3"/>
  <c r="J6" i="3"/>
  <c r="K6" i="3"/>
  <c r="E13" i="2"/>
  <c r="P13" i="2"/>
  <c r="F8" i="2"/>
  <c r="G8" i="2"/>
  <c r="H8" i="2"/>
  <c r="H108" i="2" s="1"/>
  <c r="I8" i="2"/>
  <c r="I50" i="2" s="1"/>
  <c r="J8" i="2"/>
  <c r="J107" i="2" s="1"/>
  <c r="K8" i="2"/>
  <c r="L8" i="2"/>
  <c r="M8" i="2"/>
  <c r="M101" i="2" s="1"/>
  <c r="N8" i="2"/>
  <c r="N97" i="2" s="1"/>
  <c r="E8" i="2"/>
  <c r="E19" i="2" s="1"/>
  <c r="F111" i="2"/>
  <c r="G100" i="2"/>
  <c r="J84" i="2"/>
  <c r="K67" i="2"/>
  <c r="D8" i="2"/>
  <c r="D110" i="2"/>
  <c r="N5" i="2"/>
  <c r="M5" i="2"/>
  <c r="J5" i="2"/>
  <c r="I5" i="2"/>
  <c r="H5" i="2"/>
  <c r="G5" i="2"/>
  <c r="F5" i="2"/>
  <c r="E5" i="2"/>
  <c r="D5" i="2"/>
  <c r="F8" i="1"/>
  <c r="D8" i="1"/>
  <c r="B8" i="1"/>
  <c r="L10" i="1"/>
  <c r="O5" i="1"/>
  <c r="O6" i="1"/>
  <c r="K6" i="1"/>
  <c r="K5" i="1"/>
  <c r="O4" i="1"/>
  <c r="M6" i="1"/>
  <c r="M5" i="1"/>
  <c r="M4" i="1"/>
  <c r="B6" i="1"/>
  <c r="D6" i="1"/>
  <c r="B5" i="1"/>
  <c r="V6" i="3"/>
  <c r="U6" i="3"/>
  <c r="T6" i="3"/>
  <c r="S6" i="3"/>
  <c r="R6" i="3"/>
  <c r="Q6" i="3"/>
  <c r="P6" i="3"/>
  <c r="O6" i="3"/>
  <c r="A7" i="3"/>
  <c r="A8" i="3" s="1"/>
  <c r="A9" i="3" s="1"/>
  <c r="A10" i="3" s="1"/>
  <c r="A11" i="3" s="1"/>
  <c r="A12" i="3" s="1"/>
  <c r="A13" i="3" s="1"/>
  <c r="K113" i="2"/>
  <c r="N113" i="2"/>
  <c r="L113" i="2"/>
  <c r="M112" i="2"/>
  <c r="L112" i="2"/>
  <c r="J112" i="2"/>
  <c r="L111" i="2"/>
  <c r="K111" i="2"/>
  <c r="J111" i="2"/>
  <c r="N110" i="2"/>
  <c r="M110" i="2"/>
  <c r="L110" i="2"/>
  <c r="K110" i="2"/>
  <c r="N109" i="2"/>
  <c r="L109" i="2"/>
  <c r="K109" i="2"/>
  <c r="L108" i="2"/>
  <c r="K108" i="2"/>
  <c r="J108" i="2"/>
  <c r="M107" i="2"/>
  <c r="L107" i="2"/>
  <c r="K107" i="2"/>
  <c r="D107" i="2"/>
  <c r="N106" i="2"/>
  <c r="L106" i="2"/>
  <c r="J106" i="2"/>
  <c r="L105" i="2"/>
  <c r="K105" i="2"/>
  <c r="J105" i="2"/>
  <c r="M104" i="2"/>
  <c r="L104" i="2"/>
  <c r="K104" i="2"/>
  <c r="D104" i="2"/>
  <c r="N103" i="2"/>
  <c r="M103" i="2"/>
  <c r="L103" i="2"/>
  <c r="K103" i="2"/>
  <c r="L102" i="2"/>
  <c r="K102" i="2"/>
  <c r="J102" i="2"/>
  <c r="L101" i="2"/>
  <c r="K101" i="2"/>
  <c r="N100" i="2"/>
  <c r="L100" i="2"/>
  <c r="K100" i="2"/>
  <c r="N99" i="2"/>
  <c r="L99" i="2"/>
  <c r="K99" i="2"/>
  <c r="M98" i="2"/>
  <c r="L98" i="2"/>
  <c r="K98" i="2"/>
  <c r="J98" i="2"/>
  <c r="L97" i="2"/>
  <c r="K97" i="2"/>
  <c r="N96" i="2"/>
  <c r="M96" i="2"/>
  <c r="L96" i="2"/>
  <c r="K96" i="2"/>
  <c r="N95" i="2"/>
  <c r="L95" i="2"/>
  <c r="K95" i="2"/>
  <c r="L94" i="2"/>
  <c r="K94" i="2"/>
  <c r="N93" i="2"/>
  <c r="L93" i="2"/>
  <c r="K93" i="2"/>
  <c r="N92" i="2"/>
  <c r="M92" i="2"/>
  <c r="L92" i="2"/>
  <c r="K92" i="2"/>
  <c r="M91" i="2"/>
  <c r="L91" i="2"/>
  <c r="K91" i="2"/>
  <c r="N90" i="2"/>
  <c r="L90" i="2"/>
  <c r="K90" i="2"/>
  <c r="N89" i="2"/>
  <c r="L89" i="2"/>
  <c r="K89" i="2"/>
  <c r="M88" i="2"/>
  <c r="L88" i="2"/>
  <c r="K88" i="2"/>
  <c r="N87" i="2"/>
  <c r="M87" i="2"/>
  <c r="L87" i="2"/>
  <c r="K87" i="2"/>
  <c r="N86" i="2"/>
  <c r="L86" i="2"/>
  <c r="K86" i="2"/>
  <c r="L85" i="2"/>
  <c r="K85" i="2"/>
  <c r="H85" i="2"/>
  <c r="N84" i="2"/>
  <c r="L84" i="2"/>
  <c r="N83" i="2"/>
  <c r="M83" i="2"/>
  <c r="L83" i="2"/>
  <c r="L82" i="2"/>
  <c r="H82" i="2"/>
  <c r="M81" i="2"/>
  <c r="L81" i="2"/>
  <c r="K81" i="2"/>
  <c r="J81" i="2"/>
  <c r="H81" i="2"/>
  <c r="N80" i="2"/>
  <c r="M80" i="2"/>
  <c r="L80" i="2"/>
  <c r="K80" i="2"/>
  <c r="J80" i="2"/>
  <c r="H80" i="2"/>
  <c r="L79" i="2"/>
  <c r="K79" i="2"/>
  <c r="J79" i="2"/>
  <c r="N78" i="2"/>
  <c r="L78" i="2"/>
  <c r="K78" i="2"/>
  <c r="J78" i="2"/>
  <c r="H78" i="2"/>
  <c r="D78" i="2"/>
  <c r="N77" i="2"/>
  <c r="M77" i="2"/>
  <c r="L77" i="2"/>
  <c r="K77" i="2"/>
  <c r="J77" i="2"/>
  <c r="H77" i="2"/>
  <c r="N76" i="2"/>
  <c r="L76" i="2"/>
  <c r="K76" i="2"/>
  <c r="J76" i="2"/>
  <c r="H76" i="2"/>
  <c r="N75" i="2"/>
  <c r="L75" i="2"/>
  <c r="K75" i="2"/>
  <c r="J75" i="2"/>
  <c r="H75" i="2"/>
  <c r="D75" i="2"/>
  <c r="N74" i="2"/>
  <c r="L74" i="2"/>
  <c r="K74" i="2"/>
  <c r="J74" i="2"/>
  <c r="N73" i="2"/>
  <c r="M73" i="2"/>
  <c r="L73" i="2"/>
  <c r="K73" i="2"/>
  <c r="N72" i="2"/>
  <c r="L72" i="2"/>
  <c r="K72" i="2"/>
  <c r="D72" i="2"/>
  <c r="N71" i="2"/>
  <c r="M71" i="2"/>
  <c r="L71" i="2"/>
  <c r="K71" i="2"/>
  <c r="H71" i="2"/>
  <c r="N70" i="2"/>
  <c r="L70" i="2"/>
  <c r="H70" i="2"/>
  <c r="N69" i="2"/>
  <c r="M69" i="2"/>
  <c r="L69" i="2"/>
  <c r="K69" i="2"/>
  <c r="H69" i="2"/>
  <c r="N68" i="2"/>
  <c r="M68" i="2"/>
  <c r="L68" i="2"/>
  <c r="J68" i="2"/>
  <c r="H68" i="2"/>
  <c r="N67" i="2"/>
  <c r="L67" i="2"/>
  <c r="J67" i="2"/>
  <c r="H67" i="2"/>
  <c r="N66" i="2"/>
  <c r="M66" i="2"/>
  <c r="L66" i="2"/>
  <c r="K66" i="2"/>
  <c r="J66" i="2"/>
  <c r="H66" i="2"/>
  <c r="N65" i="2"/>
  <c r="M65" i="2"/>
  <c r="L65" i="2"/>
  <c r="K65" i="2"/>
  <c r="J65" i="2"/>
  <c r="H65" i="2"/>
  <c r="N64" i="2"/>
  <c r="L64" i="2"/>
  <c r="K64" i="2"/>
  <c r="J64" i="2"/>
  <c r="H64" i="2"/>
  <c r="N63" i="2"/>
  <c r="L63" i="2"/>
  <c r="K63" i="2"/>
  <c r="J63" i="2"/>
  <c r="H63" i="2"/>
  <c r="N62" i="2"/>
  <c r="L62" i="2"/>
  <c r="K62" i="2"/>
  <c r="J62" i="2"/>
  <c r="H62" i="2"/>
  <c r="N61" i="2"/>
  <c r="M61" i="2"/>
  <c r="L61" i="2"/>
  <c r="K61" i="2"/>
  <c r="J61" i="2"/>
  <c r="H61" i="2"/>
  <c r="N60" i="2"/>
  <c r="M60" i="2"/>
  <c r="L60" i="2"/>
  <c r="K60" i="2"/>
  <c r="J60" i="2"/>
  <c r="H60" i="2"/>
  <c r="N59" i="2"/>
  <c r="L59" i="2"/>
  <c r="K59" i="2"/>
  <c r="J59" i="2"/>
  <c r="H59" i="2"/>
  <c r="N58" i="2"/>
  <c r="M58" i="2"/>
  <c r="L58" i="2"/>
  <c r="K58" i="2"/>
  <c r="J58" i="2"/>
  <c r="H58" i="2"/>
  <c r="N57" i="2"/>
  <c r="M57" i="2"/>
  <c r="L57" i="2"/>
  <c r="K57" i="2"/>
  <c r="J57" i="2"/>
  <c r="H57" i="2"/>
  <c r="N56" i="2"/>
  <c r="L56" i="2"/>
  <c r="K56" i="2"/>
  <c r="J56" i="2"/>
  <c r="H56" i="2"/>
  <c r="N55" i="2"/>
  <c r="L55" i="2"/>
  <c r="K55" i="2"/>
  <c r="J55" i="2"/>
  <c r="H55" i="2"/>
  <c r="N54" i="2"/>
  <c r="L54" i="2"/>
  <c r="K54" i="2"/>
  <c r="J54" i="2"/>
  <c r="H54" i="2"/>
  <c r="N53" i="2"/>
  <c r="L53" i="2"/>
  <c r="K53" i="2"/>
  <c r="J53" i="2"/>
  <c r="H53" i="2"/>
  <c r="N52" i="2"/>
  <c r="M52" i="2"/>
  <c r="L52" i="2"/>
  <c r="K52" i="2"/>
  <c r="H52" i="2"/>
  <c r="N51" i="2"/>
  <c r="L51" i="2"/>
  <c r="K51" i="2"/>
  <c r="H51" i="2"/>
  <c r="G51" i="2"/>
  <c r="N50" i="2"/>
  <c r="M50" i="2"/>
  <c r="L50" i="2"/>
  <c r="K50" i="2"/>
  <c r="H50" i="2"/>
  <c r="N49" i="2"/>
  <c r="M49" i="2"/>
  <c r="L49" i="2"/>
  <c r="K49" i="2"/>
  <c r="H49" i="2"/>
  <c r="N48" i="2"/>
  <c r="L48" i="2"/>
  <c r="K48" i="2"/>
  <c r="H48" i="2"/>
  <c r="N47" i="2"/>
  <c r="L47" i="2"/>
  <c r="K47" i="2"/>
  <c r="J47" i="2"/>
  <c r="H47" i="2"/>
  <c r="N46" i="2"/>
  <c r="M46" i="2"/>
  <c r="L46" i="2"/>
  <c r="K46" i="2"/>
  <c r="J46" i="2"/>
  <c r="H46" i="2"/>
  <c r="D46" i="2"/>
  <c r="N45" i="2"/>
  <c r="M45" i="2"/>
  <c r="L45" i="2"/>
  <c r="K45" i="2"/>
  <c r="J45" i="2"/>
  <c r="H45" i="2"/>
  <c r="N44" i="2"/>
  <c r="M44" i="2"/>
  <c r="L44" i="2"/>
  <c r="K44" i="2"/>
  <c r="J44" i="2"/>
  <c r="H44" i="2"/>
  <c r="N43" i="2"/>
  <c r="L43" i="2"/>
  <c r="K43" i="2"/>
  <c r="J43" i="2"/>
  <c r="H43" i="2"/>
  <c r="D43" i="2"/>
  <c r="N42" i="2"/>
  <c r="M42" i="2"/>
  <c r="L42" i="2"/>
  <c r="K42" i="2"/>
  <c r="J42" i="2"/>
  <c r="H42" i="2"/>
  <c r="N41" i="2"/>
  <c r="M41" i="2"/>
  <c r="L41" i="2"/>
  <c r="K41" i="2"/>
  <c r="H41" i="2"/>
  <c r="N40" i="2"/>
  <c r="L40" i="2"/>
  <c r="K40" i="2"/>
  <c r="H40" i="2"/>
  <c r="D40" i="2"/>
  <c r="N39" i="2"/>
  <c r="L39" i="2"/>
  <c r="K39" i="2"/>
  <c r="J39" i="2"/>
  <c r="H39" i="2"/>
  <c r="G39" i="2"/>
  <c r="N38" i="2"/>
  <c r="M38" i="2"/>
  <c r="L38" i="2"/>
  <c r="K38" i="2"/>
  <c r="J38" i="2"/>
  <c r="H38" i="2"/>
  <c r="N37" i="2"/>
  <c r="L37" i="2"/>
  <c r="K37" i="2"/>
  <c r="J37" i="2"/>
  <c r="H37" i="2"/>
  <c r="N36" i="2"/>
  <c r="M36" i="2"/>
  <c r="L36" i="2"/>
  <c r="K36" i="2"/>
  <c r="J36" i="2"/>
  <c r="H36" i="2"/>
  <c r="N35" i="2"/>
  <c r="L35" i="2"/>
  <c r="K35" i="2"/>
  <c r="J35" i="2"/>
  <c r="H35" i="2"/>
  <c r="N34" i="2"/>
  <c r="L34" i="2"/>
  <c r="K34" i="2"/>
  <c r="J34" i="2"/>
  <c r="H34" i="2"/>
  <c r="N33" i="2"/>
  <c r="M33" i="2"/>
  <c r="L33" i="2"/>
  <c r="K33" i="2"/>
  <c r="J33" i="2"/>
  <c r="H33" i="2"/>
  <c r="N32" i="2"/>
  <c r="M32" i="2"/>
  <c r="L32" i="2"/>
  <c r="K32" i="2"/>
  <c r="J32" i="2"/>
  <c r="H32" i="2"/>
  <c r="N31" i="2"/>
  <c r="M31" i="2"/>
  <c r="L31" i="2"/>
  <c r="K31" i="2"/>
  <c r="J31" i="2"/>
  <c r="H31" i="2"/>
  <c r="N30" i="2"/>
  <c r="L30" i="2"/>
  <c r="K30" i="2"/>
  <c r="H30" i="2"/>
  <c r="N29" i="2"/>
  <c r="M29" i="2"/>
  <c r="L29" i="2"/>
  <c r="K29" i="2"/>
  <c r="H29" i="2"/>
  <c r="N28" i="2"/>
  <c r="M28" i="2"/>
  <c r="L28" i="2"/>
  <c r="K28" i="2"/>
  <c r="J28" i="2"/>
  <c r="H28" i="2"/>
  <c r="N27" i="2"/>
  <c r="L27" i="2"/>
  <c r="K27" i="2"/>
  <c r="H27" i="2"/>
  <c r="N26" i="2"/>
  <c r="M26" i="2"/>
  <c r="L26" i="2"/>
  <c r="K26" i="2"/>
  <c r="J26" i="2"/>
  <c r="H26" i="2"/>
  <c r="N25" i="2"/>
  <c r="M25" i="2"/>
  <c r="L25" i="2"/>
  <c r="K25" i="2"/>
  <c r="J25" i="2"/>
  <c r="H25" i="2"/>
  <c r="N24" i="2"/>
  <c r="M24" i="2"/>
  <c r="L24" i="2"/>
  <c r="K24" i="2"/>
  <c r="J24" i="2"/>
  <c r="H24" i="2"/>
  <c r="N23" i="2"/>
  <c r="M23" i="2"/>
  <c r="L23" i="2"/>
  <c r="K23" i="2"/>
  <c r="J23" i="2"/>
  <c r="H23" i="2"/>
  <c r="N22" i="2"/>
  <c r="M22" i="2"/>
  <c r="L22" i="2"/>
  <c r="K22" i="2"/>
  <c r="J22" i="2"/>
  <c r="H22" i="2"/>
  <c r="N21" i="2"/>
  <c r="M21" i="2"/>
  <c r="L21" i="2"/>
  <c r="K21" i="2"/>
  <c r="J21" i="2"/>
  <c r="H21" i="2"/>
  <c r="N20" i="2"/>
  <c r="M20" i="2"/>
  <c r="L20" i="2"/>
  <c r="K20" i="2"/>
  <c r="J20" i="2"/>
  <c r="H20" i="2"/>
  <c r="N19" i="2"/>
  <c r="M19" i="2"/>
  <c r="L19" i="2"/>
  <c r="K19" i="2"/>
  <c r="J19" i="2"/>
  <c r="H19" i="2"/>
  <c r="F19" i="2"/>
  <c r="N18" i="2"/>
  <c r="M18" i="2"/>
  <c r="L18" i="2"/>
  <c r="K18" i="2"/>
  <c r="J18" i="2"/>
  <c r="H18" i="2"/>
  <c r="N17" i="2"/>
  <c r="M17" i="2"/>
  <c r="L17" i="2"/>
  <c r="K17" i="2"/>
  <c r="J17" i="2"/>
  <c r="H17" i="2"/>
  <c r="N16" i="2"/>
  <c r="M16" i="2"/>
  <c r="L16" i="2"/>
  <c r="K16" i="2"/>
  <c r="J16" i="2"/>
  <c r="H16" i="2"/>
  <c r="D16" i="2"/>
  <c r="N15" i="2"/>
  <c r="M15" i="2"/>
  <c r="L15" i="2"/>
  <c r="K15" i="2"/>
  <c r="J15" i="2"/>
  <c r="H15" i="2"/>
  <c r="N14" i="2"/>
  <c r="M14" i="2"/>
  <c r="L14" i="2"/>
  <c r="K14" i="2"/>
  <c r="J14" i="2"/>
  <c r="H14" i="2"/>
  <c r="D14" i="2"/>
  <c r="N13" i="2"/>
  <c r="M13" i="2"/>
  <c r="L13" i="2"/>
  <c r="K13" i="2"/>
  <c r="J13" i="2"/>
  <c r="H13" i="2"/>
  <c r="D13" i="2"/>
  <c r="D86" i="2"/>
  <c r="A14" i="2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F6" i="1"/>
  <c r="B11" i="1"/>
  <c r="F11" i="1"/>
  <c r="A12" i="1"/>
  <c r="A13" i="1" s="1"/>
  <c r="N94" i="2" l="1"/>
  <c r="N102" i="2"/>
  <c r="N105" i="2"/>
  <c r="H109" i="2"/>
  <c r="N112" i="2"/>
  <c r="H94" i="2"/>
  <c r="N85" i="2"/>
  <c r="J95" i="2"/>
  <c r="N98" i="2"/>
  <c r="H106" i="2"/>
  <c r="J109" i="2"/>
  <c r="H79" i="2"/>
  <c r="N81" i="2"/>
  <c r="H113" i="2"/>
  <c r="J96" i="2"/>
  <c r="J100" i="2"/>
  <c r="H110" i="2"/>
  <c r="N82" i="2"/>
  <c r="N91" i="2"/>
  <c r="H104" i="2"/>
  <c r="H107" i="2"/>
  <c r="N79" i="2"/>
  <c r="H83" i="2"/>
  <c r="J104" i="2"/>
  <c r="H84" i="2"/>
  <c r="N101" i="2"/>
  <c r="N104" i="2"/>
  <c r="N107" i="2"/>
  <c r="N111" i="2"/>
  <c r="N88" i="2"/>
  <c r="H102" i="2"/>
  <c r="H105" i="2"/>
  <c r="E85" i="2"/>
  <c r="E38" i="2"/>
  <c r="E21" i="2"/>
  <c r="E47" i="2"/>
  <c r="E54" i="2"/>
  <c r="E69" i="2"/>
  <c r="M95" i="2"/>
  <c r="M55" i="2"/>
  <c r="M63" i="2"/>
  <c r="M72" i="2"/>
  <c r="M75" i="2"/>
  <c r="M102" i="2"/>
  <c r="M34" i="2"/>
  <c r="M39" i="2"/>
  <c r="M84" i="2"/>
  <c r="M99" i="2"/>
  <c r="M105" i="2"/>
  <c r="M111" i="2"/>
  <c r="M37" i="2"/>
  <c r="M47" i="2"/>
  <c r="M53" i="2"/>
  <c r="M78" i="2"/>
  <c r="M108" i="2"/>
  <c r="M56" i="2"/>
  <c r="M64" i="2"/>
  <c r="M70" i="2"/>
  <c r="M76" i="2"/>
  <c r="M85" i="2"/>
  <c r="M89" i="2"/>
  <c r="M93" i="2"/>
  <c r="M100" i="2"/>
  <c r="M106" i="2"/>
  <c r="M35" i="2"/>
  <c r="M40" i="2"/>
  <c r="M67" i="2"/>
  <c r="M48" i="2"/>
  <c r="M51" i="2"/>
  <c r="M59" i="2"/>
  <c r="M97" i="2"/>
  <c r="M109" i="2"/>
  <c r="M113" i="2"/>
  <c r="M27" i="2"/>
  <c r="M30" i="2"/>
  <c r="M43" i="2"/>
  <c r="M74" i="2"/>
  <c r="M79" i="2"/>
  <c r="M82" i="2"/>
  <c r="M54" i="2"/>
  <c r="M62" i="2"/>
  <c r="M86" i="2"/>
  <c r="M90" i="2"/>
  <c r="M94" i="2"/>
  <c r="K106" i="2"/>
  <c r="K112" i="2"/>
  <c r="I47" i="2"/>
  <c r="I21" i="2"/>
  <c r="I17" i="2"/>
  <c r="I79" i="2"/>
  <c r="I13" i="2"/>
  <c r="I82" i="2"/>
  <c r="I18" i="2"/>
  <c r="I14" i="2"/>
  <c r="I15" i="2"/>
  <c r="G49" i="2"/>
  <c r="G13" i="2"/>
  <c r="G30" i="2"/>
  <c r="G71" i="2"/>
  <c r="G83" i="2"/>
  <c r="G15" i="2"/>
  <c r="G17" i="2"/>
  <c r="G23" i="2"/>
  <c r="G47" i="2"/>
  <c r="G52" i="2"/>
  <c r="G21" i="2"/>
  <c r="G57" i="2"/>
  <c r="G19" i="2"/>
  <c r="G28" i="2"/>
  <c r="G40" i="2"/>
  <c r="G64" i="2"/>
  <c r="G81" i="2"/>
  <c r="G93" i="2"/>
  <c r="G108" i="2"/>
  <c r="G90" i="2"/>
  <c r="G113" i="2"/>
  <c r="G69" i="2"/>
  <c r="G26" i="2"/>
  <c r="G56" i="2"/>
  <c r="G59" i="2"/>
  <c r="G86" i="2"/>
  <c r="G38" i="2"/>
  <c r="G79" i="2"/>
  <c r="G36" i="2"/>
  <c r="G50" i="2"/>
  <c r="G62" i="2"/>
  <c r="G77" i="2"/>
  <c r="G84" i="2"/>
  <c r="G87" i="2"/>
  <c r="G106" i="2"/>
  <c r="G53" i="2"/>
  <c r="G60" i="2"/>
  <c r="G72" i="2"/>
  <c r="G75" i="2"/>
  <c r="G104" i="2"/>
  <c r="G25" i="2"/>
  <c r="G24" i="2"/>
  <c r="G67" i="2"/>
  <c r="G94" i="2"/>
  <c r="G14" i="2"/>
  <c r="G18" i="2"/>
  <c r="G41" i="2"/>
  <c r="G46" i="2"/>
  <c r="G48" i="2"/>
  <c r="G58" i="2"/>
  <c r="G91" i="2"/>
  <c r="G16" i="2"/>
  <c r="G20" i="2"/>
  <c r="G22" i="2"/>
  <c r="G29" i="2"/>
  <c r="G65" i="2"/>
  <c r="G82" i="2"/>
  <c r="G85" i="2"/>
  <c r="G88" i="2"/>
  <c r="G70" i="2"/>
  <c r="G37" i="2"/>
  <c r="G63" i="2"/>
  <c r="G73" i="2"/>
  <c r="G80" i="2"/>
  <c r="G27" i="2"/>
  <c r="G78" i="2"/>
  <c r="G35" i="2"/>
  <c r="G61" i="2"/>
  <c r="G68" i="2"/>
  <c r="G76" i="2"/>
  <c r="G92" i="2"/>
  <c r="G89" i="2"/>
  <c r="G66" i="2"/>
  <c r="E40" i="2"/>
  <c r="E82" i="2"/>
  <c r="E101" i="2"/>
  <c r="E15" i="2"/>
  <c r="E27" i="2"/>
  <c r="E95" i="2"/>
  <c r="E64" i="2"/>
  <c r="E74" i="2"/>
  <c r="E30" i="2"/>
  <c r="E37" i="2"/>
  <c r="E39" i="2"/>
  <c r="E46" i="2"/>
  <c r="E32" i="2"/>
  <c r="E18" i="2"/>
  <c r="E26" i="2"/>
  <c r="E58" i="2"/>
  <c r="E35" i="2"/>
  <c r="E16" i="2"/>
  <c r="E24" i="2"/>
  <c r="E56" i="2"/>
  <c r="E67" i="2"/>
  <c r="E75" i="2"/>
  <c r="E107" i="2"/>
  <c r="E14" i="2"/>
  <c r="P14" i="2" s="1"/>
  <c r="E48" i="2"/>
  <c r="E22" i="2"/>
  <c r="E42" i="2"/>
  <c r="E31" i="2"/>
  <c r="E111" i="2"/>
  <c r="F39" i="2"/>
  <c r="F41" i="2"/>
  <c r="F43" i="2"/>
  <c r="F47" i="2"/>
  <c r="F67" i="2"/>
  <c r="F89" i="2"/>
  <c r="F109" i="2"/>
  <c r="F18" i="2"/>
  <c r="F51" i="2"/>
  <c r="F69" i="2"/>
  <c r="F49" i="2"/>
  <c r="F74" i="2"/>
  <c r="F97" i="2"/>
  <c r="F15" i="2"/>
  <c r="F78" i="2"/>
  <c r="F92" i="2"/>
  <c r="F105" i="2"/>
  <c r="F107" i="2"/>
  <c r="F23" i="2"/>
  <c r="F80" i="2"/>
  <c r="F112" i="2"/>
  <c r="F27" i="2"/>
  <c r="F65" i="2"/>
  <c r="F20" i="2"/>
  <c r="F76" i="2"/>
  <c r="F100" i="2"/>
  <c r="F22" i="2"/>
  <c r="F36" i="2"/>
  <c r="F72" i="2"/>
  <c r="F82" i="2"/>
  <c r="F87" i="2"/>
  <c r="F103" i="2"/>
  <c r="F84" i="2"/>
  <c r="F34" i="2"/>
  <c r="F17" i="2"/>
  <c r="F24" i="2"/>
  <c r="F56" i="2"/>
  <c r="F95" i="2"/>
  <c r="F98" i="2"/>
  <c r="F28" i="2"/>
  <c r="F32" i="2"/>
  <c r="F52" i="2"/>
  <c r="F60" i="2"/>
  <c r="F70" i="2"/>
  <c r="F90" i="2"/>
  <c r="F44" i="2"/>
  <c r="F46" i="2"/>
  <c r="F64" i="2"/>
  <c r="F66" i="2"/>
  <c r="F68" i="2"/>
  <c r="F85" i="2"/>
  <c r="F110" i="2"/>
  <c r="F26" i="2"/>
  <c r="F30" i="2"/>
  <c r="F38" i="2"/>
  <c r="F54" i="2"/>
  <c r="F58" i="2"/>
  <c r="F62" i="2"/>
  <c r="P62" i="2" s="1"/>
  <c r="F14" i="2"/>
  <c r="F42" i="2"/>
  <c r="F50" i="2"/>
  <c r="F93" i="2"/>
  <c r="F101" i="2"/>
  <c r="F75" i="2"/>
  <c r="F106" i="2"/>
  <c r="F21" i="2"/>
  <c r="F48" i="2"/>
  <c r="F73" i="2"/>
  <c r="F79" i="2"/>
  <c r="F88" i="2"/>
  <c r="F104" i="2"/>
  <c r="F40" i="2"/>
  <c r="F77" i="2"/>
  <c r="F108" i="2"/>
  <c r="F113" i="2"/>
  <c r="F81" i="2"/>
  <c r="F83" i="2"/>
  <c r="F96" i="2"/>
  <c r="F71" i="2"/>
  <c r="F99" i="2"/>
  <c r="F13" i="2"/>
  <c r="F16" i="2"/>
  <c r="F25" i="2"/>
  <c r="F33" i="2"/>
  <c r="F37" i="2"/>
  <c r="F53" i="2"/>
  <c r="F55" i="2"/>
  <c r="F57" i="2"/>
  <c r="F102" i="2"/>
  <c r="F35" i="2"/>
  <c r="F91" i="2"/>
  <c r="F29" i="2"/>
  <c r="F31" i="2"/>
  <c r="F45" i="2"/>
  <c r="F59" i="2"/>
  <c r="F61" i="2"/>
  <c r="F63" i="2"/>
  <c r="F86" i="2"/>
  <c r="F94" i="2"/>
  <c r="J30" i="2"/>
  <c r="G32" i="2"/>
  <c r="G34" i="2"/>
  <c r="J41" i="2"/>
  <c r="G43" i="2"/>
  <c r="G45" i="2"/>
  <c r="J50" i="2"/>
  <c r="J52" i="2"/>
  <c r="G54" i="2"/>
  <c r="J73" i="2"/>
  <c r="K82" i="2"/>
  <c r="K84" i="2"/>
  <c r="J86" i="2"/>
  <c r="J88" i="2"/>
  <c r="J90" i="2"/>
  <c r="J92" i="2"/>
  <c r="J94" i="2"/>
  <c r="H96" i="2"/>
  <c r="H98" i="2"/>
  <c r="H100" i="2"/>
  <c r="G102" i="2"/>
  <c r="J110" i="2"/>
  <c r="J27" i="2"/>
  <c r="J29" i="2"/>
  <c r="G31" i="2"/>
  <c r="G42" i="2"/>
  <c r="J49" i="2"/>
  <c r="K68" i="2"/>
  <c r="J70" i="2"/>
  <c r="H72" i="2"/>
  <c r="G74" i="2"/>
  <c r="J83" i="2"/>
  <c r="I85" i="2"/>
  <c r="H87" i="2"/>
  <c r="H89" i="2"/>
  <c r="H91" i="2"/>
  <c r="H93" i="2"/>
  <c r="G95" i="2"/>
  <c r="G97" i="2"/>
  <c r="G99" i="2"/>
  <c r="J113" i="2"/>
  <c r="I20" i="2"/>
  <c r="G33" i="2"/>
  <c r="J40" i="2"/>
  <c r="G44" i="2"/>
  <c r="J51" i="2"/>
  <c r="I53" i="2"/>
  <c r="G55" i="2"/>
  <c r="K70" i="2"/>
  <c r="J72" i="2"/>
  <c r="H74" i="2"/>
  <c r="K83" i="2"/>
  <c r="J85" i="2"/>
  <c r="J87" i="2"/>
  <c r="J89" i="2"/>
  <c r="J91" i="2"/>
  <c r="J93" i="2"/>
  <c r="H95" i="2"/>
  <c r="H97" i="2"/>
  <c r="H99" i="2"/>
  <c r="G101" i="2"/>
  <c r="G103" i="2"/>
  <c r="N108" i="2"/>
  <c r="J97" i="2"/>
  <c r="J99" i="2"/>
  <c r="H101" i="2"/>
  <c r="H103" i="2"/>
  <c r="G105" i="2"/>
  <c r="J101" i="2"/>
  <c r="J103" i="2"/>
  <c r="G107" i="2"/>
  <c r="G109" i="2"/>
  <c r="G111" i="2"/>
  <c r="I111" i="2"/>
  <c r="J48" i="2"/>
  <c r="J69" i="2"/>
  <c r="J71" i="2"/>
  <c r="H73" i="2"/>
  <c r="J82" i="2"/>
  <c r="H86" i="2"/>
  <c r="H88" i="2"/>
  <c r="H90" i="2"/>
  <c r="H92" i="2"/>
  <c r="G96" i="2"/>
  <c r="G98" i="2"/>
  <c r="E83" i="2"/>
  <c r="E51" i="2"/>
  <c r="E71" i="2"/>
  <c r="E78" i="2"/>
  <c r="E104" i="2"/>
  <c r="E108" i="2"/>
  <c r="E53" i="2"/>
  <c r="E62" i="2"/>
  <c r="E93" i="2"/>
  <c r="E55" i="2"/>
  <c r="E66" i="2"/>
  <c r="E99" i="2"/>
  <c r="E110" i="2"/>
  <c r="E112" i="2"/>
  <c r="E23" i="2"/>
  <c r="E34" i="2"/>
  <c r="E50" i="2"/>
  <c r="E77" i="2"/>
  <c r="E103" i="2"/>
  <c r="E43" i="2"/>
  <c r="E59" i="2"/>
  <c r="E70" i="2"/>
  <c r="E88" i="2"/>
  <c r="E45" i="2"/>
  <c r="E61" i="2"/>
  <c r="E90" i="2"/>
  <c r="E29" i="2"/>
  <c r="E63" i="2"/>
  <c r="E72" i="2"/>
  <c r="E94" i="2"/>
  <c r="E109" i="2"/>
  <c r="E91" i="2"/>
  <c r="E102" i="2"/>
  <c r="E79" i="2"/>
  <c r="E86" i="2"/>
  <c r="E106" i="2"/>
  <c r="E96" i="2"/>
  <c r="E87" i="2"/>
  <c r="E98" i="2"/>
  <c r="E80" i="2"/>
  <c r="D19" i="2"/>
  <c r="I26" i="2"/>
  <c r="D25" i="2"/>
  <c r="D28" i="2"/>
  <c r="D31" i="2"/>
  <c r="I32" i="2"/>
  <c r="D34" i="2"/>
  <c r="I35" i="2"/>
  <c r="D37" i="2"/>
  <c r="I38" i="2"/>
  <c r="I41" i="2"/>
  <c r="I44" i="2"/>
  <c r="D57" i="2"/>
  <c r="D60" i="2"/>
  <c r="D63" i="2"/>
  <c r="I64" i="2"/>
  <c r="D66" i="2"/>
  <c r="I67" i="2"/>
  <c r="D69" i="2"/>
  <c r="I70" i="2"/>
  <c r="I73" i="2"/>
  <c r="I76" i="2"/>
  <c r="D89" i="2"/>
  <c r="D92" i="2"/>
  <c r="D95" i="2"/>
  <c r="I96" i="2"/>
  <c r="D98" i="2"/>
  <c r="I99" i="2"/>
  <c r="D101" i="2"/>
  <c r="I102" i="2"/>
  <c r="I105" i="2"/>
  <c r="I108" i="2"/>
  <c r="I112" i="2"/>
  <c r="I113" i="2"/>
  <c r="D17" i="2"/>
  <c r="D20" i="2"/>
  <c r="D23" i="2"/>
  <c r="I24" i="2"/>
  <c r="D26" i="2"/>
  <c r="I27" i="2"/>
  <c r="D29" i="2"/>
  <c r="I30" i="2"/>
  <c r="I33" i="2"/>
  <c r="I36" i="2"/>
  <c r="D49" i="2"/>
  <c r="D52" i="2"/>
  <c r="D55" i="2"/>
  <c r="I56" i="2"/>
  <c r="D58" i="2"/>
  <c r="I59" i="2"/>
  <c r="D61" i="2"/>
  <c r="I62" i="2"/>
  <c r="I65" i="2"/>
  <c r="I68" i="2"/>
  <c r="D81" i="2"/>
  <c r="D84" i="2"/>
  <c r="D87" i="2"/>
  <c r="I88" i="2"/>
  <c r="D90" i="2"/>
  <c r="I91" i="2"/>
  <c r="D93" i="2"/>
  <c r="I94" i="2"/>
  <c r="I97" i="2"/>
  <c r="I100" i="2"/>
  <c r="D32" i="2"/>
  <c r="D35" i="2"/>
  <c r="D38" i="2"/>
  <c r="I39" i="2"/>
  <c r="I42" i="2"/>
  <c r="I45" i="2"/>
  <c r="D64" i="2"/>
  <c r="D67" i="2"/>
  <c r="D70" i="2"/>
  <c r="I71" i="2"/>
  <c r="I74" i="2"/>
  <c r="I77" i="2"/>
  <c r="D96" i="2"/>
  <c r="D99" i="2"/>
  <c r="D102" i="2"/>
  <c r="I103" i="2"/>
  <c r="I106" i="2"/>
  <c r="I109" i="2"/>
  <c r="D111" i="2"/>
  <c r="D15" i="2"/>
  <c r="I16" i="2"/>
  <c r="P16" i="2" s="1"/>
  <c r="D18" i="2"/>
  <c r="I19" i="2"/>
  <c r="P19" i="2" s="1"/>
  <c r="D21" i="2"/>
  <c r="P21" i="2" s="1"/>
  <c r="I22" i="2"/>
  <c r="I25" i="2"/>
  <c r="I28" i="2"/>
  <c r="D41" i="2"/>
  <c r="D44" i="2"/>
  <c r="D47" i="2"/>
  <c r="P47" i="2" s="1"/>
  <c r="I48" i="2"/>
  <c r="D50" i="2"/>
  <c r="I51" i="2"/>
  <c r="D53" i="2"/>
  <c r="I54" i="2"/>
  <c r="I57" i="2"/>
  <c r="I60" i="2"/>
  <c r="D73" i="2"/>
  <c r="D76" i="2"/>
  <c r="D79" i="2"/>
  <c r="I80" i="2"/>
  <c r="D82" i="2"/>
  <c r="I83" i="2"/>
  <c r="D85" i="2"/>
  <c r="I86" i="2"/>
  <c r="I89" i="2"/>
  <c r="I92" i="2"/>
  <c r="D105" i="2"/>
  <c r="D108" i="2"/>
  <c r="D24" i="2"/>
  <c r="D27" i="2"/>
  <c r="D30" i="2"/>
  <c r="I31" i="2"/>
  <c r="I34" i="2"/>
  <c r="I37" i="2"/>
  <c r="D56" i="2"/>
  <c r="D59" i="2"/>
  <c r="D62" i="2"/>
  <c r="I63" i="2"/>
  <c r="I66" i="2"/>
  <c r="I69" i="2"/>
  <c r="D88" i="2"/>
  <c r="D91" i="2"/>
  <c r="D94" i="2"/>
  <c r="I95" i="2"/>
  <c r="I98" i="2"/>
  <c r="I101" i="2"/>
  <c r="I110" i="2"/>
  <c r="D112" i="2"/>
  <c r="D33" i="2"/>
  <c r="D36" i="2"/>
  <c r="D39" i="2"/>
  <c r="P39" i="2" s="1"/>
  <c r="I40" i="2"/>
  <c r="D42" i="2"/>
  <c r="I43" i="2"/>
  <c r="D45" i="2"/>
  <c r="I46" i="2"/>
  <c r="I49" i="2"/>
  <c r="I52" i="2"/>
  <c r="D65" i="2"/>
  <c r="D68" i="2"/>
  <c r="D71" i="2"/>
  <c r="I72" i="2"/>
  <c r="D74" i="2"/>
  <c r="I75" i="2"/>
  <c r="D77" i="2"/>
  <c r="I78" i="2"/>
  <c r="I81" i="2"/>
  <c r="I84" i="2"/>
  <c r="D97" i="2"/>
  <c r="D100" i="2"/>
  <c r="D103" i="2"/>
  <c r="I104" i="2"/>
  <c r="D106" i="2"/>
  <c r="I107" i="2"/>
  <c r="D109" i="2"/>
  <c r="D113" i="2"/>
  <c r="D22" i="2"/>
  <c r="I23" i="2"/>
  <c r="I29" i="2"/>
  <c r="D48" i="2"/>
  <c r="D51" i="2"/>
  <c r="D54" i="2"/>
  <c r="I55" i="2"/>
  <c r="I58" i="2"/>
  <c r="I61" i="2"/>
  <c r="D80" i="2"/>
  <c r="D83" i="2"/>
  <c r="I87" i="2"/>
  <c r="I90" i="2"/>
  <c r="I93" i="2"/>
  <c r="H111" i="2"/>
  <c r="G112" i="2"/>
  <c r="H112" i="2"/>
  <c r="G110" i="2"/>
  <c r="P85" i="2"/>
  <c r="E17" i="2"/>
  <c r="P17" i="2" s="1"/>
  <c r="E25" i="2"/>
  <c r="E33" i="2"/>
  <c r="E41" i="2"/>
  <c r="E49" i="2"/>
  <c r="E57" i="2"/>
  <c r="E65" i="2"/>
  <c r="E73" i="2"/>
  <c r="E81" i="2"/>
  <c r="E89" i="2"/>
  <c r="E97" i="2"/>
  <c r="E105" i="2"/>
  <c r="E113" i="2"/>
  <c r="E20" i="2"/>
  <c r="E28" i="2"/>
  <c r="E36" i="2"/>
  <c r="E44" i="2"/>
  <c r="P44" i="2" s="1"/>
  <c r="E52" i="2"/>
  <c r="E60" i="2"/>
  <c r="E68" i="2"/>
  <c r="E76" i="2"/>
  <c r="E84" i="2"/>
  <c r="E92" i="2"/>
  <c r="E100" i="2"/>
  <c r="B12" i="1"/>
  <c r="D11" i="1"/>
  <c r="G13" i="1"/>
  <c r="G11" i="1"/>
  <c r="G12" i="1"/>
  <c r="A14" i="1"/>
  <c r="G14" i="1" s="1"/>
  <c r="F13" i="1"/>
  <c r="B13" i="1"/>
  <c r="C11" i="1"/>
  <c r="C13" i="1"/>
  <c r="C12" i="1"/>
  <c r="D12" i="1"/>
  <c r="D13" i="1"/>
  <c r="F12" i="1"/>
  <c r="F16" i="3" l="1"/>
  <c r="P27" i="2"/>
  <c r="P25" i="2"/>
  <c r="P46" i="2"/>
  <c r="P96" i="2"/>
  <c r="P68" i="2"/>
  <c r="P79" i="2"/>
  <c r="P75" i="2"/>
  <c r="P40" i="2"/>
  <c r="P107" i="2"/>
  <c r="P78" i="2"/>
  <c r="P18" i="2"/>
  <c r="P111" i="2"/>
  <c r="P42" i="2"/>
  <c r="P15" i="2"/>
  <c r="P53" i="2"/>
  <c r="P22" i="2"/>
  <c r="P38" i="2"/>
  <c r="P35" i="2"/>
  <c r="P82" i="2"/>
  <c r="P71" i="2"/>
  <c r="P24" i="2"/>
  <c r="P32" i="2"/>
  <c r="P58" i="2"/>
  <c r="P86" i="2"/>
  <c r="P90" i="2"/>
  <c r="P101" i="2"/>
  <c r="P104" i="2"/>
  <c r="P59" i="2"/>
  <c r="P95" i="2"/>
  <c r="P106" i="2"/>
  <c r="P56" i="2"/>
  <c r="P67" i="2"/>
  <c r="P26" i="2"/>
  <c r="P51" i="2"/>
  <c r="P77" i="2"/>
  <c r="P88" i="2"/>
  <c r="P31" i="2"/>
  <c r="P48" i="2"/>
  <c r="P74" i="2"/>
  <c r="P30" i="2"/>
  <c r="P70" i="2"/>
  <c r="P72" i="2"/>
  <c r="P61" i="2"/>
  <c r="P43" i="2"/>
  <c r="P110" i="2"/>
  <c r="P33" i="2"/>
  <c r="P113" i="2"/>
  <c r="P23" i="2"/>
  <c r="P28" i="2"/>
  <c r="P103" i="2"/>
  <c r="P66" i="2"/>
  <c r="P112" i="2"/>
  <c r="P45" i="2"/>
  <c r="P80" i="2"/>
  <c r="P37" i="2"/>
  <c r="P108" i="2"/>
  <c r="P20" i="2"/>
  <c r="P69" i="2"/>
  <c r="P73" i="2"/>
  <c r="P36" i="2"/>
  <c r="P34" i="2"/>
  <c r="P50" i="2"/>
  <c r="P91" i="2"/>
  <c r="P102" i="2"/>
  <c r="P99" i="2"/>
  <c r="P109" i="2"/>
  <c r="P94" i="2"/>
  <c r="P98" i="2"/>
  <c r="P65" i="2"/>
  <c r="P57" i="2"/>
  <c r="P100" i="2"/>
  <c r="P49" i="2"/>
  <c r="P93" i="2"/>
  <c r="P41" i="2"/>
  <c r="P87" i="2"/>
  <c r="P60" i="2"/>
  <c r="P64" i="2"/>
  <c r="P55" i="2"/>
  <c r="P63" i="2"/>
  <c r="P84" i="2"/>
  <c r="P29" i="2"/>
  <c r="P83" i="2"/>
  <c r="P54" i="2"/>
  <c r="P81" i="2"/>
  <c r="P105" i="2"/>
  <c r="P92" i="2"/>
  <c r="P76" i="2"/>
  <c r="P97" i="2"/>
  <c r="P52" i="2"/>
  <c r="P89" i="2"/>
  <c r="A15" i="1"/>
  <c r="G15" i="1" s="1"/>
  <c r="F14" i="1"/>
  <c r="B14" i="1"/>
  <c r="D14" i="1"/>
  <c r="C14" i="1"/>
  <c r="D16" i="3" l="1"/>
  <c r="I16" i="3"/>
  <c r="A16" i="1"/>
  <c r="G16" i="1" s="1"/>
  <c r="B15" i="1"/>
  <c r="F15" i="1"/>
  <c r="C15" i="1"/>
  <c r="D15" i="1"/>
  <c r="J16" i="3" l="1"/>
  <c r="G16" i="3"/>
  <c r="E16" i="3"/>
  <c r="A17" i="1"/>
  <c r="G17" i="1" s="1"/>
  <c r="D16" i="1"/>
  <c r="B16" i="1"/>
  <c r="F16" i="1"/>
  <c r="C16" i="1"/>
  <c r="H16" i="3" l="1"/>
  <c r="A18" i="1"/>
  <c r="G18" i="1" s="1"/>
  <c r="B17" i="1"/>
  <c r="F17" i="1"/>
  <c r="C17" i="1"/>
  <c r="D17" i="1"/>
  <c r="A19" i="1" l="1"/>
  <c r="G19" i="1" s="1"/>
  <c r="B18" i="1"/>
  <c r="F18" i="1"/>
  <c r="D18" i="1"/>
  <c r="C18" i="1"/>
  <c r="K16" i="3" l="1"/>
  <c r="M6" i="3" s="1" a="1"/>
  <c r="M6" i="3" s="1"/>
  <c r="A20" i="1"/>
  <c r="G20" i="1" s="1"/>
  <c r="B19" i="1"/>
  <c r="F19" i="1"/>
  <c r="D19" i="1"/>
  <c r="C19" i="1"/>
  <c r="Y12" i="3" l="1"/>
  <c r="Y10" i="3"/>
  <c r="Y9" i="3"/>
  <c r="Y8" i="3"/>
  <c r="Y7" i="3"/>
  <c r="Y6" i="3"/>
  <c r="Y11" i="3"/>
  <c r="Y13" i="3"/>
  <c r="A21" i="1"/>
  <c r="G21" i="1" s="1"/>
  <c r="F20" i="1"/>
  <c r="B20" i="1"/>
  <c r="C20" i="1"/>
  <c r="D20" i="1"/>
  <c r="A22" i="1" l="1"/>
  <c r="G22" i="1" s="1"/>
  <c r="F21" i="1"/>
  <c r="B21" i="1"/>
  <c r="C21" i="1"/>
  <c r="D21" i="1"/>
  <c r="A23" i="1" l="1"/>
  <c r="G23" i="1" s="1"/>
  <c r="F22" i="1"/>
  <c r="B22" i="1"/>
  <c r="C22" i="1"/>
  <c r="D22" i="1"/>
  <c r="A24" i="1" l="1"/>
  <c r="G24" i="1" s="1"/>
  <c r="B23" i="1"/>
  <c r="F23" i="1"/>
  <c r="C23" i="1"/>
  <c r="D23" i="1"/>
  <c r="A25" i="1" l="1"/>
  <c r="G25" i="1" s="1"/>
  <c r="D24" i="1"/>
  <c r="B24" i="1"/>
  <c r="F24" i="1"/>
  <c r="C24" i="1"/>
  <c r="A26" i="1" l="1"/>
  <c r="G26" i="1" s="1"/>
  <c r="B25" i="1"/>
  <c r="F25" i="1"/>
  <c r="C25" i="1"/>
  <c r="D25" i="1"/>
  <c r="A27" i="1" l="1"/>
  <c r="G27" i="1" s="1"/>
  <c r="B26" i="1"/>
  <c r="F26" i="1"/>
  <c r="D26" i="1"/>
  <c r="C26" i="1"/>
  <c r="A28" i="1" l="1"/>
  <c r="G28" i="1" s="1"/>
  <c r="B27" i="1"/>
  <c r="F27" i="1"/>
  <c r="D27" i="1"/>
  <c r="C27" i="1"/>
  <c r="A29" i="1" l="1"/>
  <c r="G29" i="1" s="1"/>
  <c r="F28" i="1"/>
  <c r="B28" i="1"/>
  <c r="C28" i="1"/>
  <c r="D28" i="1"/>
  <c r="A30" i="1" l="1"/>
  <c r="G30" i="1" s="1"/>
  <c r="F29" i="1"/>
  <c r="B29" i="1"/>
  <c r="C29" i="1"/>
  <c r="D29" i="1"/>
  <c r="A31" i="1" l="1"/>
  <c r="G31" i="1" s="1"/>
  <c r="F30" i="1"/>
  <c r="B30" i="1"/>
  <c r="C30" i="1"/>
  <c r="D30" i="1"/>
  <c r="A32" i="1" l="1"/>
  <c r="G32" i="1" s="1"/>
  <c r="B31" i="1"/>
  <c r="F31" i="1"/>
  <c r="D31" i="1"/>
  <c r="C31" i="1"/>
  <c r="A33" i="1" l="1"/>
  <c r="G33" i="1" s="1"/>
  <c r="D32" i="1"/>
  <c r="B32" i="1"/>
  <c r="F32" i="1"/>
  <c r="C32" i="1"/>
  <c r="A34" i="1" l="1"/>
  <c r="G34" i="1" s="1"/>
  <c r="B33" i="1"/>
  <c r="F33" i="1"/>
  <c r="C33" i="1"/>
  <c r="D33" i="1"/>
  <c r="A35" i="1" l="1"/>
  <c r="G35" i="1" s="1"/>
  <c r="B34" i="1"/>
  <c r="F34" i="1"/>
  <c r="C34" i="1"/>
  <c r="D34" i="1"/>
  <c r="A36" i="1" l="1"/>
  <c r="G36" i="1" s="1"/>
  <c r="B35" i="1"/>
  <c r="F35" i="1"/>
  <c r="D35" i="1"/>
  <c r="C35" i="1"/>
  <c r="F36" i="1" l="1"/>
  <c r="A37" i="1"/>
  <c r="G37" i="1" s="1"/>
  <c r="B36" i="1"/>
  <c r="C36" i="1"/>
  <c r="D36" i="1"/>
  <c r="A38" i="1" l="1"/>
  <c r="G38" i="1" s="1"/>
  <c r="F37" i="1"/>
  <c r="B37" i="1"/>
  <c r="D37" i="1"/>
  <c r="C37" i="1"/>
  <c r="F38" i="1" l="1"/>
  <c r="B38" i="1"/>
  <c r="A39" i="1"/>
  <c r="G39" i="1" s="1"/>
  <c r="D38" i="1"/>
  <c r="C38" i="1"/>
  <c r="B39" i="1" l="1"/>
  <c r="F39" i="1"/>
  <c r="C39" i="1"/>
  <c r="D39" i="1"/>
  <c r="A40" i="1"/>
  <c r="G40" i="1" s="1"/>
  <c r="D40" i="1" l="1"/>
  <c r="B40" i="1"/>
  <c r="F40" i="1"/>
  <c r="C40" i="1"/>
  <c r="A41" i="1"/>
  <c r="G41" i="1" s="1"/>
  <c r="B41" i="1" l="1"/>
  <c r="F41" i="1"/>
  <c r="D41" i="1"/>
  <c r="C41" i="1"/>
  <c r="A42" i="1"/>
  <c r="G42" i="1" s="1"/>
  <c r="B42" i="1" l="1"/>
  <c r="F42" i="1"/>
  <c r="D42" i="1"/>
  <c r="C42" i="1"/>
  <c r="A43" i="1"/>
  <c r="G43" i="1" s="1"/>
  <c r="B43" i="1" l="1"/>
  <c r="F43" i="1"/>
  <c r="D43" i="1"/>
  <c r="C43" i="1"/>
  <c r="A44" i="1"/>
  <c r="G44" i="1" s="1"/>
  <c r="F44" i="1" l="1"/>
  <c r="B44" i="1"/>
  <c r="D44" i="1"/>
  <c r="C44" i="1"/>
  <c r="A45" i="1"/>
  <c r="G45" i="1" s="1"/>
  <c r="F45" i="1" l="1"/>
  <c r="B45" i="1"/>
  <c r="C45" i="1"/>
  <c r="D45" i="1"/>
  <c r="A46" i="1"/>
  <c r="G46" i="1" s="1"/>
  <c r="F46" i="1" l="1"/>
  <c r="B46" i="1"/>
  <c r="C46" i="1"/>
  <c r="D46" i="1"/>
  <c r="A47" i="1"/>
  <c r="G47" i="1" s="1"/>
  <c r="B47" i="1" l="1"/>
  <c r="F47" i="1"/>
  <c r="C47" i="1"/>
  <c r="D47" i="1"/>
  <c r="A48" i="1"/>
  <c r="G48" i="1" s="1"/>
  <c r="B48" i="1" l="1"/>
  <c r="D48" i="1"/>
  <c r="F48" i="1"/>
  <c r="C48" i="1"/>
  <c r="A49" i="1"/>
  <c r="G49" i="1" s="1"/>
  <c r="F49" i="1" l="1"/>
  <c r="B49" i="1"/>
  <c r="D49" i="1"/>
  <c r="C49" i="1"/>
  <c r="A50" i="1"/>
  <c r="G50" i="1" s="1"/>
  <c r="B50" i="1" l="1"/>
  <c r="F50" i="1"/>
  <c r="C50" i="1"/>
  <c r="D50" i="1"/>
  <c r="A51" i="1"/>
  <c r="G51" i="1" s="1"/>
  <c r="B51" i="1" l="1"/>
  <c r="F51" i="1"/>
  <c r="D51" i="1"/>
  <c r="C51" i="1"/>
  <c r="A52" i="1"/>
  <c r="G52" i="1" s="1"/>
  <c r="F52" i="1" l="1"/>
  <c r="B52" i="1"/>
  <c r="D52" i="1"/>
  <c r="C52" i="1"/>
  <c r="A53" i="1"/>
  <c r="G53" i="1" s="1"/>
  <c r="F53" i="1" l="1"/>
  <c r="B53" i="1"/>
  <c r="C53" i="1"/>
  <c r="D53" i="1"/>
  <c r="A54" i="1"/>
  <c r="G54" i="1" s="1"/>
  <c r="F54" i="1" l="1"/>
  <c r="B54" i="1"/>
  <c r="C54" i="1"/>
  <c r="D54" i="1"/>
  <c r="A55" i="1"/>
  <c r="G55" i="1" s="1"/>
  <c r="B55" i="1" l="1"/>
  <c r="F55" i="1"/>
  <c r="C55" i="1"/>
  <c r="D55" i="1"/>
  <c r="A56" i="1"/>
  <c r="G56" i="1" s="1"/>
  <c r="D56" i="1" l="1"/>
  <c r="F56" i="1"/>
  <c r="B56" i="1"/>
  <c r="C56" i="1"/>
  <c r="A57" i="1"/>
  <c r="G57" i="1" s="1"/>
  <c r="B57" i="1" l="1"/>
  <c r="F57" i="1"/>
  <c r="C57" i="1"/>
  <c r="D57" i="1"/>
  <c r="A58" i="1"/>
  <c r="G58" i="1" s="1"/>
  <c r="B58" i="1" l="1"/>
  <c r="F58" i="1"/>
  <c r="C58" i="1"/>
  <c r="D58" i="1"/>
  <c r="A59" i="1"/>
  <c r="G59" i="1" s="1"/>
  <c r="B59" i="1" l="1"/>
  <c r="F59" i="1"/>
  <c r="D59" i="1"/>
  <c r="C59" i="1"/>
  <c r="A60" i="1"/>
  <c r="G60" i="1" s="1"/>
  <c r="F60" i="1" l="1"/>
  <c r="B60" i="1"/>
  <c r="C60" i="1"/>
  <c r="D60" i="1"/>
  <c r="A61" i="1"/>
  <c r="G61" i="1" s="1"/>
  <c r="F61" i="1" l="1"/>
  <c r="B61" i="1"/>
  <c r="C61" i="1"/>
  <c r="D61" i="1"/>
  <c r="A62" i="1"/>
  <c r="G62" i="1" s="1"/>
  <c r="F62" i="1" l="1"/>
  <c r="B62" i="1"/>
  <c r="D62" i="1"/>
  <c r="C62" i="1"/>
  <c r="A63" i="1"/>
  <c r="G63" i="1" s="1"/>
  <c r="B63" i="1" l="1"/>
  <c r="F63" i="1"/>
  <c r="C63" i="1"/>
  <c r="D63" i="1"/>
  <c r="A64" i="1"/>
  <c r="G64" i="1" s="1"/>
  <c r="D64" i="1" l="1"/>
  <c r="B64" i="1"/>
  <c r="F64" i="1"/>
  <c r="C64" i="1"/>
  <c r="A65" i="1"/>
  <c r="G65" i="1" s="1"/>
  <c r="B65" i="1" l="1"/>
  <c r="F65" i="1"/>
  <c r="C65" i="1"/>
  <c r="D65" i="1"/>
  <c r="A66" i="1"/>
  <c r="G66" i="1" s="1"/>
  <c r="B66" i="1" l="1"/>
  <c r="F66" i="1"/>
  <c r="C66" i="1"/>
  <c r="D66" i="1"/>
  <c r="A67" i="1"/>
  <c r="G67" i="1" s="1"/>
  <c r="B67" i="1" l="1"/>
  <c r="F67" i="1"/>
  <c r="D67" i="1"/>
  <c r="C67" i="1"/>
  <c r="A68" i="1"/>
  <c r="G68" i="1" s="1"/>
  <c r="F68" i="1" l="1"/>
  <c r="B68" i="1"/>
  <c r="C68" i="1"/>
  <c r="D68" i="1"/>
  <c r="A69" i="1"/>
  <c r="G69" i="1" s="1"/>
  <c r="F69" i="1" l="1"/>
  <c r="B69" i="1"/>
  <c r="D69" i="1"/>
  <c r="C69" i="1"/>
  <c r="A70" i="1"/>
  <c r="G70" i="1" s="1"/>
  <c r="F70" i="1" l="1"/>
  <c r="B70" i="1"/>
  <c r="D70" i="1"/>
  <c r="C70" i="1"/>
  <c r="A71" i="1"/>
  <c r="G71" i="1" s="1"/>
  <c r="B71" i="1" l="1"/>
  <c r="F71" i="1"/>
  <c r="C71" i="1"/>
  <c r="D71" i="1"/>
  <c r="A72" i="1"/>
  <c r="G72" i="1" s="1"/>
  <c r="D72" i="1" l="1"/>
  <c r="F72" i="1"/>
  <c r="B72" i="1"/>
  <c r="C72" i="1"/>
  <c r="A73" i="1"/>
  <c r="G73" i="1" s="1"/>
  <c r="F73" i="1" l="1"/>
  <c r="B73" i="1"/>
  <c r="D73" i="1"/>
  <c r="C73" i="1"/>
  <c r="A74" i="1"/>
  <c r="G74" i="1" s="1"/>
  <c r="B74" i="1" l="1"/>
  <c r="F74" i="1"/>
  <c r="C74" i="1"/>
  <c r="D74" i="1"/>
  <c r="A75" i="1"/>
  <c r="G75" i="1" s="1"/>
  <c r="B75" i="1" l="1"/>
  <c r="F75" i="1"/>
  <c r="D75" i="1"/>
  <c r="C75" i="1"/>
  <c r="A76" i="1"/>
  <c r="G76" i="1" s="1"/>
  <c r="F76" i="1" l="1"/>
  <c r="B76" i="1"/>
  <c r="D76" i="1"/>
  <c r="C76" i="1"/>
  <c r="A77" i="1"/>
  <c r="G77" i="1" s="1"/>
  <c r="F77" i="1" l="1"/>
  <c r="B77" i="1"/>
  <c r="C77" i="1"/>
  <c r="D77" i="1"/>
  <c r="A78" i="1"/>
  <c r="G78" i="1" s="1"/>
  <c r="F78" i="1" l="1"/>
  <c r="B78" i="1"/>
  <c r="C78" i="1"/>
  <c r="D78" i="1"/>
  <c r="A79" i="1"/>
  <c r="G79" i="1" s="1"/>
  <c r="B79" i="1" l="1"/>
  <c r="F79" i="1"/>
  <c r="C79" i="1"/>
  <c r="D79" i="1"/>
  <c r="A80" i="1"/>
  <c r="G80" i="1" s="1"/>
  <c r="D80" i="1" l="1"/>
  <c r="B80" i="1"/>
  <c r="F80" i="1"/>
  <c r="C80" i="1"/>
  <c r="A81" i="1"/>
  <c r="G81" i="1" s="1"/>
  <c r="F81" i="1" l="1"/>
  <c r="B81" i="1"/>
  <c r="D81" i="1"/>
  <c r="C81" i="1"/>
  <c r="A82" i="1"/>
  <c r="G82" i="1" s="1"/>
  <c r="B82" i="1" l="1"/>
  <c r="F82" i="1"/>
  <c r="D82" i="1"/>
  <c r="C82" i="1"/>
  <c r="A83" i="1"/>
  <c r="G83" i="1" s="1"/>
  <c r="B83" i="1" l="1"/>
  <c r="F83" i="1"/>
  <c r="D83" i="1"/>
  <c r="C83" i="1"/>
  <c r="A84" i="1"/>
  <c r="G84" i="1" s="1"/>
  <c r="F84" i="1" l="1"/>
  <c r="B84" i="1"/>
  <c r="D84" i="1"/>
  <c r="C84" i="1"/>
  <c r="A85" i="1"/>
  <c r="G85" i="1" s="1"/>
  <c r="F85" i="1" l="1"/>
  <c r="B85" i="1"/>
  <c r="C85" i="1"/>
  <c r="D85" i="1"/>
  <c r="A86" i="1"/>
  <c r="G86" i="1" s="1"/>
  <c r="F86" i="1" l="1"/>
  <c r="B86" i="1"/>
  <c r="D86" i="1"/>
  <c r="C86" i="1"/>
  <c r="A87" i="1"/>
  <c r="G87" i="1" s="1"/>
  <c r="B87" i="1" l="1"/>
  <c r="F87" i="1"/>
  <c r="C87" i="1"/>
  <c r="D87" i="1"/>
  <c r="A88" i="1"/>
  <c r="G88" i="1" s="1"/>
  <c r="D88" i="1" l="1"/>
  <c r="B88" i="1"/>
  <c r="F88" i="1"/>
  <c r="C88" i="1"/>
  <c r="A89" i="1"/>
  <c r="G89" i="1" s="1"/>
  <c r="B89" i="1" l="1"/>
  <c r="F89" i="1"/>
  <c r="C89" i="1"/>
  <c r="D89" i="1"/>
  <c r="A90" i="1"/>
  <c r="G90" i="1" s="1"/>
  <c r="B90" i="1" l="1"/>
  <c r="F90" i="1"/>
  <c r="D90" i="1"/>
  <c r="C90" i="1"/>
  <c r="A91" i="1"/>
  <c r="G91" i="1" s="1"/>
  <c r="B91" i="1" l="1"/>
  <c r="F91" i="1"/>
  <c r="D91" i="1"/>
  <c r="C91" i="1"/>
  <c r="A92" i="1"/>
  <c r="G92" i="1" s="1"/>
  <c r="F92" i="1" l="1"/>
  <c r="B92" i="1"/>
  <c r="C92" i="1"/>
  <c r="D92" i="1"/>
  <c r="A93" i="1"/>
  <c r="G93" i="1" s="1"/>
  <c r="F93" i="1" l="1"/>
  <c r="B93" i="1"/>
  <c r="C93" i="1"/>
  <c r="D93" i="1"/>
  <c r="A94" i="1"/>
  <c r="G94" i="1" s="1"/>
  <c r="F94" i="1" l="1"/>
  <c r="B94" i="1"/>
  <c r="C94" i="1"/>
  <c r="D94" i="1"/>
  <c r="A95" i="1"/>
  <c r="G95" i="1" s="1"/>
  <c r="B95" i="1" l="1"/>
  <c r="F95" i="1"/>
  <c r="D95" i="1"/>
  <c r="C95" i="1"/>
  <c r="A96" i="1"/>
  <c r="G96" i="1" s="1"/>
  <c r="D96" i="1" l="1"/>
  <c r="F96" i="1"/>
  <c r="B96" i="1"/>
  <c r="C96" i="1"/>
  <c r="A97" i="1"/>
  <c r="G97" i="1" s="1"/>
  <c r="F97" i="1" l="1"/>
  <c r="B97" i="1"/>
  <c r="C97" i="1"/>
  <c r="D97" i="1"/>
  <c r="A98" i="1"/>
  <c r="G98" i="1" s="1"/>
  <c r="B98" i="1" l="1"/>
  <c r="F98" i="1"/>
  <c r="D98" i="1"/>
  <c r="C98" i="1"/>
  <c r="A99" i="1"/>
  <c r="G99" i="1" s="1"/>
  <c r="B99" i="1" l="1"/>
  <c r="F99" i="1"/>
  <c r="D99" i="1"/>
  <c r="C99" i="1"/>
  <c r="A100" i="1"/>
  <c r="G100" i="1" s="1"/>
  <c r="F100" i="1" l="1"/>
  <c r="B100" i="1"/>
  <c r="C100" i="1"/>
  <c r="D100" i="1"/>
  <c r="A101" i="1"/>
  <c r="G101" i="1" s="1"/>
  <c r="F101" i="1" l="1"/>
  <c r="B101" i="1"/>
  <c r="D101" i="1"/>
  <c r="C101" i="1"/>
  <c r="A102" i="1"/>
  <c r="G102" i="1" s="1"/>
  <c r="F102" i="1" l="1"/>
  <c r="B102" i="1"/>
  <c r="C102" i="1"/>
  <c r="D102" i="1"/>
  <c r="A103" i="1"/>
  <c r="G103" i="1" s="1"/>
  <c r="B103" i="1" l="1"/>
  <c r="F103" i="1"/>
  <c r="C103" i="1"/>
  <c r="D103" i="1"/>
  <c r="A104" i="1"/>
  <c r="G104" i="1" s="1"/>
  <c r="D104" i="1" l="1"/>
  <c r="B104" i="1"/>
  <c r="F104" i="1"/>
  <c r="C104" i="1"/>
  <c r="A105" i="1"/>
  <c r="G105" i="1" s="1"/>
  <c r="F105" i="1" l="1"/>
  <c r="B105" i="1"/>
  <c r="D105" i="1"/>
  <c r="C105" i="1"/>
  <c r="A106" i="1"/>
  <c r="G106" i="1" s="1"/>
  <c r="B106" i="1" l="1"/>
  <c r="F106" i="1"/>
  <c r="C106" i="1"/>
  <c r="D106" i="1"/>
  <c r="A107" i="1"/>
  <c r="G107" i="1" s="1"/>
  <c r="B107" i="1" l="1"/>
  <c r="F107" i="1"/>
  <c r="D107" i="1"/>
  <c r="C107" i="1"/>
  <c r="A108" i="1"/>
  <c r="G108" i="1" s="1"/>
  <c r="F108" i="1" l="1"/>
  <c r="B108" i="1"/>
  <c r="D108" i="1"/>
  <c r="C108" i="1"/>
  <c r="A109" i="1"/>
  <c r="G109" i="1" s="1"/>
  <c r="F109" i="1" l="1"/>
  <c r="B109" i="1"/>
  <c r="D109" i="1"/>
  <c r="C109" i="1"/>
  <c r="A110" i="1"/>
  <c r="G110" i="1" s="1"/>
  <c r="F110" i="1" l="1"/>
  <c r="B110" i="1"/>
  <c r="C110" i="1"/>
  <c r="D110" i="1"/>
  <c r="A111" i="1"/>
  <c r="G111" i="1" s="1"/>
  <c r="F111" i="1" l="1"/>
  <c r="B111" i="1"/>
  <c r="D111" i="1"/>
  <c r="C1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<sst xmlns="http://schemas.openxmlformats.org/spreadsheetml/2006/main" count="108" uniqueCount="96">
  <si>
    <t>Orthogonal Functions</t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</si>
  <si>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(x) = </t>
    </r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</si>
  <si>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(x) = </t>
    </r>
  </si>
  <si>
    <t>x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</si>
  <si>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(x) = </t>
    </r>
  </si>
  <si>
    <t>√x̅</t>
  </si>
  <si>
    <t>p(x) =</t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</si>
  <si>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(x) = </t>
    </r>
  </si>
  <si>
    <r>
      <t>⟨g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〉 =</t>
    </r>
  </si>
  <si>
    <r>
      <t>⟨g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,h〉 =</t>
    </r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</si>
  <si>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(x) + </t>
    </r>
  </si>
  <si>
    <r>
      <t>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(x) = </t>
    </r>
  </si>
  <si>
    <t>+</t>
  </si>
  <si>
    <r>
      <t>⟨g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〉 =</t>
    </r>
  </si>
  <si>
    <r>
      <t>⟨g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,h〉 =</t>
    </r>
  </si>
  <si>
    <r>
      <t>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(x) + </t>
    </r>
  </si>
  <si>
    <r>
      <t>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(x) = </t>
    </r>
  </si>
  <si>
    <t>x +</t>
  </si>
  <si>
    <r>
      <t>⟨g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〉 =</t>
    </r>
  </si>
  <si>
    <r>
      <t>⟨g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,h〉 =</t>
    </r>
  </si>
  <si>
    <r>
      <t>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(x)</t>
    </r>
  </si>
  <si>
    <t>Error</t>
  </si>
  <si>
    <r>
      <t>g</t>
    </r>
    <r>
      <rPr>
        <b/>
        <vertAlign val="subscript"/>
        <sz val="11"/>
        <color theme="3"/>
        <rFont val="Calibri"/>
        <family val="2"/>
        <scheme val="minor"/>
      </rPr>
      <t>1</t>
    </r>
    <r>
      <rPr>
        <b/>
        <sz val="11"/>
        <color theme="3"/>
        <rFont val="Calibri"/>
        <family val="2"/>
        <scheme val="minor"/>
      </rPr>
      <t>(x)</t>
    </r>
  </si>
  <si>
    <r>
      <t>g</t>
    </r>
    <r>
      <rPr>
        <b/>
        <vertAlign val="sub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(x)</t>
    </r>
  </si>
  <si>
    <r>
      <t>g</t>
    </r>
    <r>
      <rPr>
        <b/>
        <vertAlign val="subscript"/>
        <sz val="11"/>
        <color theme="3"/>
        <rFont val="Calibri"/>
        <family val="2"/>
        <scheme val="minor"/>
      </rPr>
      <t>3</t>
    </r>
    <r>
      <rPr>
        <b/>
        <sz val="11"/>
        <color theme="3"/>
        <rFont val="Calibri"/>
        <family val="2"/>
        <scheme val="minor"/>
      </rPr>
      <t>(x)</t>
    </r>
  </si>
  <si>
    <t>h(x)</t>
  </si>
  <si>
    <t>p(x)</t>
  </si>
  <si>
    <t>⟨h - p, h - p〉 =</t>
  </si>
  <si>
    <t>Fourier Decomposition</t>
  </si>
  <si>
    <t>⟨f,1〉</t>
  </si>
  <si>
    <t>⟨f,cos(2πx)〉</t>
  </si>
  <si>
    <t>⟨f,sin(2πx)〉</t>
  </si>
  <si>
    <t>⟨f,cos(4πx)〉</t>
  </si>
  <si>
    <t>⟨f,sin(4πx)〉</t>
  </si>
  <si>
    <t>⟨f,cos(6πx)〉</t>
  </si>
  <si>
    <t>⟨f,sin(6πx)〉</t>
  </si>
  <si>
    <t>⟨f,cos(8πx)〉</t>
  </si>
  <si>
    <t>⟨f,sin(8πx)〉</t>
  </si>
  <si>
    <t>⟨f,cos(10πx)〉</t>
  </si>
  <si>
    <t>⟨f,sin(10πx)〉</t>
  </si>
  <si>
    <r>
      <t>a</t>
    </r>
    <r>
      <rPr>
        <b/>
        <vertAlign val="subscript"/>
        <sz val="11"/>
        <color theme="3"/>
        <rFont val="Calibri"/>
        <family val="2"/>
        <scheme val="minor"/>
      </rPr>
      <t>0</t>
    </r>
  </si>
  <si>
    <r>
      <t>a</t>
    </r>
    <r>
      <rPr>
        <b/>
        <vertAlign val="subscript"/>
        <sz val="11"/>
        <color theme="3"/>
        <rFont val="Calibri"/>
        <family val="2"/>
        <scheme val="minor"/>
      </rPr>
      <t>1</t>
    </r>
  </si>
  <si>
    <r>
      <t>b</t>
    </r>
    <r>
      <rPr>
        <b/>
        <vertAlign val="subscript"/>
        <sz val="11"/>
        <color theme="3"/>
        <rFont val="Calibri"/>
        <family val="2"/>
        <scheme val="minor"/>
      </rPr>
      <t>1</t>
    </r>
  </si>
  <si>
    <r>
      <t>a</t>
    </r>
    <r>
      <rPr>
        <b/>
        <vertAlign val="subscript"/>
        <sz val="11"/>
        <color theme="3"/>
        <rFont val="Calibri"/>
        <family val="2"/>
        <scheme val="minor"/>
      </rPr>
      <t>2</t>
    </r>
  </si>
  <si>
    <r>
      <t>b</t>
    </r>
    <r>
      <rPr>
        <b/>
        <vertAlign val="subscript"/>
        <sz val="11"/>
        <color theme="3"/>
        <rFont val="Calibri"/>
        <family val="2"/>
        <scheme val="minor"/>
      </rPr>
      <t>2</t>
    </r>
  </si>
  <si>
    <r>
      <t>a</t>
    </r>
    <r>
      <rPr>
        <b/>
        <vertAlign val="subscript"/>
        <sz val="11"/>
        <color theme="3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</si>
  <si>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3"/>
        <rFont val="Calibri"/>
        <family val="2"/>
        <scheme val="minor"/>
      </rPr>
      <t>3</t>
    </r>
  </si>
  <si>
    <r>
      <t>a</t>
    </r>
    <r>
      <rPr>
        <b/>
        <vertAlign val="subscript"/>
        <sz val="11"/>
        <color theme="3"/>
        <rFont val="Calibri"/>
        <family val="2"/>
        <scheme val="minor"/>
      </rPr>
      <t>4</t>
    </r>
  </si>
  <si>
    <r>
      <t>b</t>
    </r>
    <r>
      <rPr>
        <b/>
        <vertAlign val="subscript"/>
        <sz val="11"/>
        <color theme="3"/>
        <rFont val="Calibri"/>
        <family val="2"/>
        <scheme val="minor"/>
      </rPr>
      <t>4</t>
    </r>
  </si>
  <si>
    <r>
      <t>a</t>
    </r>
    <r>
      <rPr>
        <b/>
        <vertAlign val="subscript"/>
        <sz val="11"/>
        <color theme="3"/>
        <rFont val="Calibri"/>
        <family val="2"/>
        <scheme val="minor"/>
      </rPr>
      <t>5</t>
    </r>
  </si>
  <si>
    <r>
      <t>b</t>
    </r>
    <r>
      <rPr>
        <b/>
        <vertAlign val="subscript"/>
        <sz val="11"/>
        <color theme="3"/>
        <rFont val="Calibri"/>
        <family val="2"/>
        <scheme val="minor"/>
      </rPr>
      <t>5</t>
    </r>
  </si>
  <si>
    <t>f(x)</t>
  </si>
  <si>
    <r>
      <t>a</t>
    </r>
    <r>
      <rPr>
        <b/>
        <vertAlign val="subscript"/>
        <sz val="11"/>
        <color theme="3"/>
        <rFont val="Calibri"/>
        <family val="2"/>
        <scheme val="minor"/>
      </rPr>
      <t>1</t>
    </r>
    <r>
      <rPr>
        <b/>
        <sz val="11"/>
        <color theme="3"/>
        <rFont val="Calibri"/>
        <family val="2"/>
        <scheme val="minor"/>
      </rPr>
      <t>cos(2πx)</t>
    </r>
  </si>
  <si>
    <r>
      <t>b</t>
    </r>
    <r>
      <rPr>
        <b/>
        <vertAlign val="subscript"/>
        <sz val="11"/>
        <color theme="3"/>
        <rFont val="Calibri"/>
        <family val="2"/>
        <scheme val="minor"/>
      </rPr>
      <t>1</t>
    </r>
    <r>
      <rPr>
        <b/>
        <sz val="11"/>
        <color theme="3"/>
        <rFont val="Calibri"/>
        <family val="2"/>
        <scheme val="minor"/>
      </rPr>
      <t>sin(2πx)</t>
    </r>
  </si>
  <si>
    <r>
      <t>a</t>
    </r>
    <r>
      <rPr>
        <b/>
        <vertAlign val="sub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cos(4πx)</t>
    </r>
  </si>
  <si>
    <r>
      <t>b</t>
    </r>
    <r>
      <rPr>
        <b/>
        <vertAlign val="sub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sin(4πx)</t>
    </r>
  </si>
  <si>
    <r>
      <t>a</t>
    </r>
    <r>
      <rPr>
        <b/>
        <vertAlign val="subscript"/>
        <sz val="11"/>
        <color theme="3"/>
        <rFont val="Calibri"/>
        <family val="2"/>
        <scheme val="minor"/>
      </rPr>
      <t>3</t>
    </r>
    <r>
      <rPr>
        <b/>
        <sz val="11"/>
        <color theme="3"/>
        <rFont val="Calibri"/>
        <family val="2"/>
        <scheme val="minor"/>
      </rPr>
      <t>cos(6πx)</t>
    </r>
  </si>
  <si>
    <r>
      <t>b</t>
    </r>
    <r>
      <rPr>
        <b/>
        <vertAlign val="subscript"/>
        <sz val="11"/>
        <color theme="3"/>
        <rFont val="Calibri"/>
        <family val="2"/>
        <scheme val="minor"/>
      </rPr>
      <t>3</t>
    </r>
    <r>
      <rPr>
        <b/>
        <sz val="11"/>
        <color theme="3"/>
        <rFont val="Calibri"/>
        <family val="2"/>
        <scheme val="minor"/>
      </rPr>
      <t>sin(6πx)</t>
    </r>
  </si>
  <si>
    <r>
      <t>a</t>
    </r>
    <r>
      <rPr>
        <b/>
        <vertAlign val="subscript"/>
        <sz val="11"/>
        <color theme="3"/>
        <rFont val="Calibri"/>
        <family val="2"/>
        <scheme val="minor"/>
      </rPr>
      <t>4</t>
    </r>
    <r>
      <rPr>
        <b/>
        <sz val="11"/>
        <color theme="3"/>
        <rFont val="Calibri"/>
        <family val="2"/>
        <scheme val="minor"/>
      </rPr>
      <t>cos(8πx)</t>
    </r>
  </si>
  <si>
    <r>
      <t>b</t>
    </r>
    <r>
      <rPr>
        <b/>
        <vertAlign val="subscript"/>
        <sz val="11"/>
        <color theme="3"/>
        <rFont val="Calibri"/>
        <family val="2"/>
        <scheme val="minor"/>
      </rPr>
      <t>4</t>
    </r>
    <r>
      <rPr>
        <b/>
        <sz val="11"/>
        <color theme="3"/>
        <rFont val="Calibri"/>
        <family val="2"/>
        <scheme val="minor"/>
      </rPr>
      <t>sin(8πx)</t>
    </r>
  </si>
  <si>
    <r>
      <t>a</t>
    </r>
    <r>
      <rPr>
        <b/>
        <vertAlign val="sub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>cos(10πx)</t>
    </r>
  </si>
  <si>
    <r>
      <t>b</t>
    </r>
    <r>
      <rPr>
        <b/>
        <vertAlign val="sub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>sin(10πx)</t>
    </r>
  </si>
  <si>
    <t>TOTAL</t>
  </si>
  <si>
    <t>Discrete Cosine Transform</t>
  </si>
  <si>
    <t>N =</t>
  </si>
  <si>
    <t>cos((π/N)*k*(n+1/2))</t>
  </si>
  <si>
    <t>cos((π/N)*(k+1/2)*n)</t>
  </si>
  <si>
    <t>n</t>
  </si>
  <si>
    <r>
      <t>x</t>
    </r>
    <r>
      <rPr>
        <b/>
        <vertAlign val="subscript"/>
        <sz val="11"/>
        <color theme="3"/>
        <rFont val="Calibri"/>
        <family val="2"/>
        <scheme val="minor"/>
      </rPr>
      <t>n</t>
    </r>
  </si>
  <si>
    <t>k =</t>
  </si>
  <si>
    <r>
      <t>X'</t>
    </r>
    <r>
      <rPr>
        <b/>
        <vertAlign val="subscript"/>
        <sz val="11"/>
        <color theme="3"/>
        <rFont val="Calibri"/>
        <family val="2"/>
        <scheme val="minor"/>
      </rPr>
      <t>n</t>
    </r>
  </si>
  <si>
    <r>
      <t>x'</t>
    </r>
    <r>
      <rPr>
        <b/>
        <vertAlign val="subscript"/>
        <sz val="11"/>
        <color theme="3"/>
        <rFont val="Calibri"/>
        <family val="2"/>
        <scheme val="minor"/>
      </rPr>
      <t>n</t>
    </r>
  </si>
  <si>
    <r>
      <t>X</t>
    </r>
    <r>
      <rPr>
        <b/>
        <vertAlign val="subscript"/>
        <sz val="11"/>
        <color theme="3"/>
        <rFont val="Calibri"/>
        <family val="2"/>
        <scheme val="minor"/>
      </rPr>
      <t>0</t>
    </r>
  </si>
  <si>
    <r>
      <t>X</t>
    </r>
    <r>
      <rPr>
        <b/>
        <vertAlign val="subscript"/>
        <sz val="11"/>
        <color theme="3"/>
        <rFont val="Calibri"/>
        <family val="2"/>
        <scheme val="minor"/>
      </rPr>
      <t>1</t>
    </r>
  </si>
  <si>
    <r>
      <t>X</t>
    </r>
    <r>
      <rPr>
        <b/>
        <vertAlign val="subscript"/>
        <sz val="11"/>
        <color theme="3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</si>
  <si>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3"/>
        <rFont val="Calibri"/>
        <family val="2"/>
        <scheme val="minor"/>
      </rPr>
      <t>3</t>
    </r>
  </si>
  <si>
    <r>
      <t>X</t>
    </r>
    <r>
      <rPr>
        <b/>
        <vertAlign val="subscript"/>
        <sz val="11"/>
        <color theme="3"/>
        <rFont val="Calibri"/>
        <family val="2"/>
        <scheme val="minor"/>
      </rPr>
      <t>4</t>
    </r>
  </si>
  <si>
    <r>
      <t>X</t>
    </r>
    <r>
      <rPr>
        <b/>
        <vertAlign val="subscript"/>
        <sz val="11"/>
        <color theme="3"/>
        <rFont val="Calibri"/>
        <family val="2"/>
        <scheme val="minor"/>
      </rPr>
      <t>5</t>
    </r>
  </si>
  <si>
    <r>
      <t>X</t>
    </r>
    <r>
      <rPr>
        <b/>
        <vertAlign val="subscript"/>
        <sz val="11"/>
        <color theme="3"/>
        <rFont val="Calibri"/>
        <family val="2"/>
        <scheme val="minor"/>
      </rPr>
      <t>6</t>
    </r>
  </si>
  <si>
    <r>
      <t>X</t>
    </r>
    <r>
      <rPr>
        <b/>
        <vertAlign val="subscript"/>
        <sz val="11"/>
        <color theme="3"/>
        <rFont val="Calibri"/>
        <family val="2"/>
        <scheme val="minor"/>
      </rPr>
      <t>7</t>
    </r>
  </si>
  <si>
    <r>
      <t>x</t>
    </r>
    <r>
      <rPr>
        <b/>
        <vertAlign val="subscript"/>
        <sz val="11"/>
        <color theme="3"/>
        <rFont val="Calibri"/>
        <family val="2"/>
        <scheme val="minor"/>
      </rPr>
      <t>0</t>
    </r>
  </si>
  <si>
    <r>
      <t>x</t>
    </r>
    <r>
      <rPr>
        <b/>
        <vertAlign val="subscript"/>
        <sz val="11"/>
        <color theme="3"/>
        <rFont val="Calibri"/>
        <family val="2"/>
        <scheme val="minor"/>
      </rPr>
      <t>1</t>
    </r>
  </si>
  <si>
    <r>
      <t>x</t>
    </r>
    <r>
      <rPr>
        <b/>
        <vertAlign val="subscript"/>
        <sz val="11"/>
        <color theme="3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</si>
  <si>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3"/>
        <rFont val="Calibri"/>
        <family val="2"/>
        <scheme val="minor"/>
      </rPr>
      <t>3</t>
    </r>
  </si>
  <si>
    <r>
      <t>x</t>
    </r>
    <r>
      <rPr>
        <b/>
        <vertAlign val="subscript"/>
        <sz val="11"/>
        <color theme="3"/>
        <rFont val="Calibri"/>
        <family val="2"/>
        <scheme val="minor"/>
      </rPr>
      <t>4</t>
    </r>
  </si>
  <si>
    <r>
      <t>x</t>
    </r>
    <r>
      <rPr>
        <b/>
        <vertAlign val="subscript"/>
        <sz val="11"/>
        <color theme="3"/>
        <rFont val="Calibri"/>
        <family val="2"/>
        <scheme val="minor"/>
      </rPr>
      <t>5</t>
    </r>
  </si>
  <si>
    <r>
      <t>x</t>
    </r>
    <r>
      <rPr>
        <b/>
        <vertAlign val="subscript"/>
        <sz val="11"/>
        <color theme="3"/>
        <rFont val="Calibri"/>
        <family val="2"/>
        <scheme val="minor"/>
      </rPr>
      <t>6</t>
    </r>
  </si>
  <si>
    <r>
      <t>x</t>
    </r>
    <r>
      <rPr>
        <b/>
        <vertAlign val="subscript"/>
        <sz val="11"/>
        <color theme="3"/>
        <rFont val="Calibri"/>
        <family val="2"/>
        <scheme val="minor"/>
      </rPr>
      <t>7</t>
    </r>
  </si>
  <si>
    <r>
      <t>X'</t>
    </r>
    <r>
      <rPr>
        <b/>
        <vertAlign val="subscript"/>
        <sz val="11"/>
        <color theme="3"/>
        <rFont val="Calibri"/>
        <family val="2"/>
        <scheme val="minor"/>
      </rPr>
      <t>0</t>
    </r>
  </si>
  <si>
    <r>
      <t>X'</t>
    </r>
    <r>
      <rPr>
        <b/>
        <vertAlign val="subscript"/>
        <sz val="11"/>
        <color theme="3"/>
        <rFont val="Calibri"/>
        <family val="2"/>
        <scheme val="minor"/>
      </rPr>
      <t>1</t>
    </r>
  </si>
  <si>
    <r>
      <t>X'</t>
    </r>
    <r>
      <rPr>
        <b/>
        <vertAlign val="subscript"/>
        <sz val="11"/>
        <color theme="3"/>
        <rFont val="Calibri"/>
        <family val="2"/>
        <scheme val="minor"/>
      </rPr>
      <t>2</t>
    </r>
  </si>
  <si>
    <r>
      <t>X'</t>
    </r>
    <r>
      <rPr>
        <b/>
        <vertAlign val="subscript"/>
        <sz val="11"/>
        <color theme="3"/>
        <rFont val="Calibri"/>
        <family val="2"/>
        <scheme val="minor"/>
      </rPr>
      <t>3</t>
    </r>
  </si>
  <si>
    <r>
      <t>X'</t>
    </r>
    <r>
      <rPr>
        <b/>
        <vertAlign val="subscript"/>
        <sz val="11"/>
        <color theme="3"/>
        <rFont val="Calibri"/>
        <family val="2"/>
        <scheme val="minor"/>
      </rPr>
      <t>4</t>
    </r>
  </si>
  <si>
    <r>
      <t>X'</t>
    </r>
    <r>
      <rPr>
        <b/>
        <vertAlign val="subscript"/>
        <sz val="11"/>
        <color theme="3"/>
        <rFont val="Calibri"/>
        <family val="2"/>
        <scheme val="minor"/>
      </rPr>
      <t>5</t>
    </r>
  </si>
  <si>
    <r>
      <t>X'</t>
    </r>
    <r>
      <rPr>
        <b/>
        <vertAlign val="subscript"/>
        <sz val="11"/>
        <color theme="3"/>
        <rFont val="Calibri"/>
        <family val="2"/>
        <scheme val="minor"/>
      </rPr>
      <t>6</t>
    </r>
  </si>
  <si>
    <r>
      <t>X'</t>
    </r>
    <r>
      <rPr>
        <b/>
        <vertAlign val="subscript"/>
        <sz val="11"/>
        <color theme="3"/>
        <rFont val="Calibri"/>
        <family val="2"/>
        <scheme val="minor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</si>
</sst>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vertAlign val="subscript"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2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3" fillId="0" borderId="2" xfId="2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3" borderId="5" xfId="0" applyFill="1" applyBorder="1"/>
    <xf numFmtId="0" fontId="0" fillId="0" borderId="6" xfId="0" applyBorder="1"/>
    <xf numFmtId="0" fontId="0" fillId="0" borderId="8" xfId="0" applyBorder="1"/>
    <xf numFmtId="0" fontId="0" fillId="0" borderId="3" xfId="0" applyBorder="1" applyAlignment="1">
      <alignment horizontal="right"/>
    </xf>
    <xf numFmtId="0" fontId="0" fillId="3" borderId="4" xfId="0" applyFill="1" applyBorder="1" applyAlignment="1">
      <alignment horizontal="left"/>
    </xf>
    <xf numFmtId="0" fontId="0" fillId="0" borderId="5" xfId="0" applyBorder="1" applyAlignment="1">
      <alignment horizontal="right"/>
    </xf>
    <xf numFmtId="0" fontId="0" fillId="3" borderId="6" xfId="0" applyFill="1" applyBorder="1" applyAlignment="1">
      <alignment horizontal="left"/>
    </xf>
    <xf numFmtId="0" fontId="0" fillId="0" borderId="7" xfId="0" applyBorder="1" applyAlignment="1">
      <alignment horizontal="right"/>
    </xf>
    <xf numFmtId="0" fontId="0" fillId="3" borderId="8" xfId="0" applyFill="1" applyBorder="1" applyAlignment="1">
      <alignment horizontal="left"/>
    </xf>
    <xf numFmtId="0" fontId="0" fillId="0" borderId="9" xfId="0" applyBorder="1"/>
    <xf numFmtId="0" fontId="0" fillId="0" borderId="3" xfId="0" applyBorder="1"/>
    <xf numFmtId="0" fontId="0" fillId="2" borderId="4" xfId="0" applyFill="1" applyBorder="1"/>
    <xf numFmtId="0" fontId="0" fillId="3" borderId="11" xfId="0" applyFill="1" applyBorder="1"/>
    <xf numFmtId="0" fontId="0" fillId="0" borderId="11" xfId="0" quotePrefix="1" applyBorder="1" applyAlignment="1">
      <alignment horizontal="left"/>
    </xf>
    <xf numFmtId="0" fontId="0" fillId="2" borderId="11" xfId="0" applyFill="1" applyBorder="1"/>
    <xf numFmtId="0" fontId="0" fillId="0" borderId="10" xfId="0" applyBorder="1" applyAlignment="1">
      <alignment horizontal="left"/>
    </xf>
    <xf numFmtId="0" fontId="0" fillId="3" borderId="12" xfId="0" applyFill="1" applyBorder="1"/>
    <xf numFmtId="0" fontId="0" fillId="0" borderId="12" xfId="0" quotePrefix="1" applyBorder="1" applyAlignment="1">
      <alignment horizontal="left"/>
    </xf>
    <xf numFmtId="0" fontId="0" fillId="2" borderId="12" xfId="0" applyFill="1" applyBorder="1"/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3" borderId="8" xfId="0" applyFill="1" applyBorder="1"/>
    <xf numFmtId="0" fontId="3" fillId="0" borderId="2" xfId="2" applyFill="1" applyAlignment="1">
      <alignment horizontal="center"/>
    </xf>
    <xf numFmtId="0" fontId="3" fillId="0" borderId="0" xfId="3"/>
    <xf numFmtId="0" fontId="3" fillId="0" borderId="0" xfId="3" applyAlignment="1">
      <alignment horizontal="center"/>
    </xf>
    <xf numFmtId="0" fontId="0" fillId="4" borderId="0" xfId="0" applyFill="1"/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2" applyAlignment="1">
      <alignment horizontal="center"/>
    </xf>
    <xf numFmtId="0" fontId="2" fillId="0" borderId="1" xfId="1" applyAlignment="1">
      <alignment horizontal="center"/>
    </xf>
    <xf numFmtId="0" fontId="0" fillId="3" borderId="0" xfId="0" applyNumberFormat="1" applyFill="1"/>
    <xf numFmtId="0" fontId="0" fillId="0" borderId="0" xfId="0" applyAlignment="1">
      <alignment horizontal="center"/>
    </xf>
  </cellXfs>
  <cellStyles count="4">
    <cellStyle name="Heading 1" xfId="1" builtinId="16"/>
    <cellStyle name="Heading 3" xfId="2" builtinId="18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Orthogonal Basis</a:t>
            </a:r>
            <a:r>
              <a:rPr lang="en-US" baseline="0"/>
              <a:t> Functions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'Problem 1'!$B$10</c:f>
              <c:strCache>
                <c:ptCount val="1"/>
                <c:pt idx="0">
                  <c:v>g1(x)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'Problem 1'!$A$11:$A$111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'Problem 1'!$B$11:$B$111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80-48E6-9B35-29CFA87BC682}"/>
            </c:ext>
          </c:extLst>
        </c:ser>
        <c:ser>
          <c:idx val="1"/>
          <c:order val="1"/>
          <c:tx>
            <c:strRef>
              <c:f>'Problem 1'!$C$10</c:f>
              <c:strCache>
                <c:ptCount val="1"/>
                <c:pt idx="0">
                  <c:v>g2(x)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'Problem 1'!$A$11:$A$111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'Problem 1'!$C$11:$C$111</c:f>
              <c:numCache>
                <c:formatCode>General</c:formatCode>
                <c:ptCount val="101"/>
                <c:pt idx="0">
                  <c:v>-0.5</c:v>
                </c:pt>
                <c:pt idx="1">
                  <c:v>-0.49</c:v>
                </c:pt>
                <c:pt idx="2">
                  <c:v>-0.48</c:v>
                </c:pt>
                <c:pt idx="3">
                  <c:v>-0.47</c:v>
                </c:pt>
                <c:pt idx="4">
                  <c:v>-0.46</c:v>
                </c:pt>
                <c:pt idx="5">
                  <c:v>-0.45</c:v>
                </c:pt>
                <c:pt idx="6">
                  <c:v>-0.44</c:v>
                </c:pt>
                <c:pt idx="7">
                  <c:v>-0.43</c:v>
                </c:pt>
                <c:pt idx="8">
                  <c:v>-0.42</c:v>
                </c:pt>
                <c:pt idx="9">
                  <c:v>-0.41000000000000003</c:v>
                </c:pt>
                <c:pt idx="10">
                  <c:v>-0.4</c:v>
                </c:pt>
                <c:pt idx="11">
                  <c:v>-0.39</c:v>
                </c:pt>
                <c:pt idx="12">
                  <c:v>-0.38</c:v>
                </c:pt>
                <c:pt idx="13">
                  <c:v>-0.37</c:v>
                </c:pt>
                <c:pt idx="14">
                  <c:v>-0.36</c:v>
                </c:pt>
                <c:pt idx="15">
                  <c:v>-0.35</c:v>
                </c:pt>
                <c:pt idx="16">
                  <c:v>-0.33999999999999997</c:v>
                </c:pt>
                <c:pt idx="17">
                  <c:v>-0.32999999999999996</c:v>
                </c:pt>
                <c:pt idx="18">
                  <c:v>-0.31999999999999995</c:v>
                </c:pt>
                <c:pt idx="19">
                  <c:v>-0.30999999999999994</c:v>
                </c:pt>
                <c:pt idx="20">
                  <c:v>-0.29999999999999993</c:v>
                </c:pt>
                <c:pt idx="21">
                  <c:v>-0.28999999999999992</c:v>
                </c:pt>
                <c:pt idx="22">
                  <c:v>-0.27999999999999992</c:v>
                </c:pt>
                <c:pt idx="23">
                  <c:v>-0.26999999999999991</c:v>
                </c:pt>
                <c:pt idx="24">
                  <c:v>-0.2599999999999999</c:v>
                </c:pt>
                <c:pt idx="25">
                  <c:v>-0.24999999999999994</c:v>
                </c:pt>
                <c:pt idx="26">
                  <c:v>-0.23999999999999994</c:v>
                </c:pt>
                <c:pt idx="27">
                  <c:v>-0.22999999999999993</c:v>
                </c:pt>
                <c:pt idx="28">
                  <c:v>-0.21999999999999992</c:v>
                </c:pt>
                <c:pt idx="29">
                  <c:v>-0.20999999999999991</c:v>
                </c:pt>
                <c:pt idx="30">
                  <c:v>-0.1999999999999999</c:v>
                </c:pt>
                <c:pt idx="31">
                  <c:v>-0.18999999999999989</c:v>
                </c:pt>
                <c:pt idx="32">
                  <c:v>-0.17999999999999988</c:v>
                </c:pt>
                <c:pt idx="33">
                  <c:v>-0.16999999999999987</c:v>
                </c:pt>
                <c:pt idx="34">
                  <c:v>-0.15999999999999986</c:v>
                </c:pt>
                <c:pt idx="35">
                  <c:v>-0.14999999999999986</c:v>
                </c:pt>
                <c:pt idx="36">
                  <c:v>-0.13999999999999985</c:v>
                </c:pt>
                <c:pt idx="37">
                  <c:v>-0.12999999999999984</c:v>
                </c:pt>
                <c:pt idx="38">
                  <c:v>-0.11999999999999983</c:v>
                </c:pt>
                <c:pt idx="39">
                  <c:v>-0.10999999999999982</c:v>
                </c:pt>
                <c:pt idx="40">
                  <c:v>-9.9999999999999811E-2</c:v>
                </c:pt>
                <c:pt idx="41">
                  <c:v>-8.9999999999999802E-2</c:v>
                </c:pt>
                <c:pt idx="42">
                  <c:v>-7.9999999999999793E-2</c:v>
                </c:pt>
                <c:pt idx="43">
                  <c:v>-6.9999999999999785E-2</c:v>
                </c:pt>
                <c:pt idx="44">
                  <c:v>-5.9999999999999776E-2</c:v>
                </c:pt>
                <c:pt idx="45">
                  <c:v>-4.9999999999999767E-2</c:v>
                </c:pt>
                <c:pt idx="46">
                  <c:v>-3.9999999999999758E-2</c:v>
                </c:pt>
                <c:pt idx="47">
                  <c:v>-2.9999999999999749E-2</c:v>
                </c:pt>
                <c:pt idx="48">
                  <c:v>-1.999999999999974E-2</c:v>
                </c:pt>
                <c:pt idx="49">
                  <c:v>-9.9999999999997313E-3</c:v>
                </c:pt>
                <c:pt idx="50">
                  <c:v>2.2204460492503131E-16</c:v>
                </c:pt>
                <c:pt idx="51">
                  <c:v>1.0000000000000231E-2</c:v>
                </c:pt>
                <c:pt idx="52">
                  <c:v>2.000000000000024E-2</c:v>
                </c:pt>
                <c:pt idx="53">
                  <c:v>3.0000000000000249E-2</c:v>
                </c:pt>
                <c:pt idx="54">
                  <c:v>4.0000000000000258E-2</c:v>
                </c:pt>
                <c:pt idx="55">
                  <c:v>5.0000000000000266E-2</c:v>
                </c:pt>
                <c:pt idx="56">
                  <c:v>6.0000000000000275E-2</c:v>
                </c:pt>
                <c:pt idx="57">
                  <c:v>7.0000000000000284E-2</c:v>
                </c:pt>
                <c:pt idx="58">
                  <c:v>8.0000000000000293E-2</c:v>
                </c:pt>
                <c:pt idx="59">
                  <c:v>9.0000000000000302E-2</c:v>
                </c:pt>
                <c:pt idx="60">
                  <c:v>0.10000000000000031</c:v>
                </c:pt>
                <c:pt idx="61">
                  <c:v>0.11000000000000032</c:v>
                </c:pt>
                <c:pt idx="62">
                  <c:v>0.12000000000000033</c:v>
                </c:pt>
                <c:pt idx="63">
                  <c:v>0.13000000000000034</c:v>
                </c:pt>
                <c:pt idx="64">
                  <c:v>0.14000000000000035</c:v>
                </c:pt>
                <c:pt idx="65">
                  <c:v>0.15000000000000036</c:v>
                </c:pt>
                <c:pt idx="66">
                  <c:v>0.16000000000000036</c:v>
                </c:pt>
                <c:pt idx="67">
                  <c:v>0.17000000000000037</c:v>
                </c:pt>
                <c:pt idx="68">
                  <c:v>0.18000000000000038</c:v>
                </c:pt>
                <c:pt idx="69">
                  <c:v>0.19000000000000039</c:v>
                </c:pt>
                <c:pt idx="70">
                  <c:v>0.2000000000000004</c:v>
                </c:pt>
                <c:pt idx="71">
                  <c:v>0.21000000000000041</c:v>
                </c:pt>
                <c:pt idx="72">
                  <c:v>0.22000000000000042</c:v>
                </c:pt>
                <c:pt idx="73">
                  <c:v>0.23000000000000043</c:v>
                </c:pt>
                <c:pt idx="74">
                  <c:v>0.24000000000000044</c:v>
                </c:pt>
                <c:pt idx="75">
                  <c:v>0.25000000000000044</c:v>
                </c:pt>
                <c:pt idx="76">
                  <c:v>0.26000000000000045</c:v>
                </c:pt>
                <c:pt idx="77">
                  <c:v>0.27000000000000046</c:v>
                </c:pt>
                <c:pt idx="78">
                  <c:v>0.28000000000000047</c:v>
                </c:pt>
                <c:pt idx="79">
                  <c:v>0.29000000000000048</c:v>
                </c:pt>
                <c:pt idx="80">
                  <c:v>0.30000000000000049</c:v>
                </c:pt>
                <c:pt idx="81">
                  <c:v>0.3100000000000005</c:v>
                </c:pt>
                <c:pt idx="82">
                  <c:v>0.32000000000000051</c:v>
                </c:pt>
                <c:pt idx="83">
                  <c:v>0.33000000000000052</c:v>
                </c:pt>
                <c:pt idx="84">
                  <c:v>0.34000000000000052</c:v>
                </c:pt>
                <c:pt idx="85">
                  <c:v>0.35000000000000053</c:v>
                </c:pt>
                <c:pt idx="86">
                  <c:v>0.36000000000000054</c:v>
                </c:pt>
                <c:pt idx="87">
                  <c:v>0.37000000000000055</c:v>
                </c:pt>
                <c:pt idx="88">
                  <c:v>0.38000000000000056</c:v>
                </c:pt>
                <c:pt idx="89">
                  <c:v>0.39000000000000057</c:v>
                </c:pt>
                <c:pt idx="90">
                  <c:v>0.40000000000000058</c:v>
                </c:pt>
                <c:pt idx="91">
                  <c:v>0.41000000000000059</c:v>
                </c:pt>
                <c:pt idx="92">
                  <c:v>0.4200000000000006</c:v>
                </c:pt>
                <c:pt idx="93">
                  <c:v>0.4300000000000006</c:v>
                </c:pt>
                <c:pt idx="94">
                  <c:v>0.44000000000000061</c:v>
                </c:pt>
                <c:pt idx="95">
                  <c:v>0.45000000000000062</c:v>
                </c:pt>
                <c:pt idx="96">
                  <c:v>0.46000000000000063</c:v>
                </c:pt>
                <c:pt idx="97">
                  <c:v>0.47000000000000064</c:v>
                </c:pt>
                <c:pt idx="98">
                  <c:v>0.48000000000000065</c:v>
                </c:pt>
                <c:pt idx="99">
                  <c:v>0.49000000000000066</c:v>
                </c:pt>
                <c:pt idx="100">
                  <c:v>0.50000000000000067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80-48E6-9B35-29CFA87BC682}"/>
            </c:ext>
          </c:extLst>
        </c:ser>
        <c:ser>
          <c:idx val="2"/>
          <c:order val="2"/>
          <c:tx>
            <c:strRef>
              <c:f>'Problem 1'!$D$10</c:f>
              <c:strCache>
                <c:ptCount val="1"/>
                <c:pt idx="0">
                  <c:v>g3(x)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'Problem 1'!$A$11:$A$111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'Problem 1'!$D$11:$D$111</c:f>
              <c:numCache>
                <c:formatCode>General</c:formatCode>
                <c:ptCount val="101"/>
                <c:pt idx="0">
                  <c:v>-0.26666666666666666</c:v>
                </c:pt>
                <c:pt idx="1">
                  <c:v>-0.17466666666666666</c:v>
                </c:pt>
                <c:pt idx="2">
                  <c:v>-0.14124531042935717</c:v>
                </c:pt>
                <c:pt idx="3">
                  <c:v>-0.11746158590977895</c:v>
                </c:pt>
                <c:pt idx="4">
                  <c:v>-9.8666666666666625E-2</c:v>
                </c:pt>
                <c:pt idx="5">
                  <c:v>-8.3059868916687679E-2</c:v>
                </c:pt>
                <c:pt idx="6">
                  <c:v>-6.9717692388348823E-2</c:v>
                </c:pt>
                <c:pt idx="7">
                  <c:v>-5.8091535560207574E-2</c:v>
                </c:pt>
                <c:pt idx="8">
                  <c:v>-4.7823954192047657E-2</c:v>
                </c:pt>
                <c:pt idx="9">
                  <c:v>-3.8666666666666683E-2</c:v>
                </c:pt>
                <c:pt idx="10">
                  <c:v>-3.0438900649828737E-2</c:v>
                </c:pt>
                <c:pt idx="11">
                  <c:v>-2.3004187631126716E-2</c:v>
                </c:pt>
                <c:pt idx="12">
                  <c:v>-1.6256505152891232E-2</c:v>
                </c:pt>
                <c:pt idx="13">
                  <c:v>-1.0111539120267743E-2</c:v>
                </c:pt>
                <c:pt idx="14">
                  <c:v>-4.5009279892725407E-3</c:v>
                </c:pt>
                <c:pt idx="15">
                  <c:v>6.3166795407504361E-4</c:v>
                </c:pt>
                <c:pt idx="16">
                  <c:v>5.3333333333333566E-3</c:v>
                </c:pt>
                <c:pt idx="17">
                  <c:v>9.6438958950993969E-3</c:v>
                </c:pt>
                <c:pt idx="18">
                  <c:v>1.3597402045261886E-2</c:v>
                </c:pt>
                <c:pt idx="19">
                  <c:v>1.72232276874007E-2</c:v>
                </c:pt>
                <c:pt idx="20">
                  <c:v>2.0546928833291289E-2</c:v>
                </c:pt>
                <c:pt idx="21">
                  <c:v>2.3590902828917348E-2</c:v>
                </c:pt>
                <c:pt idx="22">
                  <c:v>2.637490931567632E-2</c:v>
                </c:pt>
                <c:pt idx="23">
                  <c:v>2.8916485664605307E-2</c:v>
                </c:pt>
                <c:pt idx="24">
                  <c:v>3.1231281889968987E-2</c:v>
                </c:pt>
                <c:pt idx="25">
                  <c:v>3.333333333333327E-2</c:v>
                </c:pt>
                <c:pt idx="26">
                  <c:v>3.5235284692611779E-2</c:v>
                </c:pt>
                <c:pt idx="27">
                  <c:v>3.6948575603996503E-2</c:v>
                </c:pt>
                <c:pt idx="28">
                  <c:v>3.8483595546251415E-2</c:v>
                </c:pt>
                <c:pt idx="29">
                  <c:v>3.9849814046783727E-2</c:v>
                </c:pt>
                <c:pt idx="30">
                  <c:v>4.1055890838499365E-2</c:v>
                </c:pt>
                <c:pt idx="31">
                  <c:v>4.2109769616335502E-2</c:v>
                </c:pt>
                <c:pt idx="32">
                  <c:v>4.301875828257129E-2</c:v>
                </c:pt>
                <c:pt idx="33">
                  <c:v>4.3789597987136109E-2</c:v>
                </c:pt>
                <c:pt idx="34">
                  <c:v>4.4428522817863358E-2</c:v>
                </c:pt>
                <c:pt idx="35">
                  <c:v>4.4941311643294846E-2</c:v>
                </c:pt>
                <c:pt idx="36">
                  <c:v>4.5333333333333226E-2</c:v>
                </c:pt>
                <c:pt idx="37">
                  <c:v>4.5609586363155263E-2</c:v>
                </c:pt>
                <c:pt idx="38">
                  <c:v>4.5774733630230879E-2</c:v>
                </c:pt>
                <c:pt idx="39">
                  <c:v>4.5833133173173057E-2</c:v>
                </c:pt>
                <c:pt idx="40">
                  <c:v>4.5788865367009102E-2</c:v>
                </c:pt>
                <c:pt idx="41">
                  <c:v>4.564575707661811E-2</c:v>
                </c:pt>
                <c:pt idx="42">
                  <c:v>4.5407403174119287E-2</c:v>
                </c:pt>
                <c:pt idx="43">
                  <c:v>4.5077185763533367E-2</c:v>
                </c:pt>
                <c:pt idx="44">
                  <c:v>4.4658291404413242E-2</c:v>
                </c:pt>
                <c:pt idx="45">
                  <c:v>4.4153726583270103E-2</c:v>
                </c:pt>
                <c:pt idx="46">
                  <c:v>4.3566331645860101E-2</c:v>
                </c:pt>
                <c:pt idx="47">
                  <c:v>4.2898793373437605E-2</c:v>
                </c:pt>
                <c:pt idx="48">
                  <c:v>4.2153656360884195E-2</c:v>
                </c:pt>
                <c:pt idx="49">
                  <c:v>4.1333333333333222E-2</c:v>
                </c:pt>
                <c:pt idx="50">
                  <c:v>4.0440114519880832E-2</c:v>
                </c:pt>
                <c:pt idx="51">
                  <c:v>3.9476176187618339E-2</c:v>
                </c:pt>
                <c:pt idx="52">
                  <c:v>3.8443588426131159E-2</c:v>
                </c:pt>
                <c:pt idx="53">
                  <c:v>3.7344322261385177E-2</c:v>
                </c:pt>
                <c:pt idx="54">
                  <c:v>3.6180256168286684E-2</c:v>
                </c:pt>
                <c:pt idx="55">
                  <c:v>3.4953182042899544E-2</c:v>
                </c:pt>
                <c:pt idx="56">
                  <c:v>3.3664810688121549E-2</c:v>
                </c:pt>
                <c:pt idx="57">
                  <c:v>3.2316776860408236E-2</c:v>
                </c:pt>
                <c:pt idx="58">
                  <c:v>3.091064391972409E-2</c:v>
                </c:pt>
                <c:pt idx="59">
                  <c:v>2.9447908120194044E-2</c:v>
                </c:pt>
                <c:pt idx="60">
                  <c:v>2.7930002574816704E-2</c:v>
                </c:pt>
                <c:pt idx="61">
                  <c:v>2.6358300923998712E-2</c:v>
                </c:pt>
                <c:pt idx="62">
                  <c:v>2.473412073451442E-2</c:v>
                </c:pt>
                <c:pt idx="63">
                  <c:v>2.305872665271036E-2</c:v>
                </c:pt>
                <c:pt idx="64">
                  <c:v>2.1333333333333204E-2</c:v>
                </c:pt>
                <c:pt idx="65">
                  <c:v>1.9559108163188066E-2</c:v>
                </c:pt>
                <c:pt idx="66">
                  <c:v>1.7737173796929184E-2</c:v>
                </c:pt>
                <c:pt idx="67">
                  <c:v>1.5868610520578086E-2</c:v>
                </c:pt>
                <c:pt idx="68">
                  <c:v>1.3954458456865271E-2</c:v>
                </c:pt>
                <c:pt idx="69">
                  <c:v>1.1995719625140677E-2</c:v>
                </c:pt>
                <c:pt idx="70">
                  <c:v>9.9933598674086799E-3</c:v>
                </c:pt>
                <c:pt idx="71">
                  <c:v>7.9483106509690149E-3</c:v>
                </c:pt>
                <c:pt idx="72">
                  <c:v>5.8614707571901237E-3</c:v>
                </c:pt>
                <c:pt idx="73">
                  <c:v>3.7337078650861999E-3</c:v>
                </c:pt>
                <c:pt idx="74">
                  <c:v>1.5658600375958454E-3</c:v>
                </c:pt>
                <c:pt idx="75">
                  <c:v>-6.4126288222821071E-4</c:v>
                </c:pt>
                <c:pt idx="76">
                  <c:v>-2.8868779585321525E-3</c:v>
                </c:pt>
                <c:pt idx="77">
                  <c:v>-5.1702279274546958E-3</c:v>
                </c:pt>
                <c:pt idx="78">
                  <c:v>-7.4905800338822548E-3</c:v>
                </c:pt>
                <c:pt idx="79">
                  <c:v>-9.8472249351080343E-3</c:v>
                </c:pt>
                <c:pt idx="80">
                  <c:v>-1.2239475666750987E-2</c:v>
                </c:pt>
                <c:pt idx="81">
                  <c:v>-1.4666666666666939E-2</c:v>
                </c:pt>
                <c:pt idx="82">
                  <c:v>-1.7128152852925238E-2</c:v>
                </c:pt>
                <c:pt idx="83">
                  <c:v>-1.9623308752237056E-2</c:v>
                </c:pt>
                <c:pt idx="84">
                  <c:v>-2.2151527675498883E-2</c:v>
                </c:pt>
                <c:pt idx="85">
                  <c:v>-2.4712220937378238E-2</c:v>
                </c:pt>
                <c:pt idx="86">
                  <c:v>-2.7304817117096536E-2</c:v>
                </c:pt>
                <c:pt idx="87">
                  <c:v>-2.9928761357785438E-2</c:v>
                </c:pt>
                <c:pt idx="88">
                  <c:v>-3.2583514701981064E-2</c:v>
                </c:pt>
                <c:pt idx="89">
                  <c:v>-3.5268553461006547E-2</c:v>
                </c:pt>
                <c:pt idx="90">
                  <c:v>-3.7983368616153146E-2</c:v>
                </c:pt>
                <c:pt idx="91">
                  <c:v>-4.0727465249721262E-2</c:v>
                </c:pt>
                <c:pt idx="92">
                  <c:v>-4.3500362004122994E-2</c:v>
                </c:pt>
                <c:pt idx="93">
                  <c:v>-4.6301590567371487E-2</c:v>
                </c:pt>
                <c:pt idx="94">
                  <c:v>-4.9130695183401185E-2</c:v>
                </c:pt>
                <c:pt idx="95">
                  <c:v>-5.1987232185770615E-2</c:v>
                </c:pt>
                <c:pt idx="96">
                  <c:v>-5.487076955339576E-2</c:v>
                </c:pt>
                <c:pt idx="97">
                  <c:v>-5.7780886487056482E-2</c:v>
                </c:pt>
                <c:pt idx="98">
                  <c:v>-6.0717173005500391E-2</c:v>
                </c:pt>
                <c:pt idx="99">
                  <c:v>-6.3679229560047013E-2</c:v>
                </c:pt>
                <c:pt idx="100">
                  <c:v>-6.6666666666666874E-2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580-48E6-9B35-29CFA87BC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398008"/>
        <c:axId val="554231096"/>
      </c:scatterChart>
      <c:valAx>
        <c:axId val="4693980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231096"/>
        <c:crosses val="autoZero"/>
        <c:crossBetween val="midCat"/>
      </c:valAx>
      <c:valAx>
        <c:axId val="554231096"/>
        <c:scaling>
          <c:orientation val="minMax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98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</a:t>
            </a:r>
            <a:r>
              <a:rPr lang="en-US" baseline="0"/>
              <a:t> fit approximation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h(x)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'Problem 1'!$A$11:$A$111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'Problem 1'!$F$11:$F$111</c:f>
              <c:numCache>
                <c:formatCode>General</c:formatCode>
                <c:ptCount val="101"/>
                <c:pt idx="0">
                  <c:v>0</c:v>
                </c:pt>
                <c:pt idx="1">
                  <c:v>1E-4</c:v>
                </c:pt>
                <c:pt idx="2">
                  <c:v>4.0000000000000002E-4</c:v>
                </c:pt>
                <c:pt idx="3">
                  <c:v>8.9999999999999998E-4</c:v>
                </c:pt>
                <c:pt idx="4">
                  <c:v>1.6000000000000001E-3</c:v>
                </c:pt>
                <c:pt idx="5">
                  <c:v>2.5000000000000005E-3</c:v>
                </c:pt>
                <c:pt idx="6">
                  <c:v>3.6000000000000008E-3</c:v>
                </c:pt>
                <c:pt idx="7">
                  <c:v>4.9000000000000007E-3</c:v>
                </c:pt>
                <c:pt idx="8">
                  <c:v>6.4000000000000003E-3</c:v>
                </c:pt>
                <c:pt idx="9">
                  <c:v>8.0999999999999996E-3</c:v>
                </c:pt>
                <c:pt idx="10">
                  <c:v>9.9999999999999985E-3</c:v>
                </c:pt>
                <c:pt idx="11">
                  <c:v>1.2099999999999998E-2</c:v>
                </c:pt>
                <c:pt idx="12">
                  <c:v>1.4399999999999996E-2</c:v>
                </c:pt>
                <c:pt idx="13">
                  <c:v>1.6899999999999995E-2</c:v>
                </c:pt>
                <c:pt idx="14">
                  <c:v>1.9599999999999996E-2</c:v>
                </c:pt>
                <c:pt idx="15">
                  <c:v>2.2499999999999999E-2</c:v>
                </c:pt>
                <c:pt idx="16">
                  <c:v>2.5600000000000001E-2</c:v>
                </c:pt>
                <c:pt idx="17">
                  <c:v>2.8900000000000006E-2</c:v>
                </c:pt>
                <c:pt idx="18">
                  <c:v>3.2400000000000005E-2</c:v>
                </c:pt>
                <c:pt idx="19">
                  <c:v>3.6100000000000014E-2</c:v>
                </c:pt>
                <c:pt idx="20">
                  <c:v>4.0000000000000015E-2</c:v>
                </c:pt>
                <c:pt idx="21">
                  <c:v>4.4100000000000021E-2</c:v>
                </c:pt>
                <c:pt idx="22">
                  <c:v>4.8400000000000026E-2</c:v>
                </c:pt>
                <c:pt idx="23">
                  <c:v>5.290000000000003E-2</c:v>
                </c:pt>
                <c:pt idx="24">
                  <c:v>5.7600000000000033E-2</c:v>
                </c:pt>
                <c:pt idx="25">
                  <c:v>6.2500000000000028E-2</c:v>
                </c:pt>
                <c:pt idx="26">
                  <c:v>6.7600000000000035E-2</c:v>
                </c:pt>
                <c:pt idx="27">
                  <c:v>7.2900000000000034E-2</c:v>
                </c:pt>
                <c:pt idx="28">
                  <c:v>7.8400000000000039E-2</c:v>
                </c:pt>
                <c:pt idx="29">
                  <c:v>8.410000000000005E-2</c:v>
                </c:pt>
                <c:pt idx="30">
                  <c:v>9.0000000000000066E-2</c:v>
                </c:pt>
                <c:pt idx="31">
                  <c:v>9.6100000000000074E-2</c:v>
                </c:pt>
                <c:pt idx="32">
                  <c:v>0.10240000000000007</c:v>
                </c:pt>
                <c:pt idx="33">
                  <c:v>0.10890000000000008</c:v>
                </c:pt>
                <c:pt idx="34">
                  <c:v>0.11560000000000009</c:v>
                </c:pt>
                <c:pt idx="35">
                  <c:v>0.12250000000000009</c:v>
                </c:pt>
                <c:pt idx="36">
                  <c:v>0.1296000000000001</c:v>
                </c:pt>
                <c:pt idx="37">
                  <c:v>0.13690000000000013</c:v>
                </c:pt>
                <c:pt idx="38">
                  <c:v>0.14440000000000014</c:v>
                </c:pt>
                <c:pt idx="39">
                  <c:v>0.15210000000000015</c:v>
                </c:pt>
                <c:pt idx="40">
                  <c:v>0.16000000000000014</c:v>
                </c:pt>
                <c:pt idx="41">
                  <c:v>0.16810000000000017</c:v>
                </c:pt>
                <c:pt idx="42">
                  <c:v>0.17640000000000017</c:v>
                </c:pt>
                <c:pt idx="43">
                  <c:v>0.18490000000000018</c:v>
                </c:pt>
                <c:pt idx="44">
                  <c:v>0.19360000000000019</c:v>
                </c:pt>
                <c:pt idx="45">
                  <c:v>0.20250000000000021</c:v>
                </c:pt>
                <c:pt idx="46">
                  <c:v>0.21160000000000023</c:v>
                </c:pt>
                <c:pt idx="47">
                  <c:v>0.22090000000000024</c:v>
                </c:pt>
                <c:pt idx="48">
                  <c:v>0.23040000000000024</c:v>
                </c:pt>
                <c:pt idx="49">
                  <c:v>0.24010000000000026</c:v>
                </c:pt>
                <c:pt idx="50">
                  <c:v>0.25000000000000022</c:v>
                </c:pt>
                <c:pt idx="51">
                  <c:v>0.26010000000000022</c:v>
                </c:pt>
                <c:pt idx="52">
                  <c:v>0.27040000000000025</c:v>
                </c:pt>
                <c:pt idx="53">
                  <c:v>0.28090000000000026</c:v>
                </c:pt>
                <c:pt idx="54">
                  <c:v>0.2916000000000003</c:v>
                </c:pt>
                <c:pt idx="55">
                  <c:v>0.30250000000000027</c:v>
                </c:pt>
                <c:pt idx="56">
                  <c:v>0.31360000000000032</c:v>
                </c:pt>
                <c:pt idx="57">
                  <c:v>0.3249000000000003</c:v>
                </c:pt>
                <c:pt idx="58">
                  <c:v>0.33640000000000037</c:v>
                </c:pt>
                <c:pt idx="59">
                  <c:v>0.34810000000000035</c:v>
                </c:pt>
                <c:pt idx="60">
                  <c:v>0.36000000000000038</c:v>
                </c:pt>
                <c:pt idx="61">
                  <c:v>0.37210000000000037</c:v>
                </c:pt>
                <c:pt idx="62">
                  <c:v>0.38440000000000041</c:v>
                </c:pt>
                <c:pt idx="63">
                  <c:v>0.39690000000000042</c:v>
                </c:pt>
                <c:pt idx="64">
                  <c:v>0.40960000000000046</c:v>
                </c:pt>
                <c:pt idx="65">
                  <c:v>0.42250000000000049</c:v>
                </c:pt>
                <c:pt idx="66">
                  <c:v>0.43560000000000049</c:v>
                </c:pt>
                <c:pt idx="67">
                  <c:v>0.44890000000000052</c:v>
                </c:pt>
                <c:pt idx="68">
                  <c:v>0.46240000000000053</c:v>
                </c:pt>
                <c:pt idx="69">
                  <c:v>0.47610000000000052</c:v>
                </c:pt>
                <c:pt idx="70">
                  <c:v>0.49000000000000055</c:v>
                </c:pt>
                <c:pt idx="71">
                  <c:v>0.50410000000000055</c:v>
                </c:pt>
                <c:pt idx="72">
                  <c:v>0.51840000000000064</c:v>
                </c:pt>
                <c:pt idx="73">
                  <c:v>0.5329000000000006</c:v>
                </c:pt>
                <c:pt idx="74">
                  <c:v>0.54760000000000064</c:v>
                </c:pt>
                <c:pt idx="75">
                  <c:v>0.56250000000000067</c:v>
                </c:pt>
                <c:pt idx="76">
                  <c:v>0.57760000000000067</c:v>
                </c:pt>
                <c:pt idx="77">
                  <c:v>0.59290000000000076</c:v>
                </c:pt>
                <c:pt idx="78">
                  <c:v>0.60840000000000072</c:v>
                </c:pt>
                <c:pt idx="79">
                  <c:v>0.62410000000000077</c:v>
                </c:pt>
                <c:pt idx="80">
                  <c:v>0.64000000000000079</c:v>
                </c:pt>
                <c:pt idx="81">
                  <c:v>0.65610000000000079</c:v>
                </c:pt>
                <c:pt idx="82">
                  <c:v>0.67240000000000077</c:v>
                </c:pt>
                <c:pt idx="83">
                  <c:v>0.68890000000000085</c:v>
                </c:pt>
                <c:pt idx="84">
                  <c:v>0.70560000000000089</c:v>
                </c:pt>
                <c:pt idx="85">
                  <c:v>0.72250000000000092</c:v>
                </c:pt>
                <c:pt idx="86">
                  <c:v>0.73960000000000092</c:v>
                </c:pt>
                <c:pt idx="87">
                  <c:v>0.75690000000000091</c:v>
                </c:pt>
                <c:pt idx="88">
                  <c:v>0.77440000000000098</c:v>
                </c:pt>
                <c:pt idx="89">
                  <c:v>0.79210000000000103</c:v>
                </c:pt>
                <c:pt idx="90">
                  <c:v>0.81000000000000105</c:v>
                </c:pt>
                <c:pt idx="91">
                  <c:v>0.82810000000000106</c:v>
                </c:pt>
                <c:pt idx="92">
                  <c:v>0.84640000000000104</c:v>
                </c:pt>
                <c:pt idx="93">
                  <c:v>0.86490000000000111</c:v>
                </c:pt>
                <c:pt idx="94">
                  <c:v>0.88360000000000116</c:v>
                </c:pt>
                <c:pt idx="95">
                  <c:v>0.90250000000000119</c:v>
                </c:pt>
                <c:pt idx="96">
                  <c:v>0.9216000000000012</c:v>
                </c:pt>
                <c:pt idx="97">
                  <c:v>0.94090000000000129</c:v>
                </c:pt>
                <c:pt idx="98">
                  <c:v>0.96040000000000125</c:v>
                </c:pt>
                <c:pt idx="99">
                  <c:v>0.9801000000000013</c:v>
                </c:pt>
                <c:pt idx="100">
                  <c:v>1.0000000000000013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19-41E7-89F0-B4338B66082C}"/>
            </c:ext>
          </c:extLst>
        </c:ser>
        <c:ser>
          <c:idx val="1"/>
          <c:order val="1"/>
          <c:tx>
            <c:v>p(x)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'Problem 1'!$A$11:$A$111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'Problem 1'!$G$11:$G$111</c:f>
              <c:numCache>
                <c:formatCode>General</c:formatCode>
                <c:ptCount val="101"/>
                <c:pt idx="0">
                  <c:v>0.21428571428571427</c:v>
                </c:pt>
                <c:pt idx="1">
                  <c:v>9.2857142857142833E-2</c:v>
                </c:pt>
                <c:pt idx="2">
                  <c:v>5.5112348232414954E-2</c:v>
                </c:pt>
                <c:pt idx="3">
                  <c:v>3.1135598918731827E-2</c:v>
                </c:pt>
                <c:pt idx="4">
                  <c:v>1.4285714285714235E-2</c:v>
                </c:pt>
                <c:pt idx="5">
                  <c:v>1.9902889286014247E-3</c:v>
                </c:pt>
                <c:pt idx="6">
                  <c:v>-7.0699632547397417E-3</c:v>
                </c:pt>
                <c:pt idx="7">
                  <c:v>-1.3678758723512929E-2</c:v>
                </c:pt>
                <c:pt idx="8">
                  <c:v>-1.8346732106598651E-2</c:v>
                </c:pt>
                <c:pt idx="9">
                  <c:v>-2.1428571428571408E-2</c:v>
                </c:pt>
                <c:pt idx="10">
                  <c:v>-2.3182522881197098E-2</c:v>
                </c:pt>
                <c:pt idx="11">
                  <c:v>-2.3803541479342882E-2</c:v>
                </c:pt>
                <c:pt idx="12">
                  <c:v>-2.3443087876822033E-2</c:v>
                </c:pt>
                <c:pt idx="13">
                  <c:v>-2.2221610780569945E-2</c:v>
                </c:pt>
                <c:pt idx="14">
                  <c:v>-2.0236769539134558E-2</c:v>
                </c:pt>
                <c:pt idx="15">
                  <c:v>-1.7569049458202479E-2</c:v>
                </c:pt>
                <c:pt idx="16">
                  <c:v>-1.4285714285714346E-2</c:v>
                </c:pt>
                <c:pt idx="17">
                  <c:v>-1.0443660802522903E-2</c:v>
                </c:pt>
                <c:pt idx="18">
                  <c:v>-6.0915267313265131E-3</c:v>
                </c:pt>
                <c:pt idx="19">
                  <c:v>-1.2712776486677457E-3</c:v>
                </c:pt>
                <c:pt idx="20">
                  <c:v>3.9805778572029604E-3</c:v>
                </c:pt>
                <c:pt idx="21">
                  <c:v>9.6320435777371705E-3</c:v>
                </c:pt>
                <c:pt idx="22">
                  <c:v>1.5654891453795727E-2</c:v>
                </c:pt>
                <c:pt idx="23">
                  <c:v>2.2024068098182914E-2</c:v>
                </c:pt>
                <c:pt idx="24">
                  <c:v>2.8717216347663443E-2</c:v>
                </c:pt>
                <c:pt idx="25">
                  <c:v>3.5714285714285809E-2</c:v>
                </c:pt>
                <c:pt idx="26">
                  <c:v>4.2997212343887981E-2</c:v>
                </c:pt>
                <c:pt idx="27">
                  <c:v>5.0549653899052638E-2</c:v>
                </c:pt>
                <c:pt idx="28">
                  <c:v>5.8356768267259995E-2</c:v>
                </c:pt>
                <c:pt idx="29">
                  <c:v>6.6405027552213669E-2</c:v>
                </c:pt>
                <c:pt idx="30">
                  <c:v>7.468206070690564E-2</c:v>
                </c:pt>
                <c:pt idx="31">
                  <c:v>8.3176519595711151E-2</c:v>
                </c:pt>
                <c:pt idx="32">
                  <c:v>9.1877964358231479E-2</c:v>
                </c:pt>
                <c:pt idx="33">
                  <c:v>0.10077676478028175</c:v>
                </c:pt>
                <c:pt idx="34">
                  <c:v>0.10986401502209997</c:v>
                </c:pt>
                <c:pt idx="35">
                  <c:v>0.11913145955719795</c:v>
                </c:pt>
                <c:pt idx="36">
                  <c:v>0.12857142857142867</c:v>
                </c:pt>
                <c:pt idx="37">
                  <c:v>0.13817678138596856</c:v>
                </c:pt>
                <c:pt idx="38">
                  <c:v>0.14794085671871782</c:v>
                </c:pt>
                <c:pt idx="39">
                  <c:v>0.1578574288002289</c:v>
                </c:pt>
                <c:pt idx="40">
                  <c:v>0.16792066852332044</c:v>
                </c:pt>
                <c:pt idx="41">
                  <c:v>0.17812510893816458</c:v>
                </c:pt>
                <c:pt idx="42">
                  <c:v>0.18846561451316302</c:v>
                </c:pt>
                <c:pt idx="43">
                  <c:v>0.19893735367114285</c:v>
                </c:pt>
                <c:pt idx="44">
                  <c:v>0.20953577418417146</c:v>
                </c:pt>
                <c:pt idx="45">
                  <c:v>0.22025658107151902</c:v>
                </c:pt>
                <c:pt idx="46">
                  <c:v>0.23109571669639029</c:v>
                </c:pt>
                <c:pt idx="47">
                  <c:v>0.24204934279985091</c:v>
                </c:pt>
                <c:pt idx="48">
                  <c:v>0.25311382424635598</c:v>
                </c:pt>
                <c:pt idx="49">
                  <c:v>0.26428571428571446</c:v>
                </c:pt>
                <c:pt idx="50">
                  <c:v>0.27556174116207499</c:v>
                </c:pt>
                <c:pt idx="51">
                  <c:v>0.28693879592245009</c:v>
                </c:pt>
                <c:pt idx="52">
                  <c:v>0.29841392129600308</c:v>
                </c:pt>
                <c:pt idx="53">
                  <c:v>0.30998430153135459</c:v>
                </c:pt>
                <c:pt idx="54">
                  <c:v>0.32164725309292397</c:v>
                </c:pt>
                <c:pt idx="55">
                  <c:v>0.33340021612919113</c:v>
                </c:pt>
                <c:pt idx="56">
                  <c:v>0.345240746636017</c:v>
                </c:pt>
                <c:pt idx="57">
                  <c:v>0.35716650924703597</c:v>
                </c:pt>
                <c:pt idx="58">
                  <c:v>0.36917527059087063</c:v>
                </c:pt>
                <c:pt idx="59">
                  <c:v>0.38126489316162759</c:v>
                </c:pt>
                <c:pt idx="60">
                  <c:v>0.39343332965502387</c:v>
                </c:pt>
                <c:pt idx="61">
                  <c:v>0.40567861772762104</c:v>
                </c:pt>
                <c:pt idx="62">
                  <c:v>0.41799887514117007</c:v>
                </c:pt>
                <c:pt idx="63">
                  <c:v>0.4303922952580328</c:v>
                </c:pt>
                <c:pt idx="64">
                  <c:v>0.44285714285714306</c:v>
                </c:pt>
                <c:pt idx="65">
                  <c:v>0.45539175024306489</c:v>
                </c:pt>
                <c:pt idx="66">
                  <c:v>0.46799451362343447</c:v>
                </c:pt>
                <c:pt idx="67">
                  <c:v>0.48066388973250751</c:v>
                </c:pt>
                <c:pt idx="68">
                  <c:v>0.49339839268066865</c:v>
                </c:pt>
                <c:pt idx="69">
                  <c:v>0.50619659101170389</c:v>
                </c:pt>
                <c:pt idx="70">
                  <c:v>0.51905710495132107</c:v>
                </c:pt>
                <c:pt idx="71">
                  <c:v>0.53197860383194917</c:v>
                </c:pt>
                <c:pt idx="72">
                  <c:v>0.5449598036802048</c:v>
                </c:pt>
                <c:pt idx="73">
                  <c:v>0.55799946495463892</c:v>
                </c:pt>
                <c:pt idx="74">
                  <c:v>0.57109639042248217</c:v>
                </c:pt>
                <c:pt idx="75">
                  <c:v>0.5842494231650881</c:v>
                </c:pt>
                <c:pt idx="76">
                  <c:v>0.59745744470266504</c:v>
                </c:pt>
                <c:pt idx="77">
                  <c:v>0.61071937322969738</c:v>
                </c:pt>
                <c:pt idx="78">
                  <c:v>0.6240341619531653</c:v>
                </c:pt>
                <c:pt idx="79">
                  <c:v>0.63740079752634493</c:v>
                </c:pt>
                <c:pt idx="80">
                  <c:v>0.65081829857154916</c:v>
                </c:pt>
                <c:pt idx="81">
                  <c:v>0.66428571428571481</c:v>
                </c:pt>
                <c:pt idx="82">
                  <c:v>0.67780212312322674</c:v>
                </c:pt>
                <c:pt idx="83">
                  <c:v>0.6913666315508149</c:v>
                </c:pt>
                <c:pt idx="84">
                  <c:v>0.70497837286976073</c:v>
                </c:pt>
                <c:pt idx="85">
                  <c:v>0.71863650610101693</c:v>
                </c:pt>
                <c:pt idx="86">
                  <c:v>0.73234021492918577</c:v>
                </c:pt>
                <c:pt idx="87">
                  <c:v>0.74608870670159844</c:v>
                </c:pt>
                <c:pt idx="88">
                  <c:v>0.75988121147902077</c:v>
                </c:pt>
                <c:pt idx="89">
                  <c:v>0.77371698113477172</c:v>
                </c:pt>
                <c:pt idx="90">
                  <c:v>0.78759528849926674</c:v>
                </c:pt>
                <c:pt idx="91">
                  <c:v>0.80151542654722108</c:v>
                </c:pt>
                <c:pt idx="92">
                  <c:v>0.81547670762493785</c:v>
                </c:pt>
                <c:pt idx="93">
                  <c:v>0.82947846271529269</c:v>
                </c:pt>
                <c:pt idx="94">
                  <c:v>0.84352004073819264</c:v>
                </c:pt>
                <c:pt idx="95">
                  <c:v>0.8576008078844346</c:v>
                </c:pt>
                <c:pt idx="96">
                  <c:v>0.87172014698104183</c:v>
                </c:pt>
                <c:pt idx="97">
                  <c:v>0.88587745688627195</c:v>
                </c:pt>
                <c:pt idx="98">
                  <c:v>0.90007215191262024</c:v>
                </c:pt>
                <c:pt idx="99">
                  <c:v>0.91430366127625806</c:v>
                </c:pt>
                <c:pt idx="100">
                  <c:v>0.92857142857142927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19-41E7-89F0-B4338B660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28880"/>
        <c:axId val="588031120"/>
      </c:scatterChart>
      <c:valAx>
        <c:axId val="58802888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31120"/>
        <c:crosses val="autoZero"/>
        <c:crossBetween val="midCat"/>
      </c:valAx>
      <c:valAx>
        <c:axId val="5880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2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Fourier Decomposition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f(x)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'Problem 2'!$A$13:$A$113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'Problem 2'!$B$13:$B$113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0C-45AC-B14B-FC7A55FC4EE4}"/>
            </c:ext>
          </c:extLst>
        </c:ser>
        <c:ser>
          <c:idx val="1"/>
          <c:order val="1"/>
          <c:tx>
            <c:v>Fourier approximation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'Problem 2'!$A$13:$A$113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'Problem 2'!$P$13:$P$113</c:f>
              <c:numCache>
                <c:formatCode>General</c:formatCode>
                <c:ptCount val="101"/>
                <c:pt idx="0">
                  <c:v>0.52586856802595194</c:v>
                </c:pt>
                <c:pt idx="1">
                  <c:v>0.62344005656950729</c:v>
                </c:pt>
                <c:pt idx="2">
                  <c:v>0.71418524650003068</c:v>
                </c:pt>
                <c:pt idx="3">
                  <c:v>0.79568495861465038</c:v>
                </c:pt>
                <c:pt idx="4">
                  <c:v>0.86632250396493748</c:v>
                </c:pt>
                <c:pt idx="5">
                  <c:v>0.92532710663993345</c:v>
                </c:pt>
                <c:pt idx="6">
                  <c:v>0.97273489475415376</c:v>
                </c:pt>
                <c:pt idx="7">
                  <c:v>1.0092742353634967</c:v>
                </c:pt>
                <c:pt idx="8">
                  <c:v>1.0361895562351664</c:v>
                </c:pt>
                <c:pt idx="9">
                  <c:v>1.0550236909717483</c:v>
                </c:pt>
                <c:pt idx="10">
                  <c:v>1.0673826302990108</c:v>
                </c:pt>
                <c:pt idx="11">
                  <c:v>1.074707990984703</c:v>
                </c:pt>
                <c:pt idx="12">
                  <c:v>1.0780813937840541</c:v>
                </c:pt>
                <c:pt idx="13">
                  <c:v>1.0780813937840539</c:v>
                </c:pt>
                <c:pt idx="14">
                  <c:v>1.074707990984703</c:v>
                </c:pt>
                <c:pt idx="15">
                  <c:v>1.067382630299011</c:v>
                </c:pt>
                <c:pt idx="16">
                  <c:v>1.0550236909717481</c:v>
                </c:pt>
                <c:pt idx="17">
                  <c:v>1.0361895562351662</c:v>
                </c:pt>
                <c:pt idx="18">
                  <c:v>1.0092742353634965</c:v>
                </c:pt>
                <c:pt idx="19">
                  <c:v>0.97273489475415342</c:v>
                </c:pt>
                <c:pt idx="20">
                  <c:v>0.92532710663993323</c:v>
                </c:pt>
                <c:pt idx="21">
                  <c:v>0.86632250396493726</c:v>
                </c:pt>
                <c:pt idx="22">
                  <c:v>0.79568495861464983</c:v>
                </c:pt>
                <c:pt idx="23">
                  <c:v>0.71418524650003001</c:v>
                </c:pt>
                <c:pt idx="24">
                  <c:v>0.62344005656950685</c:v>
                </c:pt>
                <c:pt idx="25">
                  <c:v>0.52586856802595128</c:v>
                </c:pt>
                <c:pt idx="26">
                  <c:v>0.42456794002894038</c:v>
                </c:pt>
                <c:pt idx="27">
                  <c:v>0.32311713350711685</c:v>
                </c:pt>
                <c:pt idx="28">
                  <c:v>0.22532571946802027</c:v>
                </c:pt>
                <c:pt idx="29">
                  <c:v>0.13495000609780622</c:v>
                </c:pt>
                <c:pt idx="30">
                  <c:v>5.5402371767439555E-2</c:v>
                </c:pt>
                <c:pt idx="31">
                  <c:v>-1.0519237570246764E-2</c:v>
                </c:pt>
                <c:pt idx="32">
                  <c:v>-6.0856219012644194E-2</c:v>
                </c:pt>
                <c:pt idx="33">
                  <c:v>-9.4647202104746031E-2</c:v>
                </c:pt>
                <c:pt idx="34">
                  <c:v>-0.11200357761030162</c:v>
                </c:pt>
                <c:pt idx="35">
                  <c:v>-0.11409492709981209</c:v>
                </c:pt>
                <c:pt idx="36">
                  <c:v>-0.1030449975637847</c:v>
                </c:pt>
                <c:pt idx="37">
                  <c:v>-8.1747223340207689E-2</c:v>
                </c:pt>
                <c:pt idx="38">
                  <c:v>-5.3616325328559658E-2</c:v>
                </c:pt>
                <c:pt idx="39">
                  <c:v>-2.2298488394689682E-2</c:v>
                </c:pt>
                <c:pt idx="40">
                  <c:v>8.633544187287099E-3</c:v>
                </c:pt>
                <c:pt idx="41">
                  <c:v>3.5972785437354965E-2</c:v>
                </c:pt>
                <c:pt idx="42">
                  <c:v>5.7131350368061037E-2</c:v>
                </c:pt>
                <c:pt idx="43">
                  <c:v>7.033225379051411E-2</c:v>
                </c:pt>
                <c:pt idx="44">
                  <c:v>7.4723014819037814E-2</c:v>
                </c:pt>
                <c:pt idx="45">
                  <c:v>7.0401914717103845E-2</c:v>
                </c:pt>
                <c:pt idx="46">
                  <c:v>5.8356079558312825E-2</c:v>
                </c:pt>
                <c:pt idx="47">
                  <c:v>4.0318911598941284E-2</c:v>
                </c:pt>
                <c:pt idx="48">
                  <c:v>1.8561967135872687E-2</c:v>
                </c:pt>
                <c:pt idx="49">
                  <c:v>-4.3575546507416858E-3</c:v>
                </c:pt>
                <c:pt idx="50">
                  <c:v>-2.5868568025952308E-2</c:v>
                </c:pt>
                <c:pt idx="51">
                  <c:v>-4.3650441947707543E-2</c:v>
                </c:pt>
                <c:pt idx="52">
                  <c:v>-5.5864347143021437E-2</c:v>
                </c:pt>
                <c:pt idx="53">
                  <c:v>-6.1329589681612832E-2</c:v>
                </c:pt>
                <c:pt idx="54">
                  <c:v>-5.9628589621057423E-2</c:v>
                </c:pt>
                <c:pt idx="55">
                  <c:v>-5.113139312447746E-2</c:v>
                </c:pt>
                <c:pt idx="56">
                  <c:v>-3.6938672002945122E-2</c:v>
                </c:pt>
                <c:pt idx="57">
                  <c:v>-1.8750270141366078E-2</c:v>
                </c:pt>
                <c:pt idx="58">
                  <c:v>1.3262955015192618E-3</c:v>
                </c:pt>
                <c:pt idx="59">
                  <c:v>2.1007101201199068E-2</c:v>
                </c:pt>
                <c:pt idx="60">
                  <c:v>3.8078752613515239E-2</c:v>
                </c:pt>
                <c:pt idx="61">
                  <c:v>5.0635494973772295E-2</c:v>
                </c:pt>
                <c:pt idx="62">
                  <c:v>5.7282154884714248E-2</c:v>
                </c:pt>
                <c:pt idx="63">
                  <c:v>5.7282154884714144E-2</c:v>
                </c:pt>
                <c:pt idx="64">
                  <c:v>5.0635494973771761E-2</c:v>
                </c:pt>
                <c:pt idx="65">
                  <c:v>3.8078752613514094E-2</c:v>
                </c:pt>
                <c:pt idx="66">
                  <c:v>2.1007101201198156E-2</c:v>
                </c:pt>
                <c:pt idx="67">
                  <c:v>1.3262955015178254E-3</c:v>
                </c:pt>
                <c:pt idx="68">
                  <c:v>-1.8750270141367278E-2</c:v>
                </c:pt>
                <c:pt idx="69">
                  <c:v>-3.6938672002945663E-2</c:v>
                </c:pt>
                <c:pt idx="70">
                  <c:v>-5.1131393124478376E-2</c:v>
                </c:pt>
                <c:pt idx="71">
                  <c:v>-5.9628589621057611E-2</c:v>
                </c:pt>
                <c:pt idx="72">
                  <c:v>-6.1329589681612888E-2</c:v>
                </c:pt>
                <c:pt idx="73">
                  <c:v>-5.5864347143020847E-2</c:v>
                </c:pt>
                <c:pt idx="74">
                  <c:v>-4.365044194770662E-2</c:v>
                </c:pt>
                <c:pt idx="75">
                  <c:v>-2.5868568025951111E-2</c:v>
                </c:pt>
                <c:pt idx="76">
                  <c:v>-4.357554650740357E-3</c:v>
                </c:pt>
                <c:pt idx="77">
                  <c:v>1.8561967135874421E-2</c:v>
                </c:pt>
                <c:pt idx="78">
                  <c:v>4.0318911598942506E-2</c:v>
                </c:pt>
                <c:pt idx="79">
                  <c:v>5.8356079558313845E-2</c:v>
                </c:pt>
                <c:pt idx="80">
                  <c:v>7.0401914717104455E-2</c:v>
                </c:pt>
                <c:pt idx="81">
                  <c:v>7.4723014819037786E-2</c:v>
                </c:pt>
                <c:pt idx="82">
                  <c:v>7.0332253790513527E-2</c:v>
                </c:pt>
                <c:pt idx="83">
                  <c:v>5.7131350368059879E-2</c:v>
                </c:pt>
                <c:pt idx="84">
                  <c:v>3.5972785437353279E-2</c:v>
                </c:pt>
                <c:pt idx="85">
                  <c:v>8.63354418728534E-3</c:v>
                </c:pt>
                <c:pt idx="86">
                  <c:v>-2.2298488394692145E-2</c:v>
                </c:pt>
                <c:pt idx="87">
                  <c:v>-5.3616325328561504E-2</c:v>
                </c:pt>
                <c:pt idx="88">
                  <c:v>-8.174722334020923E-2</c:v>
                </c:pt>
                <c:pt idx="89">
                  <c:v>-0.10304499756378593</c:v>
                </c:pt>
                <c:pt idx="90">
                  <c:v>-0.11409492709981239</c:v>
                </c:pt>
                <c:pt idx="91">
                  <c:v>-0.11200357761030051</c:v>
                </c:pt>
                <c:pt idx="92">
                  <c:v>-9.4647202104744407E-2</c:v>
                </c:pt>
                <c:pt idx="93">
                  <c:v>-6.085621901264178E-2</c:v>
                </c:pt>
                <c:pt idx="94">
                  <c:v>-1.0519237570242763E-2</c:v>
                </c:pt>
                <c:pt idx="95">
                  <c:v>5.5402371767444239E-2</c:v>
                </c:pt>
                <c:pt idx="96">
                  <c:v>0.13495000609781216</c:v>
                </c:pt>
                <c:pt idx="97">
                  <c:v>0.22532571946802624</c:v>
                </c:pt>
                <c:pt idx="98">
                  <c:v>0.32311713350712368</c:v>
                </c:pt>
                <c:pt idx="99">
                  <c:v>0.42456794002894677</c:v>
                </c:pt>
                <c:pt idx="100">
                  <c:v>0.52586856802595872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0C-45AC-B14B-FC7A55FC4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33968"/>
        <c:axId val="416859760"/>
      </c:scatterChart>
      <c:valAx>
        <c:axId val="53573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859760"/>
        <c:crosses val="autoZero"/>
        <c:crossBetween val="midCat"/>
      </c:valAx>
      <c:valAx>
        <c:axId val="41685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Before encoding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'Problem 3'!$B$6:$B$13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-2</c:v>
                </c:pt>
                <c:pt idx="4">
                  <c:v>-2</c:v>
                </c:pt>
                <c:pt idx="5">
                  <c:v>5</c:v>
                </c:pt>
                <c:pt idx="6">
                  <c:v>-1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8-44D5-A6C4-EF8C85128DFE}"/>
            </c:ext>
          </c:extLst>
        </c:ser>
        <c:ser>
          <c:idx val="1"/>
          <c:order val="1"/>
          <c:tx>
            <c:v>After encoding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'Problem 3'!$Y$6:$Y$13</c:f>
              <c:numCache>
                <c:formatCode>General</c:formatCode>
                <c:ptCount val="8"/>
                <c:pt idx="0">
                  <c:v>1.0928580040845333</c:v>
                </c:pt>
                <c:pt idx="1">
                  <c:v>1.9932882074314324</c:v>
                </c:pt>
                <c:pt idx="2">
                  <c:v>0.84018620726657733</c:v>
                </c:pt>
                <c:pt idx="3">
                  <c:v>-2.2061438611250779</c:v>
                </c:pt>
                <c:pt idx="4">
                  <c:v>-2.0642673269905978</c:v>
                </c:pt>
                <c:pt idx="5">
                  <c:v>5.0580039191698436</c:v>
                </c:pt>
                <c:pt idx="6">
                  <c:v>-0.64883764674857269</c:v>
                </c:pt>
                <c:pt idx="7">
                  <c:v>1.9349124969118465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98-44D5-A6C4-EF8C85128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447146544"/>
        <c:axId val="447145584"/>
      </c:barChart>
      <c:catAx>
        <c:axId val="447146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45584"/>
        <c:crosses val="autoZero"/>
        <c:auto val="1"/>
        <c:lblAlgn val="ctr"/>
        <c:lblOffset val="100"/>
        <c:noMultiLvlLbl val="0"/>
      </c:catAx>
      <c:valAx>
        <c:axId val="4471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4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202405</xdr:colOff>
      <xdr:row>11</xdr:row>
      <xdr:rowOff>123825</xdr:rowOff>
    </xdr:from>
    <xdr:to>
      <xdr:col>12</xdr:col>
      <xdr:colOff>433387</xdr:colOff>
      <xdr:row>29</xdr:row>
      <xdr:rowOff>64293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600B5E-AC98-4E42-8EDE-D891E352C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564356</xdr:colOff>
      <xdr:row>11</xdr:row>
      <xdr:rowOff>169067</xdr:rowOff>
    </xdr:from>
    <xdr:to>
      <xdr:col>18</xdr:col>
      <xdr:colOff>595313</xdr:colOff>
      <xdr:row>29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11E40E-6BCA-454C-9899-4DEBE91D3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333714</xdr:colOff>
      <xdr:row>11</xdr:row>
      <xdr:rowOff>177686</xdr:rowOff>
    </xdr:from>
    <xdr:to>
      <xdr:col>10</xdr:col>
      <xdr:colOff>533739</xdr:colOff>
      <xdr:row>26</xdr:row>
      <xdr:rowOff>174511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E29830-967C-43F6-B8F7-0379CB553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16</xdr:row>
      <xdr:rowOff>76200</xdr:rowOff>
    </xdr:from>
    <xdr:to>
      <xdr:col>22</xdr:col>
      <xdr:colOff>76200</xdr:colOff>
      <xdr:row>31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1BE950-EA5F-44DA-A902-9B5A2D149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74E0-C161-4F5C-A0F2-7B8F6A962612}">
  <dimension ref="A1:P111"/>
  <sheetViews>
    <sheetView topLeftCell="A122" workbookViewId="0">
      <selection activeCell="F9" sqref="F9"/>
    </sheetView>
  </sheetViews>
  <sheetFormatPr defaultRowHeight="14.5" x14ac:dyDescent="0.35"/>
  <cols>
    <col min="1" max="1" width="6.26953125" customWidth="1"/>
    <col min="2" max="8" width="6.81640625" customWidth="1"/>
    <col min="10" max="10" width="8.1796875" customWidth="1"/>
    <col min="12" max="12" width="8.1796875" customWidth="1"/>
  </cols>
  <sheetData>
    <row r="1" spans="1:16" ht="20" thickBot="1" x14ac:dyDescent="0.5">
      <c r="A1" s="39" t="s">
        <v>0</v>
      </c>
      <c r="B1" s="39"/>
      <c r="C1" s="39"/>
      <c r="D1" s="39"/>
      <c r="E1" s="39"/>
      <c r="F1" s="39"/>
      <c r="G1" s="39"/>
    </row>
    <row r="2" spans="1:16" ht="17" thickTop="1" x14ac:dyDescent="0.45">
      <c r="B2" t="s">
        <v>1</v>
      </c>
      <c r="C2" s="5">
        <v>1</v>
      </c>
      <c r="D2" t="s">
        <v>2</v>
      </c>
      <c r="E2" s="3" t="s">
        <v>3</v>
      </c>
      <c r="F2" t="s">
        <v>4</v>
      </c>
      <c r="G2" s="5" t="s">
        <v>5</v>
      </c>
    </row>
    <row r="3" spans="1:16" x14ac:dyDescent="0.35">
      <c r="O3" s="36" t="s">
        <v>6</v>
      </c>
      <c r="P3" s="37"/>
    </row>
    <row r="4" spans="1:16" ht="16.5" x14ac:dyDescent="0.45">
      <c r="A4" s="18" t="s">
        <v>7</v>
      </c>
      <c r="B4" s="19">
        <v>1</v>
      </c>
      <c r="J4" s="11" t="s">
        <v>8</v>
      </c>
      <c r="K4" s="12">
        <v>1</v>
      </c>
      <c r="L4" s="11" t="s">
        <v>9</v>
      </c>
      <c r="M4" s="12">
        <f>1/3</f>
        <v>0.33333333333333331</v>
      </c>
      <c r="O4" s="8">
        <f>M4/K4</f>
        <v>0.33333333333333331</v>
      </c>
      <c r="P4" s="9" t="s">
        <v>10</v>
      </c>
    </row>
    <row r="5" spans="1:16" ht="16.5" x14ac:dyDescent="0.45">
      <c r="A5" s="18" t="s">
        <v>11</v>
      </c>
      <c r="B5" s="24">
        <f>-0.5</f>
        <v>-0.5</v>
      </c>
      <c r="C5" s="25" t="s">
        <v>12</v>
      </c>
      <c r="D5" s="26">
        <v>1</v>
      </c>
      <c r="E5" s="27" t="s">
        <v>3</v>
      </c>
      <c r="J5" s="13" t="s">
        <v>13</v>
      </c>
      <c r="K5" s="14">
        <f>1/12</f>
        <v>8.3333333333333329E-2</v>
      </c>
      <c r="L5" s="13" t="s">
        <v>14</v>
      </c>
      <c r="M5" s="14">
        <f>1/12</f>
        <v>8.3333333333333329E-2</v>
      </c>
      <c r="O5" s="8">
        <f t="shared" ref="O5" si="0">M5/K5</f>
        <v>1</v>
      </c>
      <c r="P5" s="9" t="s">
        <v>15</v>
      </c>
    </row>
    <row r="6" spans="1:16" ht="16.5" x14ac:dyDescent="0.45">
      <c r="A6" s="17" t="s">
        <v>16</v>
      </c>
      <c r="B6" s="20">
        <f>-4/15</f>
        <v>-0.26666666666666666</v>
      </c>
      <c r="C6" s="21" t="s">
        <v>12</v>
      </c>
      <c r="D6" s="20">
        <f>-4/5</f>
        <v>-0.8</v>
      </c>
      <c r="E6" s="28" t="s">
        <v>17</v>
      </c>
      <c r="F6" s="22">
        <f>1</f>
        <v>1</v>
      </c>
      <c r="G6" s="23" t="s">
        <v>5</v>
      </c>
      <c r="J6" s="15" t="s">
        <v>18</v>
      </c>
      <c r="K6" s="16">
        <f>1/450</f>
        <v>2.2222222222222222E-3</v>
      </c>
      <c r="L6" s="15" t="s">
        <v>19</v>
      </c>
      <c r="M6" s="16">
        <f>-1/315</f>
        <v>-3.1746031746031746E-3</v>
      </c>
      <c r="O6" s="8">
        <f>M6/K6</f>
        <v>-1.4285714285714286</v>
      </c>
      <c r="P6" s="10" t="s">
        <v>20</v>
      </c>
    </row>
    <row r="7" spans="1:16" x14ac:dyDescent="0.35">
      <c r="C7" s="4"/>
      <c r="E7" s="1"/>
      <c r="G7" s="1"/>
    </row>
    <row r="8" spans="1:16" x14ac:dyDescent="0.35">
      <c r="A8" s="17" t="s">
        <v>6</v>
      </c>
      <c r="B8" s="20">
        <f>3/14</f>
        <v>0.21428571428571427</v>
      </c>
      <c r="C8" s="21" t="s">
        <v>12</v>
      </c>
      <c r="D8" s="20">
        <f>15/7</f>
        <v>2.1428571428571428</v>
      </c>
      <c r="E8" s="28" t="s">
        <v>17</v>
      </c>
      <c r="F8" s="20">
        <f>-10/7</f>
        <v>-1.4285714285714286</v>
      </c>
      <c r="G8" s="23" t="s">
        <v>5</v>
      </c>
    </row>
    <row r="9" spans="1:16" ht="15" thickBot="1" x14ac:dyDescent="0.4">
      <c r="J9" s="38" t="s">
        <v>21</v>
      </c>
      <c r="K9" s="38"/>
      <c r="L9" s="38"/>
    </row>
    <row r="10" spans="1:16" ht="17" thickBot="1" x14ac:dyDescent="0.5">
      <c r="A10" s="2" t="s">
        <v>3</v>
      </c>
      <c r="B10" s="2" t="s">
        <v>22</v>
      </c>
      <c r="C10" s="2" t="s">
        <v>23</v>
      </c>
      <c r="D10" s="2" t="s">
        <v>24</v>
      </c>
      <c r="F10" s="2" t="s">
        <v>25</v>
      </c>
      <c r="G10" s="2" t="s">
        <v>26</v>
      </c>
      <c r="J10" s="34" t="s">
        <v>27</v>
      </c>
      <c r="K10" s="35"/>
      <c r="L10" s="29">
        <f>1/980</f>
        <v>1.0204081632653062E-3</v>
      </c>
    </row>
    <row r="11" spans="1:16" x14ac:dyDescent="0.35">
      <c r="A11" s="3">
        <v>0</v>
      </c>
      <c r="B11" s="3">
        <f t="shared" ref="B11:B42" si="1">$B$4+$D$4*$A11+$G$4*SQRT($A11)</f>
        <v>1</v>
      </c>
      <c r="C11" s="3">
        <f t="shared" ref="C11:C42" si="2">$B$5+$D$5*$A11+$G$5*SQRT($A11)</f>
        <v>-0.5</v>
      </c>
      <c r="D11" s="3">
        <f t="shared" ref="D11:D42" si="3">$B$6+$D$6*$A11+$F$6*SQRT($A11)</f>
        <v>-0.26666666666666666</v>
      </c>
      <c r="F11" s="3">
        <f>A11^2</f>
        <v>0</v>
      </c>
      <c r="G11" s="3">
        <f t="shared" ref="G11:G42" si="4">$B$8+$D$8*$A11+$F$8*SQRT($A11)</f>
        <v>0.21428571428571427</v>
      </c>
    </row>
    <row r="12" spans="1:16" x14ac:dyDescent="0.35">
      <c r="A12" s="3">
        <f>A11+0.01</f>
        <v>0.01</v>
      </c>
      <c r="B12" s="3">
        <f t="shared" si="1"/>
        <v>1</v>
      </c>
      <c r="C12" s="3">
        <f t="shared" si="2"/>
        <v>-0.49</v>
      </c>
      <c r="D12" s="3">
        <f t="shared" si="3"/>
        <v>-0.17466666666666666</v>
      </c>
      <c r="F12" s="3">
        <f t="shared" ref="F12:F75" si="5">A12^2</f>
        <v>1E-4</v>
      </c>
      <c r="G12" s="3">
        <f t="shared" si="4"/>
        <v>9.2857142857142833E-2</v>
      </c>
    </row>
    <row r="13" spans="1:16" x14ac:dyDescent="0.35">
      <c r="A13" s="3">
        <f t="shared" ref="A13:A36" si="6">A12+0.01</f>
        <v>0.02</v>
      </c>
      <c r="B13" s="3">
        <f t="shared" si="1"/>
        <v>1</v>
      </c>
      <c r="C13" s="3">
        <f t="shared" si="2"/>
        <v>-0.48</v>
      </c>
      <c r="D13" s="3">
        <f t="shared" si="3"/>
        <v>-0.14124531042935717</v>
      </c>
      <c r="F13" s="3">
        <f t="shared" si="5"/>
        <v>4.0000000000000002E-4</v>
      </c>
      <c r="G13" s="3">
        <f t="shared" si="4"/>
        <v>5.5112348232414954E-2</v>
      </c>
    </row>
    <row r="14" spans="1:16" x14ac:dyDescent="0.35">
      <c r="A14" s="3">
        <f t="shared" si="6"/>
        <v>0.03</v>
      </c>
      <c r="B14" s="3">
        <f t="shared" si="1"/>
        <v>1</v>
      </c>
      <c r="C14" s="3">
        <f t="shared" si="2"/>
        <v>-0.47</v>
      </c>
      <c r="D14" s="3">
        <f t="shared" si="3"/>
        <v>-0.11746158590977895</v>
      </c>
      <c r="F14" s="3">
        <f t="shared" si="5"/>
        <v>8.9999999999999998E-4</v>
      </c>
      <c r="G14" s="3">
        <f t="shared" si="4"/>
        <v>3.1135598918731827E-2</v>
      </c>
    </row>
    <row r="15" spans="1:16" x14ac:dyDescent="0.35">
      <c r="A15" s="3">
        <f t="shared" si="6"/>
        <v>0.04</v>
      </c>
      <c r="B15" s="3">
        <f t="shared" si="1"/>
        <v>1</v>
      </c>
      <c r="C15" s="3">
        <f t="shared" si="2"/>
        <v>-0.46</v>
      </c>
      <c r="D15" s="3">
        <f t="shared" si="3"/>
        <v>-9.8666666666666625E-2</v>
      </c>
      <c r="F15" s="3">
        <f t="shared" si="5"/>
        <v>1.6000000000000001E-3</v>
      </c>
      <c r="G15" s="3">
        <f t="shared" si="4"/>
        <v>1.4285714285714235E-2</v>
      </c>
    </row>
    <row r="16" spans="1:16" x14ac:dyDescent="0.35">
      <c r="A16" s="3">
        <f t="shared" si="6"/>
        <v>0.05</v>
      </c>
      <c r="B16" s="3">
        <f t="shared" si="1"/>
        <v>1</v>
      </c>
      <c r="C16" s="3">
        <f t="shared" si="2"/>
        <v>-0.45</v>
      </c>
      <c r="D16" s="3">
        <f t="shared" si="3"/>
        <v>-8.3059868916687679E-2</v>
      </c>
      <c r="F16" s="3">
        <f t="shared" si="5"/>
        <v>2.5000000000000005E-3</v>
      </c>
      <c r="G16" s="3">
        <f t="shared" si="4"/>
        <v>1.9902889286014247E-3</v>
      </c>
    </row>
    <row r="17" spans="1:7" x14ac:dyDescent="0.35">
      <c r="A17" s="3">
        <f t="shared" si="6"/>
        <v>6.0000000000000005E-2</v>
      </c>
      <c r="B17" s="3">
        <f t="shared" si="1"/>
        <v>1</v>
      </c>
      <c r="C17" s="3">
        <f t="shared" si="2"/>
        <v>-0.44</v>
      </c>
      <c r="D17" s="3">
        <f t="shared" si="3"/>
        <v>-6.9717692388348823E-2</v>
      </c>
      <c r="F17" s="3">
        <f t="shared" si="5"/>
        <v>3.6000000000000008E-3</v>
      </c>
      <c r="G17" s="3">
        <f t="shared" si="4"/>
        <v>-7.0699632547397417E-3</v>
      </c>
    </row>
    <row r="18" spans="1:7" x14ac:dyDescent="0.35">
      <c r="A18" s="3">
        <f t="shared" si="6"/>
        <v>7.0000000000000007E-2</v>
      </c>
      <c r="B18" s="3">
        <f t="shared" si="1"/>
        <v>1</v>
      </c>
      <c r="C18" s="3">
        <f t="shared" si="2"/>
        <v>-0.43</v>
      </c>
      <c r="D18" s="3">
        <f t="shared" si="3"/>
        <v>-5.8091535560207574E-2</v>
      </c>
      <c r="F18" s="3">
        <f t="shared" si="5"/>
        <v>4.9000000000000007E-3</v>
      </c>
      <c r="G18" s="3">
        <f t="shared" si="4"/>
        <v>-1.3678758723512929E-2</v>
      </c>
    </row>
    <row r="19" spans="1:7" x14ac:dyDescent="0.35">
      <c r="A19" s="3">
        <f t="shared" si="6"/>
        <v>0.08</v>
      </c>
      <c r="B19" s="3">
        <f t="shared" si="1"/>
        <v>1</v>
      </c>
      <c r="C19" s="3">
        <f t="shared" si="2"/>
        <v>-0.42</v>
      </c>
      <c r="D19" s="3">
        <f t="shared" si="3"/>
        <v>-4.7823954192047657E-2</v>
      </c>
      <c r="F19" s="3">
        <f t="shared" si="5"/>
        <v>6.4000000000000003E-3</v>
      </c>
      <c r="G19" s="3">
        <f t="shared" si="4"/>
        <v>-1.8346732106598651E-2</v>
      </c>
    </row>
    <row r="20" spans="1:7" x14ac:dyDescent="0.35">
      <c r="A20" s="3">
        <f t="shared" si="6"/>
        <v>0.09</v>
      </c>
      <c r="B20" s="3">
        <f t="shared" si="1"/>
        <v>1</v>
      </c>
      <c r="C20" s="3">
        <f t="shared" si="2"/>
        <v>-0.41000000000000003</v>
      </c>
      <c r="D20" s="3">
        <f t="shared" si="3"/>
        <v>-3.8666666666666683E-2</v>
      </c>
      <c r="F20" s="3">
        <f t="shared" si="5"/>
        <v>8.0999999999999996E-3</v>
      </c>
      <c r="G20" s="3">
        <f t="shared" si="4"/>
        <v>-2.1428571428571408E-2</v>
      </c>
    </row>
    <row r="21" spans="1:7" x14ac:dyDescent="0.35">
      <c r="A21" s="3">
        <f t="shared" si="6"/>
        <v>9.9999999999999992E-2</v>
      </c>
      <c r="B21" s="3">
        <f t="shared" si="1"/>
        <v>1</v>
      </c>
      <c r="C21" s="3">
        <f t="shared" si="2"/>
        <v>-0.4</v>
      </c>
      <c r="D21" s="3">
        <f t="shared" si="3"/>
        <v>-3.0438900649828737E-2</v>
      </c>
      <c r="F21" s="3">
        <f t="shared" si="5"/>
        <v>9.9999999999999985E-3</v>
      </c>
      <c r="G21" s="3">
        <f t="shared" si="4"/>
        <v>-2.3182522881197098E-2</v>
      </c>
    </row>
    <row r="22" spans="1:7" x14ac:dyDescent="0.35">
      <c r="A22" s="3">
        <f t="shared" si="6"/>
        <v>0.10999999999999999</v>
      </c>
      <c r="B22" s="3">
        <f t="shared" si="1"/>
        <v>1</v>
      </c>
      <c r="C22" s="3">
        <f t="shared" si="2"/>
        <v>-0.39</v>
      </c>
      <c r="D22" s="3">
        <f t="shared" si="3"/>
        <v>-2.3004187631126716E-2</v>
      </c>
      <c r="F22" s="3">
        <f t="shared" si="5"/>
        <v>1.2099999999999998E-2</v>
      </c>
      <c r="G22" s="3">
        <f t="shared" si="4"/>
        <v>-2.3803541479342882E-2</v>
      </c>
    </row>
    <row r="23" spans="1:7" x14ac:dyDescent="0.35">
      <c r="A23" s="3">
        <f t="shared" si="6"/>
        <v>0.11999999999999998</v>
      </c>
      <c r="B23" s="3">
        <f t="shared" si="1"/>
        <v>1</v>
      </c>
      <c r="C23" s="3">
        <f t="shared" si="2"/>
        <v>-0.38</v>
      </c>
      <c r="D23" s="3">
        <f t="shared" si="3"/>
        <v>-1.6256505152891232E-2</v>
      </c>
      <c r="F23" s="3">
        <f t="shared" si="5"/>
        <v>1.4399999999999996E-2</v>
      </c>
      <c r="G23" s="3">
        <f t="shared" si="4"/>
        <v>-2.3443087876822033E-2</v>
      </c>
    </row>
    <row r="24" spans="1:7" x14ac:dyDescent="0.35">
      <c r="A24" s="3">
        <f t="shared" si="6"/>
        <v>0.12999999999999998</v>
      </c>
      <c r="B24" s="3">
        <f t="shared" si="1"/>
        <v>1</v>
      </c>
      <c r="C24" s="3">
        <f t="shared" si="2"/>
        <v>-0.37</v>
      </c>
      <c r="D24" s="3">
        <f t="shared" si="3"/>
        <v>-1.0111539120267743E-2</v>
      </c>
      <c r="F24" s="3">
        <f t="shared" si="5"/>
        <v>1.6899999999999995E-2</v>
      </c>
      <c r="G24" s="3">
        <f t="shared" si="4"/>
        <v>-2.2221610780569945E-2</v>
      </c>
    </row>
    <row r="25" spans="1:7" x14ac:dyDescent="0.35">
      <c r="A25" s="3">
        <f t="shared" si="6"/>
        <v>0.13999999999999999</v>
      </c>
      <c r="B25" s="3">
        <f t="shared" si="1"/>
        <v>1</v>
      </c>
      <c r="C25" s="3">
        <f t="shared" si="2"/>
        <v>-0.36</v>
      </c>
      <c r="D25" s="3">
        <f t="shared" si="3"/>
        <v>-4.5009279892725407E-3</v>
      </c>
      <c r="F25" s="3">
        <f t="shared" si="5"/>
        <v>1.9599999999999996E-2</v>
      </c>
      <c r="G25" s="3">
        <f t="shared" si="4"/>
        <v>-2.0236769539134558E-2</v>
      </c>
    </row>
    <row r="26" spans="1:7" x14ac:dyDescent="0.35">
      <c r="A26" s="3">
        <f t="shared" si="6"/>
        <v>0.15</v>
      </c>
      <c r="B26" s="3">
        <f t="shared" si="1"/>
        <v>1</v>
      </c>
      <c r="C26" s="3">
        <f t="shared" si="2"/>
        <v>-0.35</v>
      </c>
      <c r="D26" s="3">
        <f t="shared" si="3"/>
        <v>6.3166795407504361E-4</v>
      </c>
      <c r="F26" s="3">
        <f t="shared" si="5"/>
        <v>2.2499999999999999E-2</v>
      </c>
      <c r="G26" s="3">
        <f t="shared" si="4"/>
        <v>-1.7569049458202479E-2</v>
      </c>
    </row>
    <row r="27" spans="1:7" x14ac:dyDescent="0.35">
      <c r="A27" s="3">
        <f t="shared" si="6"/>
        <v>0.16</v>
      </c>
      <c r="B27" s="3">
        <f t="shared" si="1"/>
        <v>1</v>
      </c>
      <c r="C27" s="3">
        <f t="shared" si="2"/>
        <v>-0.33999999999999997</v>
      </c>
      <c r="D27" s="3">
        <f t="shared" si="3"/>
        <v>5.3333333333333566E-3</v>
      </c>
      <c r="F27" s="3">
        <f t="shared" si="5"/>
        <v>2.5600000000000001E-2</v>
      </c>
      <c r="G27" s="3">
        <f t="shared" si="4"/>
        <v>-1.4285714285714346E-2</v>
      </c>
    </row>
    <row r="28" spans="1:7" x14ac:dyDescent="0.35">
      <c r="A28" s="3">
        <f t="shared" si="6"/>
        <v>0.17</v>
      </c>
      <c r="B28" s="3">
        <f t="shared" si="1"/>
        <v>1</v>
      </c>
      <c r="C28" s="3">
        <f t="shared" si="2"/>
        <v>-0.32999999999999996</v>
      </c>
      <c r="D28" s="3">
        <f t="shared" si="3"/>
        <v>9.6438958950993969E-3</v>
      </c>
      <c r="F28" s="3">
        <f t="shared" si="5"/>
        <v>2.8900000000000006E-2</v>
      </c>
      <c r="G28" s="3">
        <f t="shared" si="4"/>
        <v>-1.0443660802522903E-2</v>
      </c>
    </row>
    <row r="29" spans="1:7" x14ac:dyDescent="0.35">
      <c r="A29" s="3">
        <f t="shared" si="6"/>
        <v>0.18000000000000002</v>
      </c>
      <c r="B29" s="3">
        <f t="shared" si="1"/>
        <v>1</v>
      </c>
      <c r="C29" s="3">
        <f t="shared" si="2"/>
        <v>-0.31999999999999995</v>
      </c>
      <c r="D29" s="3">
        <f t="shared" si="3"/>
        <v>1.3597402045261886E-2</v>
      </c>
      <c r="F29" s="3">
        <f t="shared" si="5"/>
        <v>3.2400000000000005E-2</v>
      </c>
      <c r="G29" s="3">
        <f t="shared" si="4"/>
        <v>-6.0915267313265131E-3</v>
      </c>
    </row>
    <row r="30" spans="1:7" x14ac:dyDescent="0.35">
      <c r="A30" s="3">
        <f t="shared" si="6"/>
        <v>0.19000000000000003</v>
      </c>
      <c r="B30" s="3">
        <f t="shared" si="1"/>
        <v>1</v>
      </c>
      <c r="C30" s="3">
        <f t="shared" si="2"/>
        <v>-0.30999999999999994</v>
      </c>
      <c r="D30" s="3">
        <f t="shared" si="3"/>
        <v>1.72232276874007E-2</v>
      </c>
      <c r="F30" s="3">
        <f t="shared" si="5"/>
        <v>3.6100000000000014E-2</v>
      </c>
      <c r="G30" s="3">
        <f t="shared" si="4"/>
        <v>-1.2712776486677457E-3</v>
      </c>
    </row>
    <row r="31" spans="1:7" x14ac:dyDescent="0.35">
      <c r="A31" s="3">
        <f t="shared" si="6"/>
        <v>0.20000000000000004</v>
      </c>
      <c r="B31" s="3">
        <f t="shared" si="1"/>
        <v>1</v>
      </c>
      <c r="C31" s="3">
        <f t="shared" si="2"/>
        <v>-0.29999999999999993</v>
      </c>
      <c r="D31" s="3">
        <f t="shared" si="3"/>
        <v>2.0546928833291289E-2</v>
      </c>
      <c r="F31" s="3">
        <f t="shared" si="5"/>
        <v>4.0000000000000015E-2</v>
      </c>
      <c r="G31" s="3">
        <f t="shared" si="4"/>
        <v>3.9805778572029604E-3</v>
      </c>
    </row>
    <row r="32" spans="1:7" x14ac:dyDescent="0.35">
      <c r="A32" s="3">
        <f t="shared" si="6"/>
        <v>0.21000000000000005</v>
      </c>
      <c r="B32" s="3">
        <f t="shared" si="1"/>
        <v>1</v>
      </c>
      <c r="C32" s="3">
        <f t="shared" si="2"/>
        <v>-0.28999999999999992</v>
      </c>
      <c r="D32" s="3">
        <f t="shared" si="3"/>
        <v>2.3590902828917348E-2</v>
      </c>
      <c r="F32" s="3">
        <f t="shared" si="5"/>
        <v>4.4100000000000021E-2</v>
      </c>
      <c r="G32" s="3">
        <f t="shared" si="4"/>
        <v>9.6320435777371705E-3</v>
      </c>
    </row>
    <row r="33" spans="1:7" x14ac:dyDescent="0.35">
      <c r="A33" s="3">
        <f t="shared" si="6"/>
        <v>0.22000000000000006</v>
      </c>
      <c r="B33" s="3">
        <f t="shared" si="1"/>
        <v>1</v>
      </c>
      <c r="C33" s="3">
        <f t="shared" si="2"/>
        <v>-0.27999999999999992</v>
      </c>
      <c r="D33" s="3">
        <f t="shared" si="3"/>
        <v>2.637490931567632E-2</v>
      </c>
      <c r="F33" s="3">
        <f t="shared" si="5"/>
        <v>4.8400000000000026E-2</v>
      </c>
      <c r="G33" s="3">
        <f t="shared" si="4"/>
        <v>1.5654891453795727E-2</v>
      </c>
    </row>
    <row r="34" spans="1:7" x14ac:dyDescent="0.35">
      <c r="A34" s="3">
        <f t="shared" si="6"/>
        <v>0.23000000000000007</v>
      </c>
      <c r="B34" s="3">
        <f t="shared" si="1"/>
        <v>1</v>
      </c>
      <c r="C34" s="3">
        <f t="shared" si="2"/>
        <v>-0.26999999999999991</v>
      </c>
      <c r="D34" s="3">
        <f t="shared" si="3"/>
        <v>2.8916485664605307E-2</v>
      </c>
      <c r="F34" s="3">
        <f t="shared" si="5"/>
        <v>5.290000000000003E-2</v>
      </c>
      <c r="G34" s="3">
        <f t="shared" si="4"/>
        <v>2.2024068098182914E-2</v>
      </c>
    </row>
    <row r="35" spans="1:7" x14ac:dyDescent="0.35">
      <c r="A35" s="3">
        <f t="shared" si="6"/>
        <v>0.24000000000000007</v>
      </c>
      <c r="B35" s="3">
        <f t="shared" si="1"/>
        <v>1</v>
      </c>
      <c r="C35" s="3">
        <f t="shared" si="2"/>
        <v>-0.2599999999999999</v>
      </c>
      <c r="D35" s="3">
        <f t="shared" si="3"/>
        <v>3.1231281889968987E-2</v>
      </c>
      <c r="F35" s="3">
        <f t="shared" si="5"/>
        <v>5.7600000000000033E-2</v>
      </c>
      <c r="G35" s="3">
        <f t="shared" si="4"/>
        <v>2.8717216347663443E-2</v>
      </c>
    </row>
    <row r="36" spans="1:7" x14ac:dyDescent="0.35">
      <c r="A36" s="3">
        <f t="shared" si="6"/>
        <v>0.25000000000000006</v>
      </c>
      <c r="B36" s="3">
        <f t="shared" si="1"/>
        <v>1</v>
      </c>
      <c r="C36" s="3">
        <f t="shared" si="2"/>
        <v>-0.24999999999999994</v>
      </c>
      <c r="D36" s="3">
        <f t="shared" si="3"/>
        <v>3.333333333333327E-2</v>
      </c>
      <c r="F36" s="3">
        <f t="shared" si="5"/>
        <v>6.2500000000000028E-2</v>
      </c>
      <c r="G36" s="3">
        <f t="shared" si="4"/>
        <v>3.5714285714285809E-2</v>
      </c>
    </row>
    <row r="37" spans="1:7" x14ac:dyDescent="0.35">
      <c r="A37" s="3">
        <f t="shared" ref="A37:A100" si="7">A36+0.01</f>
        <v>0.26000000000000006</v>
      </c>
      <c r="B37" s="3">
        <f t="shared" si="1"/>
        <v>1</v>
      </c>
      <c r="C37" s="3">
        <f t="shared" si="2"/>
        <v>-0.23999999999999994</v>
      </c>
      <c r="D37" s="3">
        <f t="shared" si="3"/>
        <v>3.5235284692611779E-2</v>
      </c>
      <c r="F37" s="3">
        <f t="shared" si="5"/>
        <v>6.7600000000000035E-2</v>
      </c>
      <c r="G37" s="3">
        <f t="shared" si="4"/>
        <v>4.2997212343887981E-2</v>
      </c>
    </row>
    <row r="38" spans="1:7" x14ac:dyDescent="0.35">
      <c r="A38" s="3">
        <f t="shared" si="7"/>
        <v>0.27000000000000007</v>
      </c>
      <c r="B38" s="3">
        <f t="shared" si="1"/>
        <v>1</v>
      </c>
      <c r="C38" s="3">
        <f t="shared" si="2"/>
        <v>-0.22999999999999993</v>
      </c>
      <c r="D38" s="3">
        <f t="shared" si="3"/>
        <v>3.6948575603996503E-2</v>
      </c>
      <c r="F38" s="3">
        <f t="shared" si="5"/>
        <v>7.2900000000000034E-2</v>
      </c>
      <c r="G38" s="3">
        <f t="shared" si="4"/>
        <v>5.0549653899052638E-2</v>
      </c>
    </row>
    <row r="39" spans="1:7" x14ac:dyDescent="0.35">
      <c r="A39" s="3">
        <f t="shared" si="7"/>
        <v>0.28000000000000008</v>
      </c>
      <c r="B39" s="3">
        <f t="shared" si="1"/>
        <v>1</v>
      </c>
      <c r="C39" s="3">
        <f t="shared" si="2"/>
        <v>-0.21999999999999992</v>
      </c>
      <c r="D39" s="3">
        <f t="shared" si="3"/>
        <v>3.8483595546251415E-2</v>
      </c>
      <c r="F39" s="3">
        <f t="shared" si="5"/>
        <v>7.8400000000000039E-2</v>
      </c>
      <c r="G39" s="3">
        <f t="shared" si="4"/>
        <v>5.8356768267259995E-2</v>
      </c>
    </row>
    <row r="40" spans="1:7" x14ac:dyDescent="0.35">
      <c r="A40" s="3">
        <f t="shared" si="7"/>
        <v>0.29000000000000009</v>
      </c>
      <c r="B40" s="3">
        <f t="shared" si="1"/>
        <v>1</v>
      </c>
      <c r="C40" s="3">
        <f t="shared" si="2"/>
        <v>-0.20999999999999991</v>
      </c>
      <c r="D40" s="3">
        <f t="shared" si="3"/>
        <v>3.9849814046783727E-2</v>
      </c>
      <c r="F40" s="3">
        <f t="shared" si="5"/>
        <v>8.410000000000005E-2</v>
      </c>
      <c r="G40" s="3">
        <f t="shared" si="4"/>
        <v>6.6405027552213669E-2</v>
      </c>
    </row>
    <row r="41" spans="1:7" x14ac:dyDescent="0.35">
      <c r="A41" s="3">
        <f t="shared" si="7"/>
        <v>0.3000000000000001</v>
      </c>
      <c r="B41" s="3">
        <f t="shared" si="1"/>
        <v>1</v>
      </c>
      <c r="C41" s="3">
        <f t="shared" si="2"/>
        <v>-0.1999999999999999</v>
      </c>
      <c r="D41" s="3">
        <f t="shared" si="3"/>
        <v>4.1055890838499365E-2</v>
      </c>
      <c r="F41" s="3">
        <f t="shared" si="5"/>
        <v>9.0000000000000066E-2</v>
      </c>
      <c r="G41" s="3">
        <f t="shared" si="4"/>
        <v>7.468206070690564E-2</v>
      </c>
    </row>
    <row r="42" spans="1:7" x14ac:dyDescent="0.35">
      <c r="A42" s="3">
        <f t="shared" si="7"/>
        <v>0.31000000000000011</v>
      </c>
      <c r="B42" s="3">
        <f t="shared" si="1"/>
        <v>1</v>
      </c>
      <c r="C42" s="3">
        <f t="shared" si="2"/>
        <v>-0.18999999999999989</v>
      </c>
      <c r="D42" s="3">
        <f t="shared" si="3"/>
        <v>4.2109769616335502E-2</v>
      </c>
      <c r="F42" s="3">
        <f t="shared" si="5"/>
        <v>9.6100000000000074E-2</v>
      </c>
      <c r="G42" s="3">
        <f t="shared" si="4"/>
        <v>8.3176519595711151E-2</v>
      </c>
    </row>
    <row r="43" spans="1:7" x14ac:dyDescent="0.35">
      <c r="A43" s="3">
        <f t="shared" si="7"/>
        <v>0.32000000000000012</v>
      </c>
      <c r="B43" s="3">
        <f t="shared" ref="B43:B74" si="8">$B$4+$D$4*$A43+$G$4*SQRT($A43)</f>
        <v>1</v>
      </c>
      <c r="C43" s="3">
        <f t="shared" ref="C43:C74" si="9">$B$5+$D$5*$A43+$G$5*SQRT($A43)</f>
        <v>-0.17999999999999988</v>
      </c>
      <c r="D43" s="3">
        <f t="shared" ref="D43:D74" si="10">$B$6+$D$6*$A43+$F$6*SQRT($A43)</f>
        <v>4.301875828257129E-2</v>
      </c>
      <c r="F43" s="3">
        <f t="shared" si="5"/>
        <v>0.10240000000000007</v>
      </c>
      <c r="G43" s="3">
        <f t="shared" ref="G43:G74" si="11">$B$8+$D$8*$A43+$F$8*SQRT($A43)</f>
        <v>9.1877964358231479E-2</v>
      </c>
    </row>
    <row r="44" spans="1:7" x14ac:dyDescent="0.35">
      <c r="A44" s="3">
        <f t="shared" si="7"/>
        <v>0.33000000000000013</v>
      </c>
      <c r="B44" s="3">
        <f t="shared" si="8"/>
        <v>1</v>
      </c>
      <c r="C44" s="3">
        <f t="shared" si="9"/>
        <v>-0.16999999999999987</v>
      </c>
      <c r="D44" s="3">
        <f t="shared" si="10"/>
        <v>4.3789597987136109E-2</v>
      </c>
      <c r="F44" s="3">
        <f t="shared" si="5"/>
        <v>0.10890000000000008</v>
      </c>
      <c r="G44" s="3">
        <f t="shared" si="11"/>
        <v>0.10077676478028175</v>
      </c>
    </row>
    <row r="45" spans="1:7" x14ac:dyDescent="0.35">
      <c r="A45" s="3">
        <f t="shared" si="7"/>
        <v>0.34000000000000014</v>
      </c>
      <c r="B45" s="3">
        <f t="shared" si="8"/>
        <v>1</v>
      </c>
      <c r="C45" s="3">
        <f t="shared" si="9"/>
        <v>-0.15999999999999986</v>
      </c>
      <c r="D45" s="3">
        <f t="shared" si="10"/>
        <v>4.4428522817863358E-2</v>
      </c>
      <c r="F45" s="3">
        <f t="shared" si="5"/>
        <v>0.11560000000000009</v>
      </c>
      <c r="G45" s="3">
        <f t="shared" si="11"/>
        <v>0.10986401502209997</v>
      </c>
    </row>
    <row r="46" spans="1:7" x14ac:dyDescent="0.35">
      <c r="A46" s="3">
        <f t="shared" si="7"/>
        <v>0.35000000000000014</v>
      </c>
      <c r="B46" s="3">
        <f t="shared" si="8"/>
        <v>1</v>
      </c>
      <c r="C46" s="3">
        <f t="shared" si="9"/>
        <v>-0.14999999999999986</v>
      </c>
      <c r="D46" s="3">
        <f t="shared" si="10"/>
        <v>4.4941311643294846E-2</v>
      </c>
      <c r="F46" s="3">
        <f t="shared" si="5"/>
        <v>0.12250000000000009</v>
      </c>
      <c r="G46" s="3">
        <f t="shared" si="11"/>
        <v>0.11913145955719795</v>
      </c>
    </row>
    <row r="47" spans="1:7" x14ac:dyDescent="0.35">
      <c r="A47" s="3">
        <f t="shared" si="7"/>
        <v>0.36000000000000015</v>
      </c>
      <c r="B47" s="3">
        <f t="shared" si="8"/>
        <v>1</v>
      </c>
      <c r="C47" s="3">
        <f t="shared" si="9"/>
        <v>-0.13999999999999985</v>
      </c>
      <c r="D47" s="3">
        <f t="shared" si="10"/>
        <v>4.5333333333333226E-2</v>
      </c>
      <c r="F47" s="3">
        <f t="shared" si="5"/>
        <v>0.1296000000000001</v>
      </c>
      <c r="G47" s="3">
        <f t="shared" si="11"/>
        <v>0.12857142857142867</v>
      </c>
    </row>
    <row r="48" spans="1:7" x14ac:dyDescent="0.35">
      <c r="A48" s="3">
        <f t="shared" si="7"/>
        <v>0.37000000000000016</v>
      </c>
      <c r="B48" s="3">
        <f t="shared" si="8"/>
        <v>1</v>
      </c>
      <c r="C48" s="3">
        <f t="shared" si="9"/>
        <v>-0.12999999999999984</v>
      </c>
      <c r="D48" s="3">
        <f t="shared" si="10"/>
        <v>4.5609586363155263E-2</v>
      </c>
      <c r="F48" s="3">
        <f t="shared" si="5"/>
        <v>0.13690000000000013</v>
      </c>
      <c r="G48" s="3">
        <f t="shared" si="11"/>
        <v>0.13817678138596856</v>
      </c>
    </row>
    <row r="49" spans="1:7" x14ac:dyDescent="0.35">
      <c r="A49" s="3">
        <f t="shared" si="7"/>
        <v>0.38000000000000017</v>
      </c>
      <c r="B49" s="3">
        <f t="shared" si="8"/>
        <v>1</v>
      </c>
      <c r="C49" s="3">
        <f t="shared" si="9"/>
        <v>-0.11999999999999983</v>
      </c>
      <c r="D49" s="3">
        <f t="shared" si="10"/>
        <v>4.5774733630230879E-2</v>
      </c>
      <c r="F49" s="3">
        <f t="shared" si="5"/>
        <v>0.14440000000000014</v>
      </c>
      <c r="G49" s="3">
        <f t="shared" si="11"/>
        <v>0.14794085671871782</v>
      </c>
    </row>
    <row r="50" spans="1:7" x14ac:dyDescent="0.35">
      <c r="A50" s="3">
        <f t="shared" si="7"/>
        <v>0.39000000000000018</v>
      </c>
      <c r="B50" s="3">
        <f t="shared" si="8"/>
        <v>1</v>
      </c>
      <c r="C50" s="3">
        <f t="shared" si="9"/>
        <v>-0.10999999999999982</v>
      </c>
      <c r="D50" s="3">
        <f t="shared" si="10"/>
        <v>4.5833133173173057E-2</v>
      </c>
      <c r="F50" s="3">
        <f t="shared" si="5"/>
        <v>0.15210000000000015</v>
      </c>
      <c r="G50" s="3">
        <f t="shared" si="11"/>
        <v>0.1578574288002289</v>
      </c>
    </row>
    <row r="51" spans="1:7" x14ac:dyDescent="0.35">
      <c r="A51" s="3">
        <f t="shared" si="7"/>
        <v>0.40000000000000019</v>
      </c>
      <c r="B51" s="3">
        <f t="shared" si="8"/>
        <v>1</v>
      </c>
      <c r="C51" s="3">
        <f t="shared" si="9"/>
        <v>-9.9999999999999811E-2</v>
      </c>
      <c r="D51" s="3">
        <f t="shared" si="10"/>
        <v>4.5788865367009102E-2</v>
      </c>
      <c r="F51" s="3">
        <f t="shared" si="5"/>
        <v>0.16000000000000014</v>
      </c>
      <c r="G51" s="3">
        <f t="shared" si="11"/>
        <v>0.16792066852332044</v>
      </c>
    </row>
    <row r="52" spans="1:7" x14ac:dyDescent="0.35">
      <c r="A52" s="3">
        <f t="shared" si="7"/>
        <v>0.4100000000000002</v>
      </c>
      <c r="B52" s="3">
        <f t="shared" si="8"/>
        <v>1</v>
      </c>
      <c r="C52" s="3">
        <f t="shared" si="9"/>
        <v>-8.9999999999999802E-2</v>
      </c>
      <c r="D52" s="3">
        <f t="shared" si="10"/>
        <v>4.564575707661811E-2</v>
      </c>
      <c r="F52" s="3">
        <f t="shared" si="5"/>
        <v>0.16810000000000017</v>
      </c>
      <c r="G52" s="3">
        <f t="shared" si="11"/>
        <v>0.17812510893816458</v>
      </c>
    </row>
    <row r="53" spans="1:7" x14ac:dyDescent="0.35">
      <c r="A53" s="3">
        <f t="shared" si="7"/>
        <v>0.42000000000000021</v>
      </c>
      <c r="B53" s="3">
        <f t="shared" si="8"/>
        <v>1</v>
      </c>
      <c r="C53" s="3">
        <f t="shared" si="9"/>
        <v>-7.9999999999999793E-2</v>
      </c>
      <c r="D53" s="3">
        <f t="shared" si="10"/>
        <v>4.5407403174119287E-2</v>
      </c>
      <c r="F53" s="3">
        <f t="shared" si="5"/>
        <v>0.17640000000000017</v>
      </c>
      <c r="G53" s="3">
        <f t="shared" si="11"/>
        <v>0.18846561451316302</v>
      </c>
    </row>
    <row r="54" spans="1:7" x14ac:dyDescent="0.35">
      <c r="A54" s="3">
        <f t="shared" si="7"/>
        <v>0.43000000000000022</v>
      </c>
      <c r="B54" s="3">
        <f t="shared" si="8"/>
        <v>1</v>
      </c>
      <c r="C54" s="3">
        <f t="shared" si="9"/>
        <v>-6.9999999999999785E-2</v>
      </c>
      <c r="D54" s="3">
        <f t="shared" si="10"/>
        <v>4.5077185763533367E-2</v>
      </c>
      <c r="F54" s="3">
        <f t="shared" si="5"/>
        <v>0.18490000000000018</v>
      </c>
      <c r="G54" s="3">
        <f t="shared" si="11"/>
        <v>0.19893735367114285</v>
      </c>
    </row>
    <row r="55" spans="1:7" x14ac:dyDescent="0.35">
      <c r="A55" s="3">
        <f t="shared" si="7"/>
        <v>0.44000000000000022</v>
      </c>
      <c r="B55" s="3">
        <f t="shared" si="8"/>
        <v>1</v>
      </c>
      <c r="C55" s="3">
        <f t="shared" si="9"/>
        <v>-5.9999999999999776E-2</v>
      </c>
      <c r="D55" s="3">
        <f t="shared" si="10"/>
        <v>4.4658291404413242E-2</v>
      </c>
      <c r="F55" s="3">
        <f t="shared" si="5"/>
        <v>0.19360000000000019</v>
      </c>
      <c r="G55" s="3">
        <f t="shared" si="11"/>
        <v>0.20953577418417146</v>
      </c>
    </row>
    <row r="56" spans="1:7" x14ac:dyDescent="0.35">
      <c r="A56" s="3">
        <f t="shared" si="7"/>
        <v>0.45000000000000023</v>
      </c>
      <c r="B56" s="3">
        <f t="shared" si="8"/>
        <v>1</v>
      </c>
      <c r="C56" s="3">
        <f t="shared" si="9"/>
        <v>-4.9999999999999767E-2</v>
      </c>
      <c r="D56" s="3">
        <f t="shared" si="10"/>
        <v>4.4153726583270103E-2</v>
      </c>
      <c r="F56" s="3">
        <f t="shared" si="5"/>
        <v>0.20250000000000021</v>
      </c>
      <c r="G56" s="3">
        <f t="shared" si="11"/>
        <v>0.22025658107151902</v>
      </c>
    </row>
    <row r="57" spans="1:7" x14ac:dyDescent="0.35">
      <c r="A57" s="3">
        <f t="shared" si="7"/>
        <v>0.46000000000000024</v>
      </c>
      <c r="B57" s="3">
        <f t="shared" si="8"/>
        <v>1</v>
      </c>
      <c r="C57" s="3">
        <f t="shared" si="9"/>
        <v>-3.9999999999999758E-2</v>
      </c>
      <c r="D57" s="3">
        <f t="shared" si="10"/>
        <v>4.3566331645860101E-2</v>
      </c>
      <c r="F57" s="3">
        <f t="shared" si="5"/>
        <v>0.21160000000000023</v>
      </c>
      <c r="G57" s="3">
        <f t="shared" si="11"/>
        <v>0.23109571669639029</v>
      </c>
    </row>
    <row r="58" spans="1:7" x14ac:dyDescent="0.35">
      <c r="A58" s="3">
        <f t="shared" si="7"/>
        <v>0.47000000000000025</v>
      </c>
      <c r="B58" s="3">
        <f t="shared" si="8"/>
        <v>1</v>
      </c>
      <c r="C58" s="3">
        <f t="shared" si="9"/>
        <v>-2.9999999999999749E-2</v>
      </c>
      <c r="D58" s="3">
        <f t="shared" si="10"/>
        <v>4.2898793373437605E-2</v>
      </c>
      <c r="F58" s="3">
        <f t="shared" si="5"/>
        <v>0.22090000000000024</v>
      </c>
      <c r="G58" s="3">
        <f t="shared" si="11"/>
        <v>0.24204934279985091</v>
      </c>
    </row>
    <row r="59" spans="1:7" x14ac:dyDescent="0.35">
      <c r="A59" s="3">
        <f t="shared" si="7"/>
        <v>0.48000000000000026</v>
      </c>
      <c r="B59" s="3">
        <f t="shared" si="8"/>
        <v>1</v>
      </c>
      <c r="C59" s="3">
        <f t="shared" si="9"/>
        <v>-1.999999999999974E-2</v>
      </c>
      <c r="D59" s="3">
        <f t="shared" si="10"/>
        <v>4.2153656360884195E-2</v>
      </c>
      <c r="F59" s="3">
        <f t="shared" si="5"/>
        <v>0.23040000000000024</v>
      </c>
      <c r="G59" s="3">
        <f t="shared" si="11"/>
        <v>0.25311382424635598</v>
      </c>
    </row>
    <row r="60" spans="1:7" x14ac:dyDescent="0.35">
      <c r="A60" s="3">
        <f t="shared" si="7"/>
        <v>0.49000000000000027</v>
      </c>
      <c r="B60" s="3">
        <f t="shared" si="8"/>
        <v>1</v>
      </c>
      <c r="C60" s="3">
        <f t="shared" si="9"/>
        <v>-9.9999999999997313E-3</v>
      </c>
      <c r="D60" s="3">
        <f t="shared" si="10"/>
        <v>4.1333333333333222E-2</v>
      </c>
      <c r="F60" s="3">
        <f t="shared" si="5"/>
        <v>0.24010000000000026</v>
      </c>
      <c r="G60" s="3">
        <f t="shared" si="11"/>
        <v>0.26428571428571446</v>
      </c>
    </row>
    <row r="61" spans="1:7" x14ac:dyDescent="0.35">
      <c r="A61" s="3">
        <f t="shared" si="7"/>
        <v>0.50000000000000022</v>
      </c>
      <c r="B61" s="3">
        <f t="shared" si="8"/>
        <v>1</v>
      </c>
      <c r="C61" s="3">
        <f t="shared" si="9"/>
        <v>2.2204460492503131E-16</v>
      </c>
      <c r="D61" s="3">
        <f t="shared" si="10"/>
        <v>4.0440114519880832E-2</v>
      </c>
      <c r="F61" s="3">
        <f t="shared" si="5"/>
        <v>0.25000000000000022</v>
      </c>
      <c r="G61" s="3">
        <f t="shared" si="11"/>
        <v>0.27556174116207499</v>
      </c>
    </row>
    <row r="62" spans="1:7" x14ac:dyDescent="0.35">
      <c r="A62" s="3">
        <f t="shared" si="7"/>
        <v>0.51000000000000023</v>
      </c>
      <c r="B62" s="3">
        <f t="shared" si="8"/>
        <v>1</v>
      </c>
      <c r="C62" s="3">
        <f t="shared" si="9"/>
        <v>1.0000000000000231E-2</v>
      </c>
      <c r="D62" s="3">
        <f t="shared" si="10"/>
        <v>3.9476176187618339E-2</v>
      </c>
      <c r="F62" s="3">
        <f t="shared" si="5"/>
        <v>0.26010000000000022</v>
      </c>
      <c r="G62" s="3">
        <f t="shared" si="11"/>
        <v>0.28693879592245009</v>
      </c>
    </row>
    <row r="63" spans="1:7" x14ac:dyDescent="0.35">
      <c r="A63" s="3">
        <f t="shared" si="7"/>
        <v>0.52000000000000024</v>
      </c>
      <c r="B63" s="3">
        <f t="shared" si="8"/>
        <v>1</v>
      </c>
      <c r="C63" s="3">
        <f t="shared" si="9"/>
        <v>2.000000000000024E-2</v>
      </c>
      <c r="D63" s="3">
        <f t="shared" si="10"/>
        <v>3.8443588426131159E-2</v>
      </c>
      <c r="F63" s="3">
        <f t="shared" si="5"/>
        <v>0.27040000000000025</v>
      </c>
      <c r="G63" s="3">
        <f t="shared" si="11"/>
        <v>0.29841392129600308</v>
      </c>
    </row>
    <row r="64" spans="1:7" x14ac:dyDescent="0.35">
      <c r="A64" s="3">
        <f t="shared" si="7"/>
        <v>0.53000000000000025</v>
      </c>
      <c r="B64" s="3">
        <f t="shared" si="8"/>
        <v>1</v>
      </c>
      <c r="C64" s="3">
        <f t="shared" si="9"/>
        <v>3.0000000000000249E-2</v>
      </c>
      <c r="D64" s="3">
        <f t="shared" si="10"/>
        <v>3.7344322261385177E-2</v>
      </c>
      <c r="F64" s="3">
        <f t="shared" si="5"/>
        <v>0.28090000000000026</v>
      </c>
      <c r="G64" s="3">
        <f t="shared" si="11"/>
        <v>0.30998430153135459</v>
      </c>
    </row>
    <row r="65" spans="1:7" x14ac:dyDescent="0.35">
      <c r="A65" s="3">
        <f t="shared" si="7"/>
        <v>0.54000000000000026</v>
      </c>
      <c r="B65" s="3">
        <f t="shared" si="8"/>
        <v>1</v>
      </c>
      <c r="C65" s="3">
        <f t="shared" si="9"/>
        <v>4.0000000000000258E-2</v>
      </c>
      <c r="D65" s="3">
        <f t="shared" si="10"/>
        <v>3.6180256168286684E-2</v>
      </c>
      <c r="F65" s="3">
        <f t="shared" si="5"/>
        <v>0.2916000000000003</v>
      </c>
      <c r="G65" s="3">
        <f t="shared" si="11"/>
        <v>0.32164725309292397</v>
      </c>
    </row>
    <row r="66" spans="1:7" x14ac:dyDescent="0.35">
      <c r="A66" s="3">
        <f t="shared" si="7"/>
        <v>0.55000000000000027</v>
      </c>
      <c r="B66" s="3">
        <f t="shared" si="8"/>
        <v>1</v>
      </c>
      <c r="C66" s="3">
        <f t="shared" si="9"/>
        <v>5.0000000000000266E-2</v>
      </c>
      <c r="D66" s="3">
        <f t="shared" si="10"/>
        <v>3.4953182042899544E-2</v>
      </c>
      <c r="F66" s="3">
        <f t="shared" si="5"/>
        <v>0.30250000000000027</v>
      </c>
      <c r="G66" s="3">
        <f t="shared" si="11"/>
        <v>0.33340021612919113</v>
      </c>
    </row>
    <row r="67" spans="1:7" x14ac:dyDescent="0.35">
      <c r="A67" s="3">
        <f t="shared" si="7"/>
        <v>0.56000000000000028</v>
      </c>
      <c r="B67" s="3">
        <f t="shared" si="8"/>
        <v>1</v>
      </c>
      <c r="C67" s="3">
        <f t="shared" si="9"/>
        <v>6.0000000000000275E-2</v>
      </c>
      <c r="D67" s="3">
        <f t="shared" si="10"/>
        <v>3.3664810688121549E-2</v>
      </c>
      <c r="F67" s="3">
        <f t="shared" si="5"/>
        <v>0.31360000000000032</v>
      </c>
      <c r="G67" s="3">
        <f t="shared" si="11"/>
        <v>0.345240746636017</v>
      </c>
    </row>
    <row r="68" spans="1:7" x14ac:dyDescent="0.35">
      <c r="A68" s="3">
        <f t="shared" si="7"/>
        <v>0.57000000000000028</v>
      </c>
      <c r="B68" s="3">
        <f t="shared" si="8"/>
        <v>1</v>
      </c>
      <c r="C68" s="3">
        <f t="shared" si="9"/>
        <v>7.0000000000000284E-2</v>
      </c>
      <c r="D68" s="3">
        <f t="shared" si="10"/>
        <v>3.2316776860408236E-2</v>
      </c>
      <c r="F68" s="3">
        <f t="shared" si="5"/>
        <v>0.3249000000000003</v>
      </c>
      <c r="G68" s="3">
        <f t="shared" si="11"/>
        <v>0.35716650924703597</v>
      </c>
    </row>
    <row r="69" spans="1:7" x14ac:dyDescent="0.35">
      <c r="A69" s="3">
        <f t="shared" si="7"/>
        <v>0.58000000000000029</v>
      </c>
      <c r="B69" s="3">
        <f t="shared" si="8"/>
        <v>1</v>
      </c>
      <c r="C69" s="3">
        <f t="shared" si="9"/>
        <v>8.0000000000000293E-2</v>
      </c>
      <c r="D69" s="3">
        <f t="shared" si="10"/>
        <v>3.091064391972409E-2</v>
      </c>
      <c r="F69" s="3">
        <f t="shared" si="5"/>
        <v>0.33640000000000037</v>
      </c>
      <c r="G69" s="3">
        <f t="shared" si="11"/>
        <v>0.36917527059087063</v>
      </c>
    </row>
    <row r="70" spans="1:7" x14ac:dyDescent="0.35">
      <c r="A70" s="3">
        <f t="shared" si="7"/>
        <v>0.5900000000000003</v>
      </c>
      <c r="B70" s="3">
        <f t="shared" si="8"/>
        <v>1</v>
      </c>
      <c r="C70" s="3">
        <f t="shared" si="9"/>
        <v>9.0000000000000302E-2</v>
      </c>
      <c r="D70" s="3">
        <f t="shared" si="10"/>
        <v>2.9447908120194044E-2</v>
      </c>
      <c r="F70" s="3">
        <f t="shared" si="5"/>
        <v>0.34810000000000035</v>
      </c>
      <c r="G70" s="3">
        <f t="shared" si="11"/>
        <v>0.38126489316162759</v>
      </c>
    </row>
    <row r="71" spans="1:7" x14ac:dyDescent="0.35">
      <c r="A71" s="3">
        <f t="shared" si="7"/>
        <v>0.60000000000000031</v>
      </c>
      <c r="B71" s="3">
        <f t="shared" si="8"/>
        <v>1</v>
      </c>
      <c r="C71" s="3">
        <f t="shared" si="9"/>
        <v>0.10000000000000031</v>
      </c>
      <c r="D71" s="3">
        <f t="shared" si="10"/>
        <v>2.7930002574816704E-2</v>
      </c>
      <c r="F71" s="3">
        <f t="shared" si="5"/>
        <v>0.36000000000000038</v>
      </c>
      <c r="G71" s="3">
        <f t="shared" si="11"/>
        <v>0.39343332965502387</v>
      </c>
    </row>
    <row r="72" spans="1:7" x14ac:dyDescent="0.35">
      <c r="A72" s="3">
        <f t="shared" si="7"/>
        <v>0.61000000000000032</v>
      </c>
      <c r="B72" s="3">
        <f t="shared" si="8"/>
        <v>1</v>
      </c>
      <c r="C72" s="3">
        <f t="shared" si="9"/>
        <v>0.11000000000000032</v>
      </c>
      <c r="D72" s="3">
        <f t="shared" si="10"/>
        <v>2.6358300923998712E-2</v>
      </c>
      <c r="F72" s="3">
        <f t="shared" si="5"/>
        <v>0.37210000000000037</v>
      </c>
      <c r="G72" s="3">
        <f t="shared" si="11"/>
        <v>0.40567861772762104</v>
      </c>
    </row>
    <row r="73" spans="1:7" x14ac:dyDescent="0.35">
      <c r="A73" s="3">
        <f t="shared" si="7"/>
        <v>0.62000000000000033</v>
      </c>
      <c r="B73" s="3">
        <f t="shared" si="8"/>
        <v>1</v>
      </c>
      <c r="C73" s="3">
        <f t="shared" si="9"/>
        <v>0.12000000000000033</v>
      </c>
      <c r="D73" s="3">
        <f t="shared" si="10"/>
        <v>2.473412073451442E-2</v>
      </c>
      <c r="F73" s="3">
        <f t="shared" si="5"/>
        <v>0.38440000000000041</v>
      </c>
      <c r="G73" s="3">
        <f t="shared" si="11"/>
        <v>0.41799887514117007</v>
      </c>
    </row>
    <row r="74" spans="1:7" x14ac:dyDescent="0.35">
      <c r="A74" s="3">
        <f t="shared" si="7"/>
        <v>0.63000000000000034</v>
      </c>
      <c r="B74" s="3">
        <f t="shared" si="8"/>
        <v>1</v>
      </c>
      <c r="C74" s="3">
        <f t="shared" si="9"/>
        <v>0.13000000000000034</v>
      </c>
      <c r="D74" s="3">
        <f t="shared" si="10"/>
        <v>2.305872665271036E-2</v>
      </c>
      <c r="F74" s="3">
        <f t="shared" si="5"/>
        <v>0.39690000000000042</v>
      </c>
      <c r="G74" s="3">
        <f t="shared" si="11"/>
        <v>0.4303922952580328</v>
      </c>
    </row>
    <row r="75" spans="1:7" x14ac:dyDescent="0.35">
      <c r="A75" s="3">
        <f t="shared" si="7"/>
        <v>0.64000000000000035</v>
      </c>
      <c r="B75" s="3">
        <f t="shared" ref="B75:B111" si="12">$B$4+$D$4*$A75+$G$4*SQRT($A75)</f>
        <v>1</v>
      </c>
      <c r="C75" s="3">
        <f t="shared" ref="C75:C111" si="13">$B$5+$D$5*$A75+$G$5*SQRT($A75)</f>
        <v>0.14000000000000035</v>
      </c>
      <c r="D75" s="3">
        <f t="shared" ref="D75:D111" si="14">$B$6+$D$6*$A75+$F$6*SQRT($A75)</f>
        <v>2.1333333333333204E-2</v>
      </c>
      <c r="F75" s="3">
        <f t="shared" si="5"/>
        <v>0.40960000000000046</v>
      </c>
      <c r="G75" s="3">
        <f t="shared" ref="G75:G111" si="15">$B$8+$D$8*$A75+$F$8*SQRT($A75)</f>
        <v>0.44285714285714306</v>
      </c>
    </row>
    <row r="76" spans="1:7" x14ac:dyDescent="0.35">
      <c r="A76" s="3">
        <f t="shared" si="7"/>
        <v>0.65000000000000036</v>
      </c>
      <c r="B76" s="3">
        <f t="shared" si="12"/>
        <v>1</v>
      </c>
      <c r="C76" s="3">
        <f t="shared" si="13"/>
        <v>0.15000000000000036</v>
      </c>
      <c r="D76" s="3">
        <f t="shared" si="14"/>
        <v>1.9559108163188066E-2</v>
      </c>
      <c r="F76" s="3">
        <f t="shared" ref="F76:F111" si="16">A76^2</f>
        <v>0.42250000000000049</v>
      </c>
      <c r="G76" s="3">
        <f t="shared" si="15"/>
        <v>0.45539175024306489</v>
      </c>
    </row>
    <row r="77" spans="1:7" x14ac:dyDescent="0.35">
      <c r="A77" s="3">
        <f t="shared" si="7"/>
        <v>0.66000000000000036</v>
      </c>
      <c r="B77" s="3">
        <f t="shared" si="12"/>
        <v>1</v>
      </c>
      <c r="C77" s="3">
        <f t="shared" si="13"/>
        <v>0.16000000000000036</v>
      </c>
      <c r="D77" s="3">
        <f t="shared" si="14"/>
        <v>1.7737173796929184E-2</v>
      </c>
      <c r="F77" s="3">
        <f t="shared" si="16"/>
        <v>0.43560000000000049</v>
      </c>
      <c r="G77" s="3">
        <f t="shared" si="15"/>
        <v>0.46799451362343447</v>
      </c>
    </row>
    <row r="78" spans="1:7" x14ac:dyDescent="0.35">
      <c r="A78" s="3">
        <f t="shared" si="7"/>
        <v>0.67000000000000037</v>
      </c>
      <c r="B78" s="3">
        <f t="shared" si="12"/>
        <v>1</v>
      </c>
      <c r="C78" s="3">
        <f t="shared" si="13"/>
        <v>0.17000000000000037</v>
      </c>
      <c r="D78" s="3">
        <f t="shared" si="14"/>
        <v>1.5868610520578086E-2</v>
      </c>
      <c r="F78" s="3">
        <f t="shared" si="16"/>
        <v>0.44890000000000052</v>
      </c>
      <c r="G78" s="3">
        <f t="shared" si="15"/>
        <v>0.48066388973250751</v>
      </c>
    </row>
    <row r="79" spans="1:7" x14ac:dyDescent="0.35">
      <c r="A79" s="3">
        <f t="shared" si="7"/>
        <v>0.68000000000000038</v>
      </c>
      <c r="B79" s="3">
        <f t="shared" si="12"/>
        <v>1</v>
      </c>
      <c r="C79" s="3">
        <f t="shared" si="13"/>
        <v>0.18000000000000038</v>
      </c>
      <c r="D79" s="3">
        <f t="shared" si="14"/>
        <v>1.3954458456865271E-2</v>
      </c>
      <c r="F79" s="3">
        <f t="shared" si="16"/>
        <v>0.46240000000000053</v>
      </c>
      <c r="G79" s="3">
        <f t="shared" si="15"/>
        <v>0.49339839268066865</v>
      </c>
    </row>
    <row r="80" spans="1:7" x14ac:dyDescent="0.35">
      <c r="A80" s="3">
        <f t="shared" si="7"/>
        <v>0.69000000000000039</v>
      </c>
      <c r="B80" s="3">
        <f t="shared" si="12"/>
        <v>1</v>
      </c>
      <c r="C80" s="3">
        <f t="shared" si="13"/>
        <v>0.19000000000000039</v>
      </c>
      <c r="D80" s="3">
        <f t="shared" si="14"/>
        <v>1.1995719625140677E-2</v>
      </c>
      <c r="F80" s="3">
        <f t="shared" si="16"/>
        <v>0.47610000000000052</v>
      </c>
      <c r="G80" s="3">
        <f t="shared" si="15"/>
        <v>0.50619659101170389</v>
      </c>
    </row>
    <row r="81" spans="1:7" x14ac:dyDescent="0.35">
      <c r="A81" s="3">
        <f t="shared" si="7"/>
        <v>0.7000000000000004</v>
      </c>
      <c r="B81" s="3">
        <f t="shared" si="12"/>
        <v>1</v>
      </c>
      <c r="C81" s="3">
        <f t="shared" si="13"/>
        <v>0.2000000000000004</v>
      </c>
      <c r="D81" s="3">
        <f t="shared" si="14"/>
        <v>9.9933598674086799E-3</v>
      </c>
      <c r="F81" s="3">
        <f t="shared" si="16"/>
        <v>0.49000000000000055</v>
      </c>
      <c r="G81" s="3">
        <f t="shared" si="15"/>
        <v>0.51905710495132107</v>
      </c>
    </row>
    <row r="82" spans="1:7" x14ac:dyDescent="0.35">
      <c r="A82" s="3">
        <f t="shared" si="7"/>
        <v>0.71000000000000041</v>
      </c>
      <c r="B82" s="3">
        <f t="shared" si="12"/>
        <v>1</v>
      </c>
      <c r="C82" s="3">
        <f t="shared" si="13"/>
        <v>0.21000000000000041</v>
      </c>
      <c r="D82" s="3">
        <f t="shared" si="14"/>
        <v>7.9483106509690149E-3</v>
      </c>
      <c r="F82" s="3">
        <f t="shared" si="16"/>
        <v>0.50410000000000055</v>
      </c>
      <c r="G82" s="3">
        <f t="shared" si="15"/>
        <v>0.53197860383194917</v>
      </c>
    </row>
    <row r="83" spans="1:7" x14ac:dyDescent="0.35">
      <c r="A83" s="3">
        <f t="shared" si="7"/>
        <v>0.72000000000000042</v>
      </c>
      <c r="B83" s="3">
        <f t="shared" si="12"/>
        <v>1</v>
      </c>
      <c r="C83" s="3">
        <f t="shared" si="13"/>
        <v>0.22000000000000042</v>
      </c>
      <c r="D83" s="3">
        <f t="shared" si="14"/>
        <v>5.8614707571901237E-3</v>
      </c>
      <c r="F83" s="3">
        <f t="shared" si="16"/>
        <v>0.51840000000000064</v>
      </c>
      <c r="G83" s="3">
        <f t="shared" si="15"/>
        <v>0.5449598036802048</v>
      </c>
    </row>
    <row r="84" spans="1:7" x14ac:dyDescent="0.35">
      <c r="A84" s="3">
        <f t="shared" si="7"/>
        <v>0.73000000000000043</v>
      </c>
      <c r="B84" s="3">
        <f t="shared" si="12"/>
        <v>1</v>
      </c>
      <c r="C84" s="3">
        <f t="shared" si="13"/>
        <v>0.23000000000000043</v>
      </c>
      <c r="D84" s="3">
        <f t="shared" si="14"/>
        <v>3.7337078650861999E-3</v>
      </c>
      <c r="F84" s="3">
        <f t="shared" si="16"/>
        <v>0.5329000000000006</v>
      </c>
      <c r="G84" s="3">
        <f t="shared" si="15"/>
        <v>0.55799946495463892</v>
      </c>
    </row>
    <row r="85" spans="1:7" x14ac:dyDescent="0.35">
      <c r="A85" s="3">
        <f t="shared" si="7"/>
        <v>0.74000000000000044</v>
      </c>
      <c r="B85" s="3">
        <f t="shared" si="12"/>
        <v>1</v>
      </c>
      <c r="C85" s="3">
        <f t="shared" si="13"/>
        <v>0.24000000000000044</v>
      </c>
      <c r="D85" s="3">
        <f t="shared" si="14"/>
        <v>1.5658600375958454E-3</v>
      </c>
      <c r="F85" s="3">
        <f t="shared" si="16"/>
        <v>0.54760000000000064</v>
      </c>
      <c r="G85" s="3">
        <f t="shared" si="15"/>
        <v>0.57109639042248217</v>
      </c>
    </row>
    <row r="86" spans="1:7" x14ac:dyDescent="0.35">
      <c r="A86" s="3">
        <f t="shared" si="7"/>
        <v>0.75000000000000044</v>
      </c>
      <c r="B86" s="3">
        <f t="shared" si="12"/>
        <v>1</v>
      </c>
      <c r="C86" s="3">
        <f t="shared" si="13"/>
        <v>0.25000000000000044</v>
      </c>
      <c r="D86" s="3">
        <f t="shared" si="14"/>
        <v>-6.4126288222821071E-4</v>
      </c>
      <c r="F86" s="3">
        <f t="shared" si="16"/>
        <v>0.56250000000000067</v>
      </c>
      <c r="G86" s="3">
        <f t="shared" si="15"/>
        <v>0.5842494231650881</v>
      </c>
    </row>
    <row r="87" spans="1:7" x14ac:dyDescent="0.35">
      <c r="A87" s="3">
        <f t="shared" si="7"/>
        <v>0.76000000000000045</v>
      </c>
      <c r="B87" s="3">
        <f t="shared" si="12"/>
        <v>1</v>
      </c>
      <c r="C87" s="3">
        <f t="shared" si="13"/>
        <v>0.26000000000000045</v>
      </c>
      <c r="D87" s="3">
        <f t="shared" si="14"/>
        <v>-2.8868779585321525E-3</v>
      </c>
      <c r="F87" s="3">
        <f t="shared" si="16"/>
        <v>0.57760000000000067</v>
      </c>
      <c r="G87" s="3">
        <f t="shared" si="15"/>
        <v>0.59745744470266504</v>
      </c>
    </row>
    <row r="88" spans="1:7" x14ac:dyDescent="0.35">
      <c r="A88" s="3">
        <f t="shared" si="7"/>
        <v>0.77000000000000046</v>
      </c>
      <c r="B88" s="3">
        <f t="shared" si="12"/>
        <v>1</v>
      </c>
      <c r="C88" s="3">
        <f t="shared" si="13"/>
        <v>0.27000000000000046</v>
      </c>
      <c r="D88" s="3">
        <f t="shared" si="14"/>
        <v>-5.1702279274546958E-3</v>
      </c>
      <c r="F88" s="3">
        <f t="shared" si="16"/>
        <v>0.59290000000000076</v>
      </c>
      <c r="G88" s="3">
        <f t="shared" si="15"/>
        <v>0.61071937322969738</v>
      </c>
    </row>
    <row r="89" spans="1:7" x14ac:dyDescent="0.35">
      <c r="A89" s="3">
        <f t="shared" si="7"/>
        <v>0.78000000000000047</v>
      </c>
      <c r="B89" s="3">
        <f t="shared" si="12"/>
        <v>1</v>
      </c>
      <c r="C89" s="3">
        <f t="shared" si="13"/>
        <v>0.28000000000000047</v>
      </c>
      <c r="D89" s="3">
        <f t="shared" si="14"/>
        <v>-7.4905800338822548E-3</v>
      </c>
      <c r="F89" s="3">
        <f t="shared" si="16"/>
        <v>0.60840000000000072</v>
      </c>
      <c r="G89" s="3">
        <f t="shared" si="15"/>
        <v>0.6240341619531653</v>
      </c>
    </row>
    <row r="90" spans="1:7" x14ac:dyDescent="0.35">
      <c r="A90" s="3">
        <f t="shared" si="7"/>
        <v>0.79000000000000048</v>
      </c>
      <c r="B90" s="3">
        <f t="shared" si="12"/>
        <v>1</v>
      </c>
      <c r="C90" s="3">
        <f t="shared" si="13"/>
        <v>0.29000000000000048</v>
      </c>
      <c r="D90" s="3">
        <f t="shared" si="14"/>
        <v>-9.8472249351080343E-3</v>
      </c>
      <c r="F90" s="3">
        <f t="shared" si="16"/>
        <v>0.62410000000000077</v>
      </c>
      <c r="G90" s="3">
        <f t="shared" si="15"/>
        <v>0.63740079752634493</v>
      </c>
    </row>
    <row r="91" spans="1:7" x14ac:dyDescent="0.35">
      <c r="A91" s="3">
        <f t="shared" si="7"/>
        <v>0.80000000000000049</v>
      </c>
      <c r="B91" s="3">
        <f t="shared" si="12"/>
        <v>1</v>
      </c>
      <c r="C91" s="3">
        <f t="shared" si="13"/>
        <v>0.30000000000000049</v>
      </c>
      <c r="D91" s="3">
        <f t="shared" si="14"/>
        <v>-1.2239475666750987E-2</v>
      </c>
      <c r="F91" s="3">
        <f t="shared" si="16"/>
        <v>0.64000000000000079</v>
      </c>
      <c r="G91" s="3">
        <f t="shared" si="15"/>
        <v>0.65081829857154916</v>
      </c>
    </row>
    <row r="92" spans="1:7" x14ac:dyDescent="0.35">
      <c r="A92" s="3">
        <f t="shared" si="7"/>
        <v>0.8100000000000005</v>
      </c>
      <c r="B92" s="3">
        <f t="shared" si="12"/>
        <v>1</v>
      </c>
      <c r="C92" s="3">
        <f t="shared" si="13"/>
        <v>0.3100000000000005</v>
      </c>
      <c r="D92" s="3">
        <f t="shared" si="14"/>
        <v>-1.4666666666666939E-2</v>
      </c>
      <c r="F92" s="3">
        <f t="shared" si="16"/>
        <v>0.65610000000000079</v>
      </c>
      <c r="G92" s="3">
        <f t="shared" si="15"/>
        <v>0.66428571428571481</v>
      </c>
    </row>
    <row r="93" spans="1:7" x14ac:dyDescent="0.35">
      <c r="A93" s="3">
        <f t="shared" si="7"/>
        <v>0.82000000000000051</v>
      </c>
      <c r="B93" s="3">
        <f t="shared" si="12"/>
        <v>1</v>
      </c>
      <c r="C93" s="3">
        <f t="shared" si="13"/>
        <v>0.32000000000000051</v>
      </c>
      <c r="D93" s="3">
        <f t="shared" si="14"/>
        <v>-1.7128152852925238E-2</v>
      </c>
      <c r="F93" s="3">
        <f t="shared" si="16"/>
        <v>0.67240000000000077</v>
      </c>
      <c r="G93" s="3">
        <f t="shared" si="15"/>
        <v>0.67780212312322674</v>
      </c>
    </row>
    <row r="94" spans="1:7" x14ac:dyDescent="0.35">
      <c r="A94" s="3">
        <f t="shared" si="7"/>
        <v>0.83000000000000052</v>
      </c>
      <c r="B94" s="3">
        <f t="shared" si="12"/>
        <v>1</v>
      </c>
      <c r="C94" s="3">
        <f t="shared" si="13"/>
        <v>0.33000000000000052</v>
      </c>
      <c r="D94" s="3">
        <f t="shared" si="14"/>
        <v>-1.9623308752237056E-2</v>
      </c>
      <c r="F94" s="3">
        <f t="shared" si="16"/>
        <v>0.68890000000000085</v>
      </c>
      <c r="G94" s="3">
        <f t="shared" si="15"/>
        <v>0.6913666315508149</v>
      </c>
    </row>
    <row r="95" spans="1:7" x14ac:dyDescent="0.35">
      <c r="A95" s="3">
        <f t="shared" si="7"/>
        <v>0.84000000000000052</v>
      </c>
      <c r="B95" s="3">
        <f t="shared" si="12"/>
        <v>1</v>
      </c>
      <c r="C95" s="3">
        <f t="shared" si="13"/>
        <v>0.34000000000000052</v>
      </c>
      <c r="D95" s="3">
        <f t="shared" si="14"/>
        <v>-2.2151527675498883E-2</v>
      </c>
      <c r="F95" s="3">
        <f t="shared" si="16"/>
        <v>0.70560000000000089</v>
      </c>
      <c r="G95" s="3">
        <f t="shared" si="15"/>
        <v>0.70497837286976073</v>
      </c>
    </row>
    <row r="96" spans="1:7" x14ac:dyDescent="0.35">
      <c r="A96" s="3">
        <f t="shared" si="7"/>
        <v>0.85000000000000053</v>
      </c>
      <c r="B96" s="3">
        <f t="shared" si="12"/>
        <v>1</v>
      </c>
      <c r="C96" s="3">
        <f t="shared" si="13"/>
        <v>0.35000000000000053</v>
      </c>
      <c r="D96" s="3">
        <f t="shared" si="14"/>
        <v>-2.4712220937378238E-2</v>
      </c>
      <c r="F96" s="3">
        <f t="shared" si="16"/>
        <v>0.72250000000000092</v>
      </c>
      <c r="G96" s="3">
        <f t="shared" si="15"/>
        <v>0.71863650610101693</v>
      </c>
    </row>
    <row r="97" spans="1:7" x14ac:dyDescent="0.35">
      <c r="A97" s="3">
        <f t="shared" si="7"/>
        <v>0.86000000000000054</v>
      </c>
      <c r="B97" s="3">
        <f t="shared" si="12"/>
        <v>1</v>
      </c>
      <c r="C97" s="3">
        <f t="shared" si="13"/>
        <v>0.36000000000000054</v>
      </c>
      <c r="D97" s="3">
        <f t="shared" si="14"/>
        <v>-2.7304817117096536E-2</v>
      </c>
      <c r="F97" s="3">
        <f t="shared" si="16"/>
        <v>0.73960000000000092</v>
      </c>
      <c r="G97" s="3">
        <f t="shared" si="15"/>
        <v>0.73234021492918577</v>
      </c>
    </row>
    <row r="98" spans="1:7" x14ac:dyDescent="0.35">
      <c r="A98" s="3">
        <f t="shared" si="7"/>
        <v>0.87000000000000055</v>
      </c>
      <c r="B98" s="3">
        <f t="shared" si="12"/>
        <v>1</v>
      </c>
      <c r="C98" s="3">
        <f t="shared" si="13"/>
        <v>0.37000000000000055</v>
      </c>
      <c r="D98" s="3">
        <f t="shared" si="14"/>
        <v>-2.9928761357785438E-2</v>
      </c>
      <c r="F98" s="3">
        <f t="shared" si="16"/>
        <v>0.75690000000000091</v>
      </c>
      <c r="G98" s="3">
        <f t="shared" si="15"/>
        <v>0.74608870670159844</v>
      </c>
    </row>
    <row r="99" spans="1:7" x14ac:dyDescent="0.35">
      <c r="A99" s="3">
        <f t="shared" si="7"/>
        <v>0.88000000000000056</v>
      </c>
      <c r="B99" s="3">
        <f t="shared" si="12"/>
        <v>1</v>
      </c>
      <c r="C99" s="3">
        <f t="shared" si="13"/>
        <v>0.38000000000000056</v>
      </c>
      <c r="D99" s="3">
        <f t="shared" si="14"/>
        <v>-3.2583514701981064E-2</v>
      </c>
      <c r="F99" s="3">
        <f t="shared" si="16"/>
        <v>0.77440000000000098</v>
      </c>
      <c r="G99" s="3">
        <f t="shared" si="15"/>
        <v>0.75988121147902077</v>
      </c>
    </row>
    <row r="100" spans="1:7" x14ac:dyDescent="0.35">
      <c r="A100" s="3">
        <f t="shared" si="7"/>
        <v>0.89000000000000057</v>
      </c>
      <c r="B100" s="3">
        <f t="shared" si="12"/>
        <v>1</v>
      </c>
      <c r="C100" s="3">
        <f t="shared" si="13"/>
        <v>0.39000000000000057</v>
      </c>
      <c r="D100" s="3">
        <f t="shared" si="14"/>
        <v>-3.5268553461006547E-2</v>
      </c>
      <c r="F100" s="3">
        <f t="shared" si="16"/>
        <v>0.79210000000000103</v>
      </c>
      <c r="G100" s="3">
        <f t="shared" si="15"/>
        <v>0.77371698113477172</v>
      </c>
    </row>
    <row r="101" spans="1:7" x14ac:dyDescent="0.35">
      <c r="A101" s="3">
        <f t="shared" ref="A101:A111" si="17">A100+0.01</f>
        <v>0.90000000000000058</v>
      </c>
      <c r="B101" s="3">
        <f t="shared" si="12"/>
        <v>1</v>
      </c>
      <c r="C101" s="3">
        <f t="shared" si="13"/>
        <v>0.40000000000000058</v>
      </c>
      <c r="D101" s="3">
        <f t="shared" si="14"/>
        <v>-3.7983368616153146E-2</v>
      </c>
      <c r="F101" s="3">
        <f t="shared" si="16"/>
        <v>0.81000000000000105</v>
      </c>
      <c r="G101" s="3">
        <f t="shared" si="15"/>
        <v>0.78759528849926674</v>
      </c>
    </row>
    <row r="102" spans="1:7" x14ac:dyDescent="0.35">
      <c r="A102" s="3">
        <f t="shared" si="17"/>
        <v>0.91000000000000059</v>
      </c>
      <c r="B102" s="3">
        <f t="shared" si="12"/>
        <v>1</v>
      </c>
      <c r="C102" s="3">
        <f t="shared" si="13"/>
        <v>0.41000000000000059</v>
      </c>
      <c r="D102" s="3">
        <f t="shared" si="14"/>
        <v>-4.0727465249721262E-2</v>
      </c>
      <c r="F102" s="3">
        <f t="shared" si="16"/>
        <v>0.82810000000000106</v>
      </c>
      <c r="G102" s="3">
        <f t="shared" si="15"/>
        <v>0.80151542654722108</v>
      </c>
    </row>
    <row r="103" spans="1:7" x14ac:dyDescent="0.35">
      <c r="A103" s="3">
        <f t="shared" si="17"/>
        <v>0.9200000000000006</v>
      </c>
      <c r="B103" s="3">
        <f t="shared" si="12"/>
        <v>1</v>
      </c>
      <c r="C103" s="3">
        <f t="shared" si="13"/>
        <v>0.4200000000000006</v>
      </c>
      <c r="D103" s="3">
        <f t="shared" si="14"/>
        <v>-4.3500362004122994E-2</v>
      </c>
      <c r="F103" s="3">
        <f t="shared" si="16"/>
        <v>0.84640000000000104</v>
      </c>
      <c r="G103" s="3">
        <f t="shared" si="15"/>
        <v>0.81547670762493785</v>
      </c>
    </row>
    <row r="104" spans="1:7" x14ac:dyDescent="0.35">
      <c r="A104" s="3">
        <f t="shared" si="17"/>
        <v>0.9300000000000006</v>
      </c>
      <c r="B104" s="3">
        <f t="shared" si="12"/>
        <v>1</v>
      </c>
      <c r="C104" s="3">
        <f t="shared" si="13"/>
        <v>0.4300000000000006</v>
      </c>
      <c r="D104" s="3">
        <f t="shared" si="14"/>
        <v>-4.6301590567371487E-2</v>
      </c>
      <c r="F104" s="3">
        <f t="shared" si="16"/>
        <v>0.86490000000000111</v>
      </c>
      <c r="G104" s="3">
        <f t="shared" si="15"/>
        <v>0.82947846271529269</v>
      </c>
    </row>
    <row r="105" spans="1:7" x14ac:dyDescent="0.35">
      <c r="A105" s="3">
        <f t="shared" si="17"/>
        <v>0.94000000000000061</v>
      </c>
      <c r="B105" s="3">
        <f t="shared" si="12"/>
        <v>1</v>
      </c>
      <c r="C105" s="3">
        <f t="shared" si="13"/>
        <v>0.44000000000000061</v>
      </c>
      <c r="D105" s="3">
        <f t="shared" si="14"/>
        <v>-4.9130695183401185E-2</v>
      </c>
      <c r="F105" s="3">
        <f t="shared" si="16"/>
        <v>0.88360000000000116</v>
      </c>
      <c r="G105" s="3">
        <f t="shared" si="15"/>
        <v>0.84352004073819264</v>
      </c>
    </row>
    <row r="106" spans="1:7" x14ac:dyDescent="0.35">
      <c r="A106" s="3">
        <f t="shared" si="17"/>
        <v>0.95000000000000062</v>
      </c>
      <c r="B106" s="3">
        <f t="shared" si="12"/>
        <v>1</v>
      </c>
      <c r="C106" s="3">
        <f t="shared" si="13"/>
        <v>0.45000000000000062</v>
      </c>
      <c r="D106" s="3">
        <f t="shared" si="14"/>
        <v>-5.1987232185770615E-2</v>
      </c>
      <c r="F106" s="3">
        <f t="shared" si="16"/>
        <v>0.90250000000000119</v>
      </c>
      <c r="G106" s="3">
        <f t="shared" si="15"/>
        <v>0.8576008078844346</v>
      </c>
    </row>
    <row r="107" spans="1:7" x14ac:dyDescent="0.35">
      <c r="A107" s="3">
        <f t="shared" si="17"/>
        <v>0.96000000000000063</v>
      </c>
      <c r="B107" s="3">
        <f t="shared" si="12"/>
        <v>1</v>
      </c>
      <c r="C107" s="3">
        <f t="shared" si="13"/>
        <v>0.46000000000000063</v>
      </c>
      <c r="D107" s="3">
        <f t="shared" si="14"/>
        <v>-5.487076955339576E-2</v>
      </c>
      <c r="F107" s="3">
        <f t="shared" si="16"/>
        <v>0.9216000000000012</v>
      </c>
      <c r="G107" s="3">
        <f t="shared" si="15"/>
        <v>0.87172014698104183</v>
      </c>
    </row>
    <row r="108" spans="1:7" x14ac:dyDescent="0.35">
      <c r="A108" s="3">
        <f t="shared" si="17"/>
        <v>0.97000000000000064</v>
      </c>
      <c r="B108" s="3">
        <f t="shared" si="12"/>
        <v>1</v>
      </c>
      <c r="C108" s="3">
        <f t="shared" si="13"/>
        <v>0.47000000000000064</v>
      </c>
      <c r="D108" s="3">
        <f t="shared" si="14"/>
        <v>-5.7780886487056482E-2</v>
      </c>
      <c r="F108" s="3">
        <f t="shared" si="16"/>
        <v>0.94090000000000129</v>
      </c>
      <c r="G108" s="3">
        <f t="shared" si="15"/>
        <v>0.88587745688627195</v>
      </c>
    </row>
    <row r="109" spans="1:7" x14ac:dyDescent="0.35">
      <c r="A109" s="3">
        <f t="shared" si="17"/>
        <v>0.98000000000000065</v>
      </c>
      <c r="B109" s="3">
        <f t="shared" si="12"/>
        <v>1</v>
      </c>
      <c r="C109" s="3">
        <f t="shared" si="13"/>
        <v>0.48000000000000065</v>
      </c>
      <c r="D109" s="3">
        <f t="shared" si="14"/>
        <v>-6.0717173005500391E-2</v>
      </c>
      <c r="F109" s="3">
        <f t="shared" si="16"/>
        <v>0.96040000000000125</v>
      </c>
      <c r="G109" s="3">
        <f t="shared" si="15"/>
        <v>0.90007215191262024</v>
      </c>
    </row>
    <row r="110" spans="1:7" x14ac:dyDescent="0.35">
      <c r="A110" s="3">
        <f t="shared" si="17"/>
        <v>0.99000000000000066</v>
      </c>
      <c r="B110" s="3">
        <f t="shared" si="12"/>
        <v>1</v>
      </c>
      <c r="C110" s="3">
        <f t="shared" si="13"/>
        <v>0.49000000000000066</v>
      </c>
      <c r="D110" s="3">
        <f t="shared" si="14"/>
        <v>-6.3679229560047013E-2</v>
      </c>
      <c r="F110" s="3">
        <f t="shared" si="16"/>
        <v>0.9801000000000013</v>
      </c>
      <c r="G110" s="3">
        <f t="shared" si="15"/>
        <v>0.91430366127625806</v>
      </c>
    </row>
    <row r="111" spans="1:7" x14ac:dyDescent="0.35">
      <c r="A111" s="3">
        <f t="shared" si="17"/>
        <v>1.0000000000000007</v>
      </c>
      <c r="B111" s="3">
        <f t="shared" si="12"/>
        <v>1</v>
      </c>
      <c r="C111" s="3">
        <f t="shared" si="13"/>
        <v>0.50000000000000067</v>
      </c>
      <c r="D111" s="3">
        <f t="shared" si="14"/>
        <v>-6.6666666666666874E-2</v>
      </c>
      <c r="F111" s="3">
        <f t="shared" si="16"/>
        <v>1.0000000000000013</v>
      </c>
      <c r="G111" s="3">
        <f t="shared" si="15"/>
        <v>0.92857142857142927</v>
      </c>
    </row>
  </sheetData>
  <mergeCells count="4">
    <mergeCell ref="J10:K10"/>
    <mergeCell ref="O3:P3"/>
    <mergeCell ref="J9:L9"/>
    <mergeCell ref="A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461E-E702-4140-853B-AB468C51DB1F}">
  <dimension ref="A1:P113"/>
  <sheetViews>
    <sheetView zoomScaleNormal="100" workbookViewId="0">
      <selection activeCell="C10" sqref="C10"/>
    </sheetView>
  </sheetViews>
  <sheetFormatPr defaultRowHeight="14.5" x14ac:dyDescent="0.35"/>
  <cols>
    <col min="1" max="1" width="5.54296875" customWidth="1"/>
    <col min="2" max="2" width="5.7265625" customWidth="1"/>
    <col min="4" max="14" width="10.1796875" customWidth="1"/>
  </cols>
  <sheetData>
    <row r="1" spans="1:16" ht="20" thickBot="1" x14ac:dyDescent="0.5">
      <c r="A1" s="39" t="s">
        <v>28</v>
      </c>
      <c r="B1" s="39"/>
      <c r="C1" s="39"/>
      <c r="D1" s="39"/>
    </row>
    <row r="2" spans="1:16" ht="15" thickTop="1" x14ac:dyDescent="0.35"/>
    <row r="4" spans="1:16" ht="15" thickBot="1" x14ac:dyDescent="0.4"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</row>
    <row r="5" spans="1:16" x14ac:dyDescent="0.35">
      <c r="D5" s="40">
        <f>1/4</f>
        <v>0.25</v>
      </c>
      <c r="E5" s="40">
        <f>1/(2*PI())</f>
        <v>0.15915494309189535</v>
      </c>
      <c r="F5" s="40">
        <f>1/(2*PI())</f>
        <v>0.15915494309189535</v>
      </c>
      <c r="G5" s="6">
        <f>0</f>
        <v>0</v>
      </c>
      <c r="H5" s="6">
        <f>1/(2*PI())</f>
        <v>0.15915494309189535</v>
      </c>
      <c r="I5" s="6">
        <f>-1/(6*PI())</f>
        <v>-5.3051647697298449E-2</v>
      </c>
      <c r="J5" s="6">
        <f>1/(6*PI())</f>
        <v>5.3051647697298449E-2</v>
      </c>
      <c r="K5" s="6">
        <v>0</v>
      </c>
      <c r="L5" s="6">
        <v>0</v>
      </c>
      <c r="M5" s="6">
        <f>1/(10*PI())</f>
        <v>3.1830988618379068E-2</v>
      </c>
      <c r="N5" s="6">
        <f>1/(10*PI())</f>
        <v>3.1830988618379068E-2</v>
      </c>
    </row>
    <row r="6" spans="1:16" x14ac:dyDescent="0.35">
      <c r="C6" s="7"/>
    </row>
    <row r="7" spans="1:16" ht="17" thickBot="1" x14ac:dyDescent="0.5">
      <c r="A7" s="41"/>
      <c r="B7" s="41"/>
      <c r="C7" s="7"/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  <c r="M7" s="2" t="s">
        <v>49</v>
      </c>
      <c r="N7" s="2" t="s">
        <v>50</v>
      </c>
    </row>
    <row r="8" spans="1:16" x14ac:dyDescent="0.35">
      <c r="A8" s="41"/>
      <c r="B8" s="41"/>
      <c r="D8" s="6">
        <f>D5</f>
        <v>0.25</v>
      </c>
      <c r="E8" s="6">
        <f>E5/0.5</f>
        <v>0.31830988618379069</v>
      </c>
      <c r="F8" s="6">
        <f t="shared" ref="F8:N8" si="0">F5/0.5</f>
        <v>0.31830988618379069</v>
      </c>
      <c r="G8" s="6">
        <f t="shared" si="0"/>
        <v>0</v>
      </c>
      <c r="H8" s="6">
        <f t="shared" si="0"/>
        <v>0.31830988618379069</v>
      </c>
      <c r="I8" s="6">
        <f t="shared" si="0"/>
        <v>-0.1061032953945969</v>
      </c>
      <c r="J8" s="6">
        <f t="shared" si="0"/>
        <v>0.1061032953945969</v>
      </c>
      <c r="K8" s="6">
        <f t="shared" si="0"/>
        <v>0</v>
      </c>
      <c r="L8" s="6">
        <f t="shared" si="0"/>
        <v>0</v>
      </c>
      <c r="M8" s="6">
        <f t="shared" si="0"/>
        <v>6.3661977236758135E-2</v>
      </c>
      <c r="N8" s="6">
        <f t="shared" si="0"/>
        <v>6.3661977236758135E-2</v>
      </c>
    </row>
    <row r="12" spans="1:16" ht="17" thickBot="1" x14ac:dyDescent="0.5">
      <c r="A12" s="2" t="s">
        <v>3</v>
      </c>
      <c r="B12" s="2" t="s">
        <v>51</v>
      </c>
      <c r="D12" s="2" t="s">
        <v>40</v>
      </c>
      <c r="E12" s="2" t="s">
        <v>52</v>
      </c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58</v>
      </c>
      <c r="L12" s="2" t="s">
        <v>59</v>
      </c>
      <c r="M12" s="2" t="s">
        <v>60</v>
      </c>
      <c r="N12" s="2" t="s">
        <v>61</v>
      </c>
      <c r="P12" s="30" t="s">
        <v>62</v>
      </c>
    </row>
    <row r="13" spans="1:16" x14ac:dyDescent="0.35">
      <c r="A13" s="3">
        <v>0</v>
      </c>
      <c r="B13" s="3">
        <v>1</v>
      </c>
      <c r="D13" s="3">
        <f>D$8</f>
        <v>0.25</v>
      </c>
      <c r="E13" s="3">
        <f>E$8*COS(2*PI()*$A13)</f>
        <v>0.31830988618379069</v>
      </c>
      <c r="F13" s="3">
        <f>F$8*SIN(2*PI()*$A13)</f>
        <v>0</v>
      </c>
      <c r="G13" s="3">
        <f>G$8*COS(4*PI()*$A13)</f>
        <v>0</v>
      </c>
      <c r="H13" s="3">
        <f>H$8*SIN(4*PI()*$A13)</f>
        <v>0</v>
      </c>
      <c r="I13" s="3">
        <f>I$8*COS(6*PI()*$A13)</f>
        <v>-0.1061032953945969</v>
      </c>
      <c r="J13" s="3">
        <f>J$8*SIN(6*PI()*$A13)</f>
        <v>0</v>
      </c>
      <c r="K13" s="3">
        <f>K$8*COS(8*PI()*$A13)</f>
        <v>0</v>
      </c>
      <c r="L13" s="3">
        <f>L$8*SIN(8*PI()*$A13)</f>
        <v>0</v>
      </c>
      <c r="M13" s="3">
        <f>M$8*COS(10*PI()*$A13)</f>
        <v>6.3661977236758135E-2</v>
      </c>
      <c r="N13" s="3">
        <f>N$8*SIN(10*PI()*$A13)</f>
        <v>0</v>
      </c>
      <c r="P13" s="3">
        <f>SUM(D13:N13)</f>
        <v>0.52586856802595194</v>
      </c>
    </row>
    <row r="14" spans="1:16" x14ac:dyDescent="0.35">
      <c r="A14" s="3">
        <f>A13+0.01</f>
        <v>0.01</v>
      </c>
      <c r="B14" s="3">
        <v>1</v>
      </c>
      <c r="D14" s="3">
        <f t="shared" ref="D14:D77" si="1">D$8</f>
        <v>0.25</v>
      </c>
      <c r="E14" s="3">
        <f t="shared" ref="E14:E77" si="2">E$8*COS(2*PI()*$A14)</f>
        <v>0.3176817743343841</v>
      </c>
      <c r="F14" s="3">
        <f t="shared" ref="F14:F77" si="3">F$8*SIN(2*PI()*$A14)</f>
        <v>1.9986843124796826E-2</v>
      </c>
      <c r="G14" s="3">
        <f t="shared" ref="G14:G77" si="4">G$8*COS(4*PI()*$A14)</f>
        <v>0</v>
      </c>
      <c r="H14" s="3">
        <f t="shared" ref="H14:H77" si="5">H$8*SIN(4*PI()*$A14)</f>
        <v>3.9894807310900143E-2</v>
      </c>
      <c r="I14" s="3">
        <f t="shared" ref="I14:I77" si="6">I$8*COS(6*PI()*$A14)</f>
        <v>-0.10422391432641252</v>
      </c>
      <c r="J14" s="3">
        <f t="shared" ref="J14:J77" si="7">J$8*SIN(6*PI()*$A14)</f>
        <v>1.988177497291703E-2</v>
      </c>
      <c r="K14" s="3">
        <f t="shared" ref="K14:K77" si="8">K$8*COS(8*PI()*$A14)</f>
        <v>0</v>
      </c>
      <c r="L14" s="3">
        <f t="shared" ref="L14:L77" si="9">L$8*SIN(8*PI()*$A14)</f>
        <v>0</v>
      </c>
      <c r="M14" s="3">
        <f t="shared" ref="M14:M77" si="10">M$8*COS(10*PI()*$A14)</f>
        <v>6.0546138291252556E-2</v>
      </c>
      <c r="N14" s="3">
        <f t="shared" ref="N14:N77" si="11">N$8*SIN(10*PI()*$A14)</f>
        <v>1.9672632861669318E-2</v>
      </c>
      <c r="P14" s="3">
        <f t="shared" ref="P14:P77" si="12">SUM(D14:N14)</f>
        <v>0.62344005656950729</v>
      </c>
    </row>
    <row r="15" spans="1:16" x14ac:dyDescent="0.35">
      <c r="A15" s="3">
        <f t="shared" ref="A15:A78" si="13">A14+0.01</f>
        <v>0.02</v>
      </c>
      <c r="B15" s="3">
        <v>1</v>
      </c>
      <c r="D15" s="3">
        <f t="shared" si="1"/>
        <v>0.25</v>
      </c>
      <c r="E15" s="3">
        <f t="shared" si="2"/>
        <v>0.31579991765667698</v>
      </c>
      <c r="F15" s="3">
        <f t="shared" si="3"/>
        <v>3.9894807310900143E-2</v>
      </c>
      <c r="G15" s="3">
        <f t="shared" si="4"/>
        <v>0</v>
      </c>
      <c r="H15" s="3">
        <f t="shared" si="5"/>
        <v>7.9160449678504677E-2</v>
      </c>
      <c r="I15" s="3">
        <f t="shared" si="6"/>
        <v>-9.8652349133151379E-2</v>
      </c>
      <c r="J15" s="3">
        <f t="shared" si="7"/>
        <v>3.9059228155506234E-2</v>
      </c>
      <c r="K15" s="3">
        <f t="shared" si="8"/>
        <v>0</v>
      </c>
      <c r="L15" s="3">
        <f t="shared" si="9"/>
        <v>0</v>
      </c>
      <c r="M15" s="3">
        <f t="shared" si="10"/>
        <v>5.1503621480048389E-2</v>
      </c>
      <c r="N15" s="3">
        <f t="shared" si="11"/>
        <v>3.7419571351545562E-2</v>
      </c>
      <c r="P15" s="3">
        <f t="shared" si="12"/>
        <v>0.71418524650003068</v>
      </c>
    </row>
    <row r="16" spans="1:16" x14ac:dyDescent="0.35">
      <c r="A16" s="3">
        <f t="shared" si="13"/>
        <v>0.03</v>
      </c>
      <c r="B16" s="3">
        <v>1</v>
      </c>
      <c r="D16" s="3">
        <f t="shared" si="1"/>
        <v>0.25</v>
      </c>
      <c r="E16" s="3">
        <f t="shared" si="2"/>
        <v>0.31267174297923755</v>
      </c>
      <c r="F16" s="3">
        <f t="shared" si="3"/>
        <v>5.9645324918751075E-2</v>
      </c>
      <c r="G16" s="3">
        <f t="shared" si="4"/>
        <v>0</v>
      </c>
      <c r="H16" s="3">
        <f t="shared" si="5"/>
        <v>0.11717768446651869</v>
      </c>
      <c r="I16" s="3">
        <f t="shared" si="6"/>
        <v>-8.9585975289447506E-2</v>
      </c>
      <c r="J16" s="3">
        <f t="shared" si="7"/>
        <v>5.6852988707996592E-2</v>
      </c>
      <c r="K16" s="3">
        <f t="shared" si="8"/>
        <v>0</v>
      </c>
      <c r="L16" s="3">
        <f t="shared" si="9"/>
        <v>0</v>
      </c>
      <c r="M16" s="3">
        <f t="shared" si="10"/>
        <v>3.7419571351545562E-2</v>
      </c>
      <c r="N16" s="3">
        <f t="shared" si="11"/>
        <v>5.1503621480048389E-2</v>
      </c>
      <c r="P16" s="3">
        <f t="shared" si="12"/>
        <v>0.79568495861465038</v>
      </c>
    </row>
    <row r="17" spans="1:16" x14ac:dyDescent="0.35">
      <c r="A17" s="3">
        <f t="shared" si="13"/>
        <v>0.04</v>
      </c>
      <c r="B17" s="3">
        <v>1</v>
      </c>
      <c r="D17" s="3">
        <f t="shared" si="1"/>
        <v>0.25</v>
      </c>
      <c r="E17" s="3">
        <f t="shared" si="2"/>
        <v>0.30830959577839073</v>
      </c>
      <c r="F17" s="3">
        <f t="shared" si="3"/>
        <v>7.9160449678504677E-2</v>
      </c>
      <c r="G17" s="3">
        <f t="shared" si="4"/>
        <v>0</v>
      </c>
      <c r="H17" s="3">
        <f t="shared" si="5"/>
        <v>0.15334695717194</v>
      </c>
      <c r="I17" s="3">
        <f t="shared" si="6"/>
        <v>-7.7345973608687876E-2</v>
      </c>
      <c r="J17" s="3">
        <f t="shared" si="7"/>
        <v>7.2632703791868078E-2</v>
      </c>
      <c r="K17" s="3">
        <f t="shared" si="8"/>
        <v>0</v>
      </c>
      <c r="L17" s="3">
        <f t="shared" si="9"/>
        <v>0</v>
      </c>
      <c r="M17" s="3">
        <f t="shared" si="10"/>
        <v>1.9672632861669322E-2</v>
      </c>
      <c r="N17" s="3">
        <f t="shared" si="11"/>
        <v>6.0546138291252556E-2</v>
      </c>
      <c r="P17" s="3">
        <f t="shared" si="12"/>
        <v>0.86632250396493748</v>
      </c>
    </row>
    <row r="18" spans="1:16" x14ac:dyDescent="0.35">
      <c r="A18" s="3">
        <f t="shared" si="13"/>
        <v>0.05</v>
      </c>
      <c r="B18" s="3">
        <v>1</v>
      </c>
      <c r="D18" s="3">
        <f t="shared" si="1"/>
        <v>0.25</v>
      </c>
      <c r="E18" s="3">
        <f t="shared" si="2"/>
        <v>0.3027306914562628</v>
      </c>
      <c r="F18" s="3">
        <f t="shared" si="3"/>
        <v>9.8363164308346587E-2</v>
      </c>
      <c r="G18" s="3">
        <f t="shared" si="4"/>
        <v>0</v>
      </c>
      <c r="H18" s="3">
        <f t="shared" si="5"/>
        <v>0.18709785675772783</v>
      </c>
      <c r="I18" s="3">
        <f t="shared" si="6"/>
        <v>-6.2365952252575942E-2</v>
      </c>
      <c r="J18" s="3">
        <f t="shared" si="7"/>
        <v>8.5839369133413987E-2</v>
      </c>
      <c r="K18" s="3">
        <f t="shared" si="8"/>
        <v>0</v>
      </c>
      <c r="L18" s="3">
        <f t="shared" si="9"/>
        <v>0</v>
      </c>
      <c r="M18" s="3">
        <f t="shared" si="10"/>
        <v>3.8997686524020981E-18</v>
      </c>
      <c r="N18" s="3">
        <f t="shared" si="11"/>
        <v>6.3661977236758135E-2</v>
      </c>
      <c r="P18" s="3">
        <f t="shared" si="12"/>
        <v>0.92532710663993345</v>
      </c>
    </row>
    <row r="19" spans="1:16" x14ac:dyDescent="0.35">
      <c r="A19" s="3">
        <f t="shared" si="13"/>
        <v>6.0000000000000005E-2</v>
      </c>
      <c r="B19" s="3">
        <v>1</v>
      </c>
      <c r="D19" s="3">
        <f t="shared" si="1"/>
        <v>0.25</v>
      </c>
      <c r="E19" s="3">
        <f t="shared" si="2"/>
        <v>0.29595704739945417</v>
      </c>
      <c r="F19" s="3">
        <f t="shared" si="3"/>
        <v>0.1171776844665187</v>
      </c>
      <c r="G19" s="3">
        <f t="shared" si="4"/>
        <v>0</v>
      </c>
      <c r="H19" s="3">
        <f t="shared" si="5"/>
        <v>0.21789811137560422</v>
      </c>
      <c r="I19" s="3">
        <f t="shared" si="6"/>
        <v>-4.5176585945831106E-2</v>
      </c>
      <c r="J19" s="3">
        <f t="shared" si="7"/>
        <v>9.6005132028824505E-2</v>
      </c>
      <c r="K19" s="3">
        <f t="shared" si="8"/>
        <v>0</v>
      </c>
      <c r="L19" s="3">
        <f t="shared" si="9"/>
        <v>0</v>
      </c>
      <c r="M19" s="3">
        <f t="shared" si="10"/>
        <v>-1.9672632861669329E-2</v>
      </c>
      <c r="N19" s="3">
        <f t="shared" si="11"/>
        <v>6.0546138291252556E-2</v>
      </c>
      <c r="P19" s="3">
        <f t="shared" si="12"/>
        <v>0.97273489475415376</v>
      </c>
    </row>
    <row r="20" spans="1:16" x14ac:dyDescent="0.35">
      <c r="A20" s="3">
        <f t="shared" si="13"/>
        <v>7.0000000000000007E-2</v>
      </c>
      <c r="B20" s="3">
        <v>1</v>
      </c>
      <c r="D20" s="3">
        <f t="shared" si="1"/>
        <v>0.25</v>
      </c>
      <c r="E20" s="3">
        <f t="shared" si="2"/>
        <v>0.28801539608647347</v>
      </c>
      <c r="F20" s="3">
        <f t="shared" si="3"/>
        <v>0.13552975783749333</v>
      </c>
      <c r="G20" s="3">
        <f t="shared" si="4"/>
        <v>0</v>
      </c>
      <c r="H20" s="3">
        <f t="shared" si="5"/>
        <v>0.24526198261106497</v>
      </c>
      <c r="I20" s="3">
        <f t="shared" si="6"/>
        <v>-2.6386816559501553E-2</v>
      </c>
      <c r="J20" s="3">
        <f t="shared" si="7"/>
        <v>0.10276986525946359</v>
      </c>
      <c r="K20" s="3">
        <f t="shared" si="8"/>
        <v>0</v>
      </c>
      <c r="L20" s="3">
        <f t="shared" si="9"/>
        <v>0</v>
      </c>
      <c r="M20" s="3">
        <f t="shared" si="10"/>
        <v>-3.7419571351545555E-2</v>
      </c>
      <c r="N20" s="3">
        <f t="shared" si="11"/>
        <v>5.1503621480048389E-2</v>
      </c>
      <c r="P20" s="3">
        <f t="shared" si="12"/>
        <v>1.0092742353634967</v>
      </c>
    </row>
    <row r="21" spans="1:16" x14ac:dyDescent="0.35">
      <c r="A21" s="3">
        <f t="shared" si="13"/>
        <v>0.08</v>
      </c>
      <c r="B21" s="3">
        <v>1</v>
      </c>
      <c r="D21" s="3">
        <f t="shared" si="1"/>
        <v>0.25</v>
      </c>
      <c r="E21" s="3">
        <f t="shared" si="2"/>
        <v>0.27893707958685771</v>
      </c>
      <c r="F21" s="3">
        <f t="shared" si="3"/>
        <v>0.15334695717194</v>
      </c>
      <c r="G21" s="3">
        <f t="shared" si="4"/>
        <v>0</v>
      </c>
      <c r="H21" s="3">
        <f t="shared" si="5"/>
        <v>0.26875792586834252</v>
      </c>
      <c r="I21" s="3">
        <f t="shared" si="6"/>
        <v>-6.6622810415989352E-3</v>
      </c>
      <c r="J21" s="3">
        <f t="shared" si="7"/>
        <v>0.10589392477812803</v>
      </c>
      <c r="K21" s="3">
        <f t="shared" si="8"/>
        <v>0</v>
      </c>
      <c r="L21" s="3">
        <f t="shared" si="9"/>
        <v>0</v>
      </c>
      <c r="M21" s="3">
        <f t="shared" si="10"/>
        <v>-5.1503621480048382E-2</v>
      </c>
      <c r="N21" s="3">
        <f t="shared" si="11"/>
        <v>3.7419571351545569E-2</v>
      </c>
      <c r="P21" s="3">
        <f t="shared" si="12"/>
        <v>1.0361895562351664</v>
      </c>
    </row>
    <row r="22" spans="1:16" x14ac:dyDescent="0.35">
      <c r="A22" s="3">
        <f t="shared" si="13"/>
        <v>0.09</v>
      </c>
      <c r="B22" s="3">
        <v>1</v>
      </c>
      <c r="D22" s="3">
        <f t="shared" si="1"/>
        <v>0.25</v>
      </c>
      <c r="E22" s="3">
        <f t="shared" si="2"/>
        <v>0.26875792586834252</v>
      </c>
      <c r="F22" s="3">
        <f t="shared" si="3"/>
        <v>0.17055896612398977</v>
      </c>
      <c r="G22" s="3">
        <f t="shared" si="4"/>
        <v>0</v>
      </c>
      <c r="H22" s="3">
        <f t="shared" si="5"/>
        <v>0.28801539608647347</v>
      </c>
      <c r="I22" s="3">
        <f t="shared" si="6"/>
        <v>1.3298269103633369E-2</v>
      </c>
      <c r="J22" s="3">
        <f t="shared" si="7"/>
        <v>0.10526663921889232</v>
      </c>
      <c r="K22" s="3">
        <f t="shared" si="8"/>
        <v>0</v>
      </c>
      <c r="L22" s="3">
        <f t="shared" si="9"/>
        <v>0</v>
      </c>
      <c r="M22" s="3">
        <f t="shared" si="10"/>
        <v>-6.0546138291252556E-2</v>
      </c>
      <c r="N22" s="3">
        <f t="shared" si="11"/>
        <v>1.9672632861669325E-2</v>
      </c>
      <c r="P22" s="3">
        <f t="shared" si="12"/>
        <v>1.0550236909717483</v>
      </c>
    </row>
    <row r="23" spans="1:16" x14ac:dyDescent="0.35">
      <c r="A23" s="3">
        <f t="shared" si="13"/>
        <v>9.9999999999999992E-2</v>
      </c>
      <c r="B23" s="3">
        <v>1</v>
      </c>
      <c r="D23" s="3">
        <f t="shared" si="1"/>
        <v>0.25</v>
      </c>
      <c r="E23" s="3">
        <f t="shared" si="2"/>
        <v>0.25751810740024195</v>
      </c>
      <c r="F23" s="3">
        <f t="shared" si="3"/>
        <v>0.18709785675772783</v>
      </c>
      <c r="G23" s="3">
        <f t="shared" si="4"/>
        <v>0</v>
      </c>
      <c r="H23" s="3">
        <f t="shared" si="5"/>
        <v>0.3027306914562628</v>
      </c>
      <c r="I23" s="3">
        <f t="shared" si="6"/>
        <v>3.2787721436115504E-2</v>
      </c>
      <c r="J23" s="3">
        <f t="shared" si="7"/>
        <v>0.10091023048542094</v>
      </c>
      <c r="K23" s="3">
        <f t="shared" si="8"/>
        <v>0</v>
      </c>
      <c r="L23" s="3">
        <f t="shared" si="9"/>
        <v>0</v>
      </c>
      <c r="M23" s="3">
        <f t="shared" si="10"/>
        <v>-6.3661977236758135E-2</v>
      </c>
      <c r="N23" s="3">
        <f t="shared" si="11"/>
        <v>3.6071134473368791E-17</v>
      </c>
      <c r="P23" s="3">
        <f t="shared" si="12"/>
        <v>1.0673826302990108</v>
      </c>
    </row>
    <row r="24" spans="1:16" x14ac:dyDescent="0.35">
      <c r="A24" s="3">
        <f t="shared" si="13"/>
        <v>0.10999999999999999</v>
      </c>
      <c r="B24" s="3">
        <v>1</v>
      </c>
      <c r="D24" s="3">
        <f t="shared" si="1"/>
        <v>0.25</v>
      </c>
      <c r="E24" s="3">
        <f t="shared" si="2"/>
        <v>0.24526198261106499</v>
      </c>
      <c r="F24" s="3">
        <f t="shared" si="3"/>
        <v>0.20289835762772315</v>
      </c>
      <c r="G24" s="3">
        <f t="shared" si="4"/>
        <v>0</v>
      </c>
      <c r="H24" s="3">
        <f t="shared" si="5"/>
        <v>0.31267174297923755</v>
      </c>
      <c r="I24" s="3">
        <f t="shared" si="6"/>
        <v>5.1115652390646638E-2</v>
      </c>
      <c r="J24" s="3">
        <f t="shared" si="7"/>
        <v>9.2979026528952582E-2</v>
      </c>
      <c r="K24" s="3">
        <f t="shared" si="8"/>
        <v>0</v>
      </c>
      <c r="L24" s="3">
        <f t="shared" si="9"/>
        <v>0</v>
      </c>
      <c r="M24" s="3">
        <f t="shared" si="10"/>
        <v>-6.054613829125257E-2</v>
      </c>
      <c r="N24" s="3">
        <f t="shared" si="11"/>
        <v>-1.9672632861669287E-2</v>
      </c>
      <c r="P24" s="3">
        <f t="shared" si="12"/>
        <v>1.074707990984703</v>
      </c>
    </row>
    <row r="25" spans="1:16" x14ac:dyDescent="0.35">
      <c r="A25" s="3">
        <f t="shared" si="13"/>
        <v>0.11999999999999998</v>
      </c>
      <c r="B25" s="3">
        <v>1</v>
      </c>
      <c r="D25" s="3">
        <f t="shared" si="1"/>
        <v>0.25</v>
      </c>
      <c r="E25" s="3">
        <f t="shared" si="2"/>
        <v>0.23203792082606367</v>
      </c>
      <c r="F25" s="3">
        <f t="shared" si="3"/>
        <v>0.21789811137560414</v>
      </c>
      <c r="G25" s="3">
        <f t="shared" si="4"/>
        <v>0</v>
      </c>
      <c r="H25" s="3">
        <f t="shared" si="5"/>
        <v>0.3176817743343841</v>
      </c>
      <c r="I25" s="3">
        <f t="shared" si="6"/>
        <v>6.7632785875907694E-2</v>
      </c>
      <c r="J25" s="3">
        <f t="shared" si="7"/>
        <v>8.175399420368834E-2</v>
      </c>
      <c r="K25" s="3">
        <f t="shared" si="8"/>
        <v>0</v>
      </c>
      <c r="L25" s="3">
        <f t="shared" si="9"/>
        <v>0</v>
      </c>
      <c r="M25" s="3">
        <f t="shared" si="10"/>
        <v>-5.150362148004841E-2</v>
      </c>
      <c r="N25" s="3">
        <f t="shared" si="11"/>
        <v>-3.7419571351545534E-2</v>
      </c>
      <c r="P25" s="3">
        <f t="shared" si="12"/>
        <v>1.0780813937840541</v>
      </c>
    </row>
    <row r="26" spans="1:16" x14ac:dyDescent="0.35">
      <c r="A26" s="3">
        <f t="shared" si="13"/>
        <v>0.12999999999999998</v>
      </c>
      <c r="B26" s="3">
        <v>1</v>
      </c>
      <c r="D26" s="3">
        <f t="shared" si="1"/>
        <v>0.25</v>
      </c>
      <c r="E26" s="3">
        <f t="shared" si="2"/>
        <v>0.21789811137560425</v>
      </c>
      <c r="F26" s="3">
        <f t="shared" si="3"/>
        <v>0.23203792082606356</v>
      </c>
      <c r="G26" s="3">
        <f t="shared" si="4"/>
        <v>0</v>
      </c>
      <c r="H26" s="3">
        <f t="shared" si="5"/>
        <v>0.3176817743343841</v>
      </c>
      <c r="I26" s="3">
        <f t="shared" si="6"/>
        <v>8.1753994203688271E-2</v>
      </c>
      <c r="J26" s="3">
        <f t="shared" si="7"/>
        <v>6.7632785875907778E-2</v>
      </c>
      <c r="K26" s="3">
        <f t="shared" si="8"/>
        <v>0</v>
      </c>
      <c r="L26" s="3">
        <f t="shared" si="9"/>
        <v>0</v>
      </c>
      <c r="M26" s="3">
        <f t="shared" si="10"/>
        <v>-3.7419571351545618E-2</v>
      </c>
      <c r="N26" s="3">
        <f t="shared" si="11"/>
        <v>-5.1503621480048348E-2</v>
      </c>
      <c r="P26" s="3">
        <f t="shared" si="12"/>
        <v>1.0780813937840539</v>
      </c>
    </row>
    <row r="27" spans="1:16" x14ac:dyDescent="0.35">
      <c r="A27" s="3">
        <f t="shared" si="13"/>
        <v>0.13999999999999999</v>
      </c>
      <c r="B27" s="3">
        <v>1</v>
      </c>
      <c r="D27" s="3">
        <f t="shared" si="1"/>
        <v>0.25</v>
      </c>
      <c r="E27" s="3">
        <f t="shared" si="2"/>
        <v>0.20289835762772324</v>
      </c>
      <c r="F27" s="3">
        <f t="shared" si="3"/>
        <v>0.24526198261106494</v>
      </c>
      <c r="G27" s="3">
        <f t="shared" si="4"/>
        <v>0</v>
      </c>
      <c r="H27" s="3">
        <f t="shared" si="5"/>
        <v>0.31267174297923755</v>
      </c>
      <c r="I27" s="3">
        <f t="shared" si="6"/>
        <v>9.2979026528952541E-2</v>
      </c>
      <c r="J27" s="3">
        <f t="shared" si="7"/>
        <v>5.1115652390646693E-2</v>
      </c>
      <c r="K27" s="3">
        <f t="shared" si="8"/>
        <v>0</v>
      </c>
      <c r="L27" s="3">
        <f t="shared" si="9"/>
        <v>0</v>
      </c>
      <c r="M27" s="3">
        <f t="shared" si="10"/>
        <v>-1.9672632861669384E-2</v>
      </c>
      <c r="N27" s="3">
        <f t="shared" si="11"/>
        <v>-6.0546138291252535E-2</v>
      </c>
      <c r="P27" s="3">
        <f t="shared" si="12"/>
        <v>1.074707990984703</v>
      </c>
    </row>
    <row r="28" spans="1:16" x14ac:dyDescent="0.35">
      <c r="A28" s="3">
        <f t="shared" si="13"/>
        <v>0.15</v>
      </c>
      <c r="B28" s="3">
        <v>1</v>
      </c>
      <c r="D28" s="3">
        <f t="shared" si="1"/>
        <v>0.25</v>
      </c>
      <c r="E28" s="3">
        <f t="shared" si="2"/>
        <v>0.18709785675772783</v>
      </c>
      <c r="F28" s="3">
        <f t="shared" si="3"/>
        <v>0.25751810740024195</v>
      </c>
      <c r="G28" s="3">
        <f t="shared" si="4"/>
        <v>0</v>
      </c>
      <c r="H28" s="3">
        <f t="shared" si="5"/>
        <v>0.30273069145626286</v>
      </c>
      <c r="I28" s="3">
        <f t="shared" si="6"/>
        <v>0.10091023048542093</v>
      </c>
      <c r="J28" s="3">
        <f t="shared" si="7"/>
        <v>3.2787721436115545E-2</v>
      </c>
      <c r="K28" s="3">
        <f t="shared" si="8"/>
        <v>0</v>
      </c>
      <c r="L28" s="3">
        <f t="shared" si="9"/>
        <v>0</v>
      </c>
      <c r="M28" s="3">
        <f t="shared" si="10"/>
        <v>-1.1699305957206295E-17</v>
      </c>
      <c r="N28" s="3">
        <f t="shared" si="11"/>
        <v>-6.3661977236758135E-2</v>
      </c>
      <c r="P28" s="3">
        <f t="shared" si="12"/>
        <v>1.067382630299011</v>
      </c>
    </row>
    <row r="29" spans="1:16" x14ac:dyDescent="0.35">
      <c r="A29" s="3">
        <f t="shared" si="13"/>
        <v>0.16</v>
      </c>
      <c r="B29" s="3">
        <v>1</v>
      </c>
      <c r="D29" s="3">
        <f t="shared" si="1"/>
        <v>0.25</v>
      </c>
      <c r="E29" s="3">
        <f t="shared" si="2"/>
        <v>0.17055896612398974</v>
      </c>
      <c r="F29" s="3">
        <f t="shared" si="3"/>
        <v>0.26875792586834252</v>
      </c>
      <c r="G29" s="3">
        <f t="shared" si="4"/>
        <v>0</v>
      </c>
      <c r="H29" s="3">
        <f t="shared" si="5"/>
        <v>0.28801539608647347</v>
      </c>
      <c r="I29" s="3">
        <f t="shared" si="6"/>
        <v>0.10526663921889232</v>
      </c>
      <c r="J29" s="3">
        <f t="shared" si="7"/>
        <v>1.3298269103633364E-2</v>
      </c>
      <c r="K29" s="3">
        <f t="shared" si="8"/>
        <v>0</v>
      </c>
      <c r="L29" s="3">
        <f t="shared" si="9"/>
        <v>0</v>
      </c>
      <c r="M29" s="3">
        <f t="shared" si="10"/>
        <v>1.9672632861669308E-2</v>
      </c>
      <c r="N29" s="3">
        <f t="shared" si="11"/>
        <v>-6.0546138291252563E-2</v>
      </c>
      <c r="P29" s="3">
        <f t="shared" si="12"/>
        <v>1.0550236909717481</v>
      </c>
    </row>
    <row r="30" spans="1:16" x14ac:dyDescent="0.35">
      <c r="A30" s="3">
        <f t="shared" si="13"/>
        <v>0.17</v>
      </c>
      <c r="B30" s="3">
        <v>1</v>
      </c>
      <c r="D30" s="3">
        <f t="shared" si="1"/>
        <v>0.25</v>
      </c>
      <c r="E30" s="3">
        <f t="shared" si="2"/>
        <v>0.15334695717193994</v>
      </c>
      <c r="F30" s="3">
        <f t="shared" si="3"/>
        <v>0.27893707958685776</v>
      </c>
      <c r="G30" s="3">
        <f t="shared" si="4"/>
        <v>0</v>
      </c>
      <c r="H30" s="3">
        <f t="shared" si="5"/>
        <v>0.26875792586834246</v>
      </c>
      <c r="I30" s="3">
        <f t="shared" si="6"/>
        <v>0.10589392477812803</v>
      </c>
      <c r="J30" s="3">
        <f t="shared" si="7"/>
        <v>-6.6622810415989395E-3</v>
      </c>
      <c r="K30" s="3">
        <f t="shared" si="8"/>
        <v>0</v>
      </c>
      <c r="L30" s="3">
        <f t="shared" si="9"/>
        <v>0</v>
      </c>
      <c r="M30" s="3">
        <f t="shared" si="10"/>
        <v>3.7419571351545548E-2</v>
      </c>
      <c r="N30" s="3">
        <f t="shared" si="11"/>
        <v>-5.1503621480048396E-2</v>
      </c>
      <c r="P30" s="3">
        <f t="shared" si="12"/>
        <v>1.0361895562351662</v>
      </c>
    </row>
    <row r="31" spans="1:16" x14ac:dyDescent="0.35">
      <c r="A31" s="3">
        <f t="shared" si="13"/>
        <v>0.18000000000000002</v>
      </c>
      <c r="B31" s="3">
        <v>1</v>
      </c>
      <c r="D31" s="3">
        <f t="shared" si="1"/>
        <v>0.25</v>
      </c>
      <c r="E31" s="3">
        <f t="shared" si="2"/>
        <v>0.1355297578374933</v>
      </c>
      <c r="F31" s="3">
        <f t="shared" si="3"/>
        <v>0.28801539608647347</v>
      </c>
      <c r="G31" s="3">
        <f t="shared" si="4"/>
        <v>0</v>
      </c>
      <c r="H31" s="3">
        <f t="shared" si="5"/>
        <v>0.24526198261106497</v>
      </c>
      <c r="I31" s="3">
        <f t="shared" si="6"/>
        <v>0.10276986525946359</v>
      </c>
      <c r="J31" s="3">
        <f t="shared" si="7"/>
        <v>-2.6386816559501584E-2</v>
      </c>
      <c r="K31" s="3">
        <f t="shared" si="8"/>
        <v>0</v>
      </c>
      <c r="L31" s="3">
        <f t="shared" si="9"/>
        <v>0</v>
      </c>
      <c r="M31" s="3">
        <f t="shared" si="10"/>
        <v>5.150362148004841E-2</v>
      </c>
      <c r="N31" s="3">
        <f t="shared" si="11"/>
        <v>-3.7419571351545527E-2</v>
      </c>
      <c r="P31" s="3">
        <f t="shared" si="12"/>
        <v>1.0092742353634965</v>
      </c>
    </row>
    <row r="32" spans="1:16" x14ac:dyDescent="0.35">
      <c r="A32" s="3">
        <f t="shared" si="13"/>
        <v>0.19000000000000003</v>
      </c>
      <c r="B32" s="3">
        <v>1</v>
      </c>
      <c r="D32" s="3">
        <f t="shared" si="1"/>
        <v>0.25</v>
      </c>
      <c r="E32" s="3">
        <f t="shared" si="2"/>
        <v>0.11717768446651868</v>
      </c>
      <c r="F32" s="3">
        <f t="shared" si="3"/>
        <v>0.29595704739945422</v>
      </c>
      <c r="G32" s="3">
        <f t="shared" si="4"/>
        <v>0</v>
      </c>
      <c r="H32" s="3">
        <f t="shared" si="5"/>
        <v>0.21789811137560414</v>
      </c>
      <c r="I32" s="3">
        <f t="shared" si="6"/>
        <v>9.6005132028824477E-2</v>
      </c>
      <c r="J32" s="3">
        <f t="shared" si="7"/>
        <v>-4.5176585945831148E-2</v>
      </c>
      <c r="K32" s="3">
        <f t="shared" si="8"/>
        <v>0</v>
      </c>
      <c r="L32" s="3">
        <f t="shared" si="9"/>
        <v>0</v>
      </c>
      <c r="M32" s="3">
        <f t="shared" si="10"/>
        <v>6.054613829125257E-2</v>
      </c>
      <c r="N32" s="3">
        <f t="shared" si="11"/>
        <v>-1.967263286166928E-2</v>
      </c>
      <c r="P32" s="3">
        <f t="shared" si="12"/>
        <v>0.97273489475415342</v>
      </c>
    </row>
    <row r="33" spans="1:16" x14ac:dyDescent="0.35">
      <c r="A33" s="3">
        <f t="shared" si="13"/>
        <v>0.20000000000000004</v>
      </c>
      <c r="B33" s="3">
        <v>1</v>
      </c>
      <c r="D33" s="3">
        <f t="shared" si="1"/>
        <v>0.25</v>
      </c>
      <c r="E33" s="3">
        <f t="shared" si="2"/>
        <v>9.836316430834656E-2</v>
      </c>
      <c r="F33" s="3">
        <f t="shared" si="3"/>
        <v>0.30273069145626286</v>
      </c>
      <c r="G33" s="3">
        <f t="shared" si="4"/>
        <v>0</v>
      </c>
      <c r="H33" s="3">
        <f t="shared" si="5"/>
        <v>0.18709785675772772</v>
      </c>
      <c r="I33" s="3">
        <f t="shared" si="6"/>
        <v>8.5839369133413945E-2</v>
      </c>
      <c r="J33" s="3">
        <f t="shared" si="7"/>
        <v>-6.2365952252575997E-2</v>
      </c>
      <c r="K33" s="3">
        <f t="shared" si="8"/>
        <v>0</v>
      </c>
      <c r="L33" s="3">
        <f t="shared" si="9"/>
        <v>0</v>
      </c>
      <c r="M33" s="3">
        <f t="shared" si="10"/>
        <v>6.3661977236758135E-2</v>
      </c>
      <c r="N33" s="3">
        <f t="shared" si="11"/>
        <v>4.0944119727520791E-17</v>
      </c>
      <c r="P33" s="3">
        <f t="shared" si="12"/>
        <v>0.92532710663993323</v>
      </c>
    </row>
    <row r="34" spans="1:16" x14ac:dyDescent="0.35">
      <c r="A34" s="3">
        <f t="shared" si="13"/>
        <v>0.21000000000000005</v>
      </c>
      <c r="B34" s="3">
        <v>1</v>
      </c>
      <c r="D34" s="3">
        <f t="shared" si="1"/>
        <v>0.25</v>
      </c>
      <c r="E34" s="3">
        <f t="shared" si="2"/>
        <v>7.9160449678504594E-2</v>
      </c>
      <c r="F34" s="3">
        <f t="shared" si="3"/>
        <v>0.30830959577839079</v>
      </c>
      <c r="G34" s="3">
        <f t="shared" si="4"/>
        <v>0</v>
      </c>
      <c r="H34" s="3">
        <f t="shared" si="5"/>
        <v>0.15334695717193983</v>
      </c>
      <c r="I34" s="3">
        <f t="shared" si="6"/>
        <v>7.2632703791868022E-2</v>
      </c>
      <c r="J34" s="3">
        <f t="shared" si="7"/>
        <v>-7.7345973608687918E-2</v>
      </c>
      <c r="K34" s="3">
        <f t="shared" si="8"/>
        <v>0</v>
      </c>
      <c r="L34" s="3">
        <f t="shared" si="9"/>
        <v>0</v>
      </c>
      <c r="M34" s="3">
        <f t="shared" si="10"/>
        <v>6.0546138291252528E-2</v>
      </c>
      <c r="N34" s="3">
        <f t="shared" si="11"/>
        <v>1.9672632861669412E-2</v>
      </c>
      <c r="P34" s="3">
        <f t="shared" si="12"/>
        <v>0.86632250396493726</v>
      </c>
    </row>
    <row r="35" spans="1:16" x14ac:dyDescent="0.35">
      <c r="A35" s="3">
        <f t="shared" si="13"/>
        <v>0.22000000000000006</v>
      </c>
      <c r="B35" s="3">
        <v>1</v>
      </c>
      <c r="D35" s="3">
        <f t="shared" si="1"/>
        <v>0.25</v>
      </c>
      <c r="E35" s="3">
        <f t="shared" si="2"/>
        <v>5.9645324918750978E-2</v>
      </c>
      <c r="F35" s="3">
        <f t="shared" si="3"/>
        <v>0.31267174297923755</v>
      </c>
      <c r="G35" s="3">
        <f t="shared" si="4"/>
        <v>0</v>
      </c>
      <c r="H35" s="3">
        <f t="shared" si="5"/>
        <v>0.11717768446651849</v>
      </c>
      <c r="I35" s="3">
        <f t="shared" si="6"/>
        <v>5.6852988707996474E-2</v>
      </c>
      <c r="J35" s="3">
        <f t="shared" si="7"/>
        <v>-8.9585975289447575E-2</v>
      </c>
      <c r="K35" s="3">
        <f t="shared" si="8"/>
        <v>0</v>
      </c>
      <c r="L35" s="3">
        <f t="shared" si="9"/>
        <v>0</v>
      </c>
      <c r="M35" s="3">
        <f t="shared" si="10"/>
        <v>5.1503621480048334E-2</v>
      </c>
      <c r="N35" s="3">
        <f t="shared" si="11"/>
        <v>3.7419571351545639E-2</v>
      </c>
      <c r="P35" s="3">
        <f t="shared" si="12"/>
        <v>0.79568495861464983</v>
      </c>
    </row>
    <row r="36" spans="1:16" x14ac:dyDescent="0.35">
      <c r="A36" s="3">
        <f t="shared" si="13"/>
        <v>0.23000000000000007</v>
      </c>
      <c r="B36" s="3">
        <v>1</v>
      </c>
      <c r="D36" s="3">
        <f t="shared" si="1"/>
        <v>0.25</v>
      </c>
      <c r="E36" s="3">
        <f t="shared" si="2"/>
        <v>3.9894807310900005E-2</v>
      </c>
      <c r="F36" s="3">
        <f t="shared" si="3"/>
        <v>0.31579991765667698</v>
      </c>
      <c r="G36" s="3">
        <f t="shared" si="4"/>
        <v>0</v>
      </c>
      <c r="H36" s="3">
        <f t="shared" si="5"/>
        <v>7.9160449678504413E-2</v>
      </c>
      <c r="I36" s="3">
        <f t="shared" si="6"/>
        <v>3.905922815550613E-2</v>
      </c>
      <c r="J36" s="3">
        <f t="shared" si="7"/>
        <v>-9.8652349133151435E-2</v>
      </c>
      <c r="K36" s="3">
        <f t="shared" si="8"/>
        <v>0</v>
      </c>
      <c r="L36" s="3">
        <f t="shared" si="9"/>
        <v>0</v>
      </c>
      <c r="M36" s="3">
        <f t="shared" si="10"/>
        <v>3.7419571351545486E-2</v>
      </c>
      <c r="N36" s="3">
        <f t="shared" si="11"/>
        <v>5.1503621480048445E-2</v>
      </c>
      <c r="P36" s="3">
        <f t="shared" si="12"/>
        <v>0.71418524650003001</v>
      </c>
    </row>
    <row r="37" spans="1:16" x14ac:dyDescent="0.35">
      <c r="A37" s="3">
        <f t="shared" si="13"/>
        <v>0.24000000000000007</v>
      </c>
      <c r="B37" s="3">
        <v>1</v>
      </c>
      <c r="D37" s="3">
        <f t="shared" si="1"/>
        <v>0.25</v>
      </c>
      <c r="E37" s="3">
        <f t="shared" si="2"/>
        <v>1.9986843124796663E-2</v>
      </c>
      <c r="F37" s="3">
        <f t="shared" si="3"/>
        <v>0.3176817743343841</v>
      </c>
      <c r="G37" s="3">
        <f t="shared" si="4"/>
        <v>0</v>
      </c>
      <c r="H37" s="3">
        <f t="shared" si="5"/>
        <v>3.989480731089981E-2</v>
      </c>
      <c r="I37" s="3">
        <f t="shared" si="6"/>
        <v>1.9881774972916936E-2</v>
      </c>
      <c r="J37" s="3">
        <f t="shared" si="7"/>
        <v>-0.10422391432641254</v>
      </c>
      <c r="K37" s="3">
        <f t="shared" si="8"/>
        <v>0</v>
      </c>
      <c r="L37" s="3">
        <f t="shared" si="9"/>
        <v>0</v>
      </c>
      <c r="M37" s="3">
        <f t="shared" si="10"/>
        <v>1.9672632861669176E-2</v>
      </c>
      <c r="N37" s="3">
        <f t="shared" si="11"/>
        <v>6.0546138291252605E-2</v>
      </c>
      <c r="P37" s="3">
        <f t="shared" si="12"/>
        <v>0.62344005656950685</v>
      </c>
    </row>
    <row r="38" spans="1:16" x14ac:dyDescent="0.35">
      <c r="A38" s="3">
        <f t="shared" si="13"/>
        <v>0.25000000000000006</v>
      </c>
      <c r="B38" s="3">
        <v>0</v>
      </c>
      <c r="D38" s="3">
        <f t="shared" si="1"/>
        <v>0.25</v>
      </c>
      <c r="E38" s="3">
        <f t="shared" si="2"/>
        <v>-1.2185914258081247E-16</v>
      </c>
      <c r="F38" s="3">
        <f t="shared" si="3"/>
        <v>0.31830988618379069</v>
      </c>
      <c r="G38" s="3">
        <f t="shared" si="4"/>
        <v>0</v>
      </c>
      <c r="H38" s="3">
        <f t="shared" si="5"/>
        <v>-2.4371828516162494E-16</v>
      </c>
      <c r="I38" s="3">
        <f t="shared" si="6"/>
        <v>-7.4739813966538156E-17</v>
      </c>
      <c r="J38" s="3">
        <f t="shared" si="7"/>
        <v>-0.1061032953945969</v>
      </c>
      <c r="K38" s="3">
        <f t="shared" si="8"/>
        <v>0</v>
      </c>
      <c r="L38" s="3">
        <f t="shared" si="9"/>
        <v>0</v>
      </c>
      <c r="M38" s="3">
        <f t="shared" si="10"/>
        <v>-9.3587545412247881E-17</v>
      </c>
      <c r="N38" s="3">
        <f t="shared" si="11"/>
        <v>6.3661977236758135E-2</v>
      </c>
      <c r="P38" s="3">
        <f t="shared" si="12"/>
        <v>0.52586856802595128</v>
      </c>
    </row>
    <row r="39" spans="1:16" x14ac:dyDescent="0.35">
      <c r="A39" s="3">
        <f t="shared" si="13"/>
        <v>0.26000000000000006</v>
      </c>
      <c r="B39" s="3">
        <v>0</v>
      </c>
      <c r="D39" s="3">
        <f t="shared" si="1"/>
        <v>0.25</v>
      </c>
      <c r="E39" s="3">
        <f t="shared" si="2"/>
        <v>-1.9986843124796906E-2</v>
      </c>
      <c r="F39" s="3">
        <f t="shared" si="3"/>
        <v>0.3176817743343841</v>
      </c>
      <c r="G39" s="3">
        <f t="shared" si="4"/>
        <v>0</v>
      </c>
      <c r="H39" s="3">
        <f t="shared" si="5"/>
        <v>-3.9894807310900296E-2</v>
      </c>
      <c r="I39" s="3">
        <f t="shared" si="6"/>
        <v>-1.9881774972917175E-2</v>
      </c>
      <c r="J39" s="3">
        <f t="shared" si="7"/>
        <v>-0.1042239143264125</v>
      </c>
      <c r="K39" s="3">
        <f t="shared" si="8"/>
        <v>0</v>
      </c>
      <c r="L39" s="3">
        <f t="shared" si="9"/>
        <v>0</v>
      </c>
      <c r="M39" s="3">
        <f t="shared" si="10"/>
        <v>-1.9672632861669405E-2</v>
      </c>
      <c r="N39" s="3">
        <f t="shared" si="11"/>
        <v>6.0546138291252528E-2</v>
      </c>
      <c r="P39" s="3">
        <f t="shared" si="12"/>
        <v>0.42456794002894038</v>
      </c>
    </row>
    <row r="40" spans="1:16" x14ac:dyDescent="0.35">
      <c r="A40" s="3">
        <f t="shared" si="13"/>
        <v>0.27000000000000007</v>
      </c>
      <c r="B40" s="3">
        <v>0</v>
      </c>
      <c r="D40" s="3">
        <f t="shared" si="1"/>
        <v>0.25</v>
      </c>
      <c r="E40" s="3">
        <f t="shared" si="2"/>
        <v>-3.989480731090024E-2</v>
      </c>
      <c r="F40" s="3">
        <f t="shared" si="3"/>
        <v>0.31579991765667692</v>
      </c>
      <c r="G40" s="3">
        <f t="shared" si="4"/>
        <v>0</v>
      </c>
      <c r="H40" s="3">
        <f t="shared" si="5"/>
        <v>-7.9160449678504885E-2</v>
      </c>
      <c r="I40" s="3">
        <f t="shared" si="6"/>
        <v>-3.9059228155506352E-2</v>
      </c>
      <c r="J40" s="3">
        <f t="shared" si="7"/>
        <v>-9.8652349133151337E-2</v>
      </c>
      <c r="K40" s="3">
        <f t="shared" si="8"/>
        <v>0</v>
      </c>
      <c r="L40" s="3">
        <f t="shared" si="9"/>
        <v>0</v>
      </c>
      <c r="M40" s="3">
        <f t="shared" si="10"/>
        <v>-3.7419571351545632E-2</v>
      </c>
      <c r="N40" s="3">
        <f t="shared" si="11"/>
        <v>5.1503621480048334E-2</v>
      </c>
      <c r="P40" s="3">
        <f t="shared" si="12"/>
        <v>0.32311713350711685</v>
      </c>
    </row>
    <row r="41" spans="1:16" x14ac:dyDescent="0.35">
      <c r="A41" s="3">
        <f t="shared" si="13"/>
        <v>0.28000000000000008</v>
      </c>
      <c r="B41" s="3">
        <v>0</v>
      </c>
      <c r="D41" s="3">
        <f t="shared" si="1"/>
        <v>0.25</v>
      </c>
      <c r="E41" s="3">
        <f t="shared" si="2"/>
        <v>-5.964532491875122E-2</v>
      </c>
      <c r="F41" s="3">
        <f t="shared" si="3"/>
        <v>0.31267174297923755</v>
      </c>
      <c r="G41" s="3">
        <f t="shared" si="4"/>
        <v>0</v>
      </c>
      <c r="H41" s="3">
        <f t="shared" si="5"/>
        <v>-0.11717768446651895</v>
      </c>
      <c r="I41" s="3">
        <f t="shared" si="6"/>
        <v>-5.6852988707996689E-2</v>
      </c>
      <c r="J41" s="3">
        <f t="shared" si="7"/>
        <v>-8.958597528944745E-2</v>
      </c>
      <c r="K41" s="3">
        <f t="shared" si="8"/>
        <v>0</v>
      </c>
      <c r="L41" s="3">
        <f t="shared" si="9"/>
        <v>0</v>
      </c>
      <c r="M41" s="3">
        <f t="shared" si="10"/>
        <v>-5.1503621480048438E-2</v>
      </c>
      <c r="N41" s="3">
        <f t="shared" si="11"/>
        <v>3.7419571351545486E-2</v>
      </c>
      <c r="P41" s="3">
        <f t="shared" si="12"/>
        <v>0.22532571946802027</v>
      </c>
    </row>
    <row r="42" spans="1:16" x14ac:dyDescent="0.35">
      <c r="A42" s="3">
        <f t="shared" si="13"/>
        <v>0.29000000000000009</v>
      </c>
      <c r="B42" s="3">
        <v>0</v>
      </c>
      <c r="D42" s="3">
        <f t="shared" si="1"/>
        <v>0.25</v>
      </c>
      <c r="E42" s="3">
        <f t="shared" si="2"/>
        <v>-7.9160449678504829E-2</v>
      </c>
      <c r="F42" s="3">
        <f t="shared" si="3"/>
        <v>0.30830959577839073</v>
      </c>
      <c r="G42" s="3">
        <f t="shared" si="4"/>
        <v>0</v>
      </c>
      <c r="H42" s="3">
        <f t="shared" si="5"/>
        <v>-0.15334695717194027</v>
      </c>
      <c r="I42" s="3">
        <f t="shared" si="6"/>
        <v>-7.2632703791868203E-2</v>
      </c>
      <c r="J42" s="3">
        <f t="shared" si="7"/>
        <v>-7.7345973608687751E-2</v>
      </c>
      <c r="K42" s="3">
        <f t="shared" si="8"/>
        <v>0</v>
      </c>
      <c r="L42" s="3">
        <f t="shared" si="9"/>
        <v>0</v>
      </c>
      <c r="M42" s="3">
        <f t="shared" si="10"/>
        <v>-6.0546138291252619E-2</v>
      </c>
      <c r="N42" s="3">
        <f t="shared" si="11"/>
        <v>1.9672632861669127E-2</v>
      </c>
      <c r="P42" s="3">
        <f t="shared" si="12"/>
        <v>0.13495000609780622</v>
      </c>
    </row>
    <row r="43" spans="1:16" x14ac:dyDescent="0.35">
      <c r="A43" s="3">
        <f t="shared" si="13"/>
        <v>0.3000000000000001</v>
      </c>
      <c r="B43" s="3">
        <v>0</v>
      </c>
      <c r="D43" s="3">
        <f t="shared" si="1"/>
        <v>0.25</v>
      </c>
      <c r="E43" s="3">
        <f t="shared" si="2"/>
        <v>-9.8363164308346782E-2</v>
      </c>
      <c r="F43" s="3">
        <f t="shared" si="3"/>
        <v>0.30273069145626275</v>
      </c>
      <c r="G43" s="3">
        <f t="shared" si="4"/>
        <v>0</v>
      </c>
      <c r="H43" s="3">
        <f t="shared" si="5"/>
        <v>-0.18709785675772814</v>
      </c>
      <c r="I43" s="3">
        <f t="shared" si="6"/>
        <v>-8.5839369133414084E-2</v>
      </c>
      <c r="J43" s="3">
        <f t="shared" si="7"/>
        <v>-6.236595225257581E-2</v>
      </c>
      <c r="K43" s="3">
        <f t="shared" si="8"/>
        <v>0</v>
      </c>
      <c r="L43" s="3">
        <f t="shared" si="9"/>
        <v>0</v>
      </c>
      <c r="M43" s="3">
        <f t="shared" si="10"/>
        <v>-6.3661977236758135E-2</v>
      </c>
      <c r="N43" s="3">
        <f t="shared" si="11"/>
        <v>-2.0277416543410414E-16</v>
      </c>
      <c r="P43" s="3">
        <f t="shared" si="12"/>
        <v>5.5402371767439555E-2</v>
      </c>
    </row>
    <row r="44" spans="1:16" x14ac:dyDescent="0.35">
      <c r="A44" s="3">
        <f t="shared" si="13"/>
        <v>0.31000000000000011</v>
      </c>
      <c r="B44" s="3">
        <v>0</v>
      </c>
      <c r="D44" s="3">
        <f t="shared" si="1"/>
        <v>0.25</v>
      </c>
      <c r="E44" s="3">
        <f t="shared" si="2"/>
        <v>-0.1171776844665189</v>
      </c>
      <c r="F44" s="3">
        <f t="shared" si="3"/>
        <v>0.29595704739945411</v>
      </c>
      <c r="G44" s="3">
        <f t="shared" si="4"/>
        <v>0</v>
      </c>
      <c r="H44" s="3">
        <f t="shared" si="5"/>
        <v>-0.2178981113756045</v>
      </c>
      <c r="I44" s="3">
        <f t="shared" si="6"/>
        <v>-9.6005132028824589E-2</v>
      </c>
      <c r="J44" s="3">
        <f t="shared" si="7"/>
        <v>-4.5176585945830884E-2</v>
      </c>
      <c r="K44" s="3">
        <f t="shared" si="8"/>
        <v>0</v>
      </c>
      <c r="L44" s="3">
        <f t="shared" si="9"/>
        <v>0</v>
      </c>
      <c r="M44" s="3">
        <f t="shared" si="10"/>
        <v>-6.0546138291252501E-2</v>
      </c>
      <c r="N44" s="3">
        <f t="shared" si="11"/>
        <v>-1.9672632861669512E-2</v>
      </c>
      <c r="P44" s="3">
        <f t="shared" si="12"/>
        <v>-1.0519237570246764E-2</v>
      </c>
    </row>
    <row r="45" spans="1:16" x14ac:dyDescent="0.35">
      <c r="A45" s="3">
        <f t="shared" si="13"/>
        <v>0.32000000000000012</v>
      </c>
      <c r="B45" s="3">
        <v>0</v>
      </c>
      <c r="D45" s="3">
        <f t="shared" si="1"/>
        <v>0.25</v>
      </c>
      <c r="E45" s="3">
        <f t="shared" si="2"/>
        <v>-0.13552975783749346</v>
      </c>
      <c r="F45" s="3">
        <f t="shared" si="3"/>
        <v>0.28801539608647342</v>
      </c>
      <c r="G45" s="3">
        <f t="shared" si="4"/>
        <v>0</v>
      </c>
      <c r="H45" s="3">
        <f t="shared" si="5"/>
        <v>-0.24526198261106519</v>
      </c>
      <c r="I45" s="3">
        <f t="shared" si="6"/>
        <v>-0.10276986525946365</v>
      </c>
      <c r="J45" s="3">
        <f t="shared" si="7"/>
        <v>-2.6386816559501345E-2</v>
      </c>
      <c r="K45" s="3">
        <f t="shared" si="8"/>
        <v>0</v>
      </c>
      <c r="L45" s="3">
        <f t="shared" si="9"/>
        <v>0</v>
      </c>
      <c r="M45" s="3">
        <f t="shared" si="10"/>
        <v>-5.1503621480048271E-2</v>
      </c>
      <c r="N45" s="3">
        <f t="shared" si="11"/>
        <v>-3.7419571351545722E-2</v>
      </c>
      <c r="P45" s="3">
        <f t="shared" si="12"/>
        <v>-6.0856219012644194E-2</v>
      </c>
    </row>
    <row r="46" spans="1:16" x14ac:dyDescent="0.35">
      <c r="A46" s="3">
        <f t="shared" si="13"/>
        <v>0.33000000000000013</v>
      </c>
      <c r="B46" s="3">
        <v>0</v>
      </c>
      <c r="D46" s="3">
        <f t="shared" si="1"/>
        <v>0.25</v>
      </c>
      <c r="E46" s="3">
        <f t="shared" si="2"/>
        <v>-0.15334695717194016</v>
      </c>
      <c r="F46" s="3">
        <f t="shared" si="3"/>
        <v>0.27893707958685759</v>
      </c>
      <c r="G46" s="3">
        <f t="shared" si="4"/>
        <v>0</v>
      </c>
      <c r="H46" s="3">
        <f t="shared" si="5"/>
        <v>-0.26875792586834274</v>
      </c>
      <c r="I46" s="3">
        <f t="shared" si="6"/>
        <v>-0.10589392477812805</v>
      </c>
      <c r="J46" s="3">
        <f t="shared" si="7"/>
        <v>-6.6622810415987417E-3</v>
      </c>
      <c r="K46" s="3">
        <f t="shared" si="8"/>
        <v>0</v>
      </c>
      <c r="L46" s="3">
        <f t="shared" si="9"/>
        <v>0</v>
      </c>
      <c r="M46" s="3">
        <f t="shared" si="10"/>
        <v>-3.7419571351545403E-2</v>
      </c>
      <c r="N46" s="3">
        <f t="shared" si="11"/>
        <v>-5.15036214800485E-2</v>
      </c>
      <c r="P46" s="3">
        <f t="shared" si="12"/>
        <v>-9.4647202104746031E-2</v>
      </c>
    </row>
    <row r="47" spans="1:16" x14ac:dyDescent="0.35">
      <c r="A47" s="3">
        <f t="shared" si="13"/>
        <v>0.34000000000000014</v>
      </c>
      <c r="B47" s="3">
        <v>0</v>
      </c>
      <c r="D47" s="3">
        <f t="shared" si="1"/>
        <v>0.25</v>
      </c>
      <c r="E47" s="3">
        <f t="shared" si="2"/>
        <v>-0.17055896612398996</v>
      </c>
      <c r="F47" s="3">
        <f t="shared" si="3"/>
        <v>0.26875792586834241</v>
      </c>
      <c r="G47" s="3">
        <f t="shared" si="4"/>
        <v>0</v>
      </c>
      <c r="H47" s="3">
        <f t="shared" si="5"/>
        <v>-0.2880153960864737</v>
      </c>
      <c r="I47" s="3">
        <f t="shared" si="6"/>
        <v>-0.10526663921889227</v>
      </c>
      <c r="J47" s="3">
        <f t="shared" si="7"/>
        <v>1.3298269103633652E-2</v>
      </c>
      <c r="K47" s="3">
        <f t="shared" si="8"/>
        <v>0</v>
      </c>
      <c r="L47" s="3">
        <f t="shared" si="9"/>
        <v>0</v>
      </c>
      <c r="M47" s="3">
        <f t="shared" si="10"/>
        <v>-1.9672632861669131E-2</v>
      </c>
      <c r="N47" s="3">
        <f t="shared" si="11"/>
        <v>-6.0546138291252619E-2</v>
      </c>
      <c r="P47" s="3">
        <f t="shared" si="12"/>
        <v>-0.11200357761030162</v>
      </c>
    </row>
    <row r="48" spans="1:16" x14ac:dyDescent="0.35">
      <c r="A48" s="3">
        <f t="shared" si="13"/>
        <v>0.35000000000000014</v>
      </c>
      <c r="B48" s="3">
        <v>0</v>
      </c>
      <c r="D48" s="3">
        <f t="shared" si="1"/>
        <v>0.25</v>
      </c>
      <c r="E48" s="3">
        <f t="shared" si="2"/>
        <v>-0.18709785675772803</v>
      </c>
      <c r="F48" s="3">
        <f t="shared" si="3"/>
        <v>0.25751810740024184</v>
      </c>
      <c r="G48" s="3">
        <f t="shared" si="4"/>
        <v>0</v>
      </c>
      <c r="H48" s="3">
        <f t="shared" si="5"/>
        <v>-0.30273069145626297</v>
      </c>
      <c r="I48" s="3">
        <f t="shared" si="6"/>
        <v>-0.10091023048542086</v>
      </c>
      <c r="J48" s="3">
        <f t="shared" si="7"/>
        <v>3.2787721436115781E-2</v>
      </c>
      <c r="K48" s="3">
        <f t="shared" si="8"/>
        <v>0</v>
      </c>
      <c r="L48" s="3">
        <f t="shared" si="9"/>
        <v>0</v>
      </c>
      <c r="M48" s="3">
        <f t="shared" si="10"/>
        <v>3.1196078545596042E-16</v>
      </c>
      <c r="N48" s="3">
        <f t="shared" si="11"/>
        <v>-6.3661977236758135E-2</v>
      </c>
      <c r="P48" s="3">
        <f t="shared" si="12"/>
        <v>-0.11409492709981209</v>
      </c>
    </row>
    <row r="49" spans="1:16" x14ac:dyDescent="0.35">
      <c r="A49" s="3">
        <f t="shared" si="13"/>
        <v>0.36000000000000015</v>
      </c>
      <c r="B49" s="3">
        <v>0</v>
      </c>
      <c r="D49" s="3">
        <f t="shared" si="1"/>
        <v>0.25</v>
      </c>
      <c r="E49" s="3">
        <f t="shared" si="2"/>
        <v>-0.2028983576277234</v>
      </c>
      <c r="F49" s="3">
        <f t="shared" si="3"/>
        <v>0.2452619826110648</v>
      </c>
      <c r="G49" s="3">
        <f t="shared" si="4"/>
        <v>0</v>
      </c>
      <c r="H49" s="3">
        <f t="shared" si="5"/>
        <v>-0.31267174297923767</v>
      </c>
      <c r="I49" s="3">
        <f t="shared" si="6"/>
        <v>-9.2979026528952444E-2</v>
      </c>
      <c r="J49" s="3">
        <f t="shared" si="7"/>
        <v>5.1115652390646867E-2</v>
      </c>
      <c r="K49" s="3">
        <f t="shared" si="8"/>
        <v>0</v>
      </c>
      <c r="L49" s="3">
        <f t="shared" si="9"/>
        <v>0</v>
      </c>
      <c r="M49" s="3">
        <f t="shared" si="10"/>
        <v>1.9672632861669613E-2</v>
      </c>
      <c r="N49" s="3">
        <f t="shared" si="11"/>
        <v>-6.0546138291252466E-2</v>
      </c>
      <c r="P49" s="3">
        <f t="shared" si="12"/>
        <v>-0.1030449975637847</v>
      </c>
    </row>
    <row r="50" spans="1:16" x14ac:dyDescent="0.35">
      <c r="A50" s="3">
        <f t="shared" si="13"/>
        <v>0.37000000000000016</v>
      </c>
      <c r="B50" s="3">
        <v>0</v>
      </c>
      <c r="D50" s="3">
        <f t="shared" si="1"/>
        <v>0.25</v>
      </c>
      <c r="E50" s="3">
        <f t="shared" si="2"/>
        <v>-0.21789811137560444</v>
      </c>
      <c r="F50" s="3">
        <f t="shared" si="3"/>
        <v>0.23203792082606342</v>
      </c>
      <c r="G50" s="3">
        <f t="shared" si="4"/>
        <v>0</v>
      </c>
      <c r="H50" s="3">
        <f t="shared" si="5"/>
        <v>-0.31768177433438416</v>
      </c>
      <c r="I50" s="3">
        <f t="shared" si="6"/>
        <v>-8.1753994203688118E-2</v>
      </c>
      <c r="J50" s="3">
        <f t="shared" si="7"/>
        <v>6.7632785875907972E-2</v>
      </c>
      <c r="K50" s="3">
        <f t="shared" si="8"/>
        <v>0</v>
      </c>
      <c r="L50" s="3">
        <f t="shared" si="9"/>
        <v>0</v>
      </c>
      <c r="M50" s="3">
        <f t="shared" si="10"/>
        <v>3.7419571351545812E-2</v>
      </c>
      <c r="N50" s="3">
        <f t="shared" si="11"/>
        <v>-5.1503621480048202E-2</v>
      </c>
      <c r="P50" s="3">
        <f t="shared" si="12"/>
        <v>-8.1747223340207689E-2</v>
      </c>
    </row>
    <row r="51" spans="1:16" x14ac:dyDescent="0.35">
      <c r="A51" s="3">
        <f t="shared" si="13"/>
        <v>0.38000000000000017</v>
      </c>
      <c r="B51" s="3">
        <v>0</v>
      </c>
      <c r="D51" s="3">
        <f t="shared" si="1"/>
        <v>0.25</v>
      </c>
      <c r="E51" s="3">
        <f t="shared" si="2"/>
        <v>-0.23203792082606384</v>
      </c>
      <c r="F51" s="3">
        <f t="shared" si="3"/>
        <v>0.21789811137560397</v>
      </c>
      <c r="G51" s="3">
        <f t="shared" si="4"/>
        <v>0</v>
      </c>
      <c r="H51" s="3">
        <f t="shared" si="5"/>
        <v>-0.31768177433438405</v>
      </c>
      <c r="I51" s="3">
        <f t="shared" si="6"/>
        <v>-6.7632785875907514E-2</v>
      </c>
      <c r="J51" s="3">
        <f t="shared" si="7"/>
        <v>8.1753994203688507E-2</v>
      </c>
      <c r="K51" s="3">
        <f t="shared" si="8"/>
        <v>0</v>
      </c>
      <c r="L51" s="3">
        <f t="shared" si="9"/>
        <v>0</v>
      </c>
      <c r="M51" s="3">
        <f t="shared" si="10"/>
        <v>5.150362148004857E-2</v>
      </c>
      <c r="N51" s="3">
        <f t="shared" si="11"/>
        <v>-3.7419571351545305E-2</v>
      </c>
      <c r="P51" s="3">
        <f t="shared" si="12"/>
        <v>-5.3616325328559658E-2</v>
      </c>
    </row>
    <row r="52" spans="1:16" x14ac:dyDescent="0.35">
      <c r="A52" s="3">
        <f t="shared" si="13"/>
        <v>0.39000000000000018</v>
      </c>
      <c r="B52" s="3">
        <v>0</v>
      </c>
      <c r="D52" s="3">
        <f t="shared" si="1"/>
        <v>0.25</v>
      </c>
      <c r="E52" s="3">
        <f t="shared" si="2"/>
        <v>-0.24526198261106519</v>
      </c>
      <c r="F52" s="3">
        <f t="shared" si="3"/>
        <v>0.2028983576277229</v>
      </c>
      <c r="G52" s="3">
        <f t="shared" si="4"/>
        <v>0</v>
      </c>
      <c r="H52" s="3">
        <f t="shared" si="5"/>
        <v>-0.31267174297923744</v>
      </c>
      <c r="I52" s="3">
        <f t="shared" si="6"/>
        <v>-5.1115652390646339E-2</v>
      </c>
      <c r="J52" s="3">
        <f t="shared" si="7"/>
        <v>9.2979026528952749E-2</v>
      </c>
      <c r="K52" s="3">
        <f t="shared" si="8"/>
        <v>0</v>
      </c>
      <c r="L52" s="3">
        <f t="shared" si="9"/>
        <v>0</v>
      </c>
      <c r="M52" s="3">
        <f t="shared" si="10"/>
        <v>6.0546138291252653E-2</v>
      </c>
      <c r="N52" s="3">
        <f t="shared" si="11"/>
        <v>-1.9672632861669023E-2</v>
      </c>
      <c r="P52" s="3">
        <f t="shared" si="12"/>
        <v>-2.2298488394689682E-2</v>
      </c>
    </row>
    <row r="53" spans="1:16" x14ac:dyDescent="0.35">
      <c r="A53" s="3">
        <f t="shared" si="13"/>
        <v>0.40000000000000019</v>
      </c>
      <c r="B53" s="3">
        <v>0</v>
      </c>
      <c r="D53" s="3">
        <f t="shared" si="1"/>
        <v>0.25</v>
      </c>
      <c r="E53" s="3">
        <f t="shared" si="2"/>
        <v>-0.25751810740024217</v>
      </c>
      <c r="F53" s="3">
        <f t="shared" si="3"/>
        <v>0.1870978567577275</v>
      </c>
      <c r="G53" s="3">
        <f t="shared" si="4"/>
        <v>0</v>
      </c>
      <c r="H53" s="3">
        <f t="shared" si="5"/>
        <v>-0.30273069145626252</v>
      </c>
      <c r="I53" s="3">
        <f t="shared" si="6"/>
        <v>-3.2787721436115205E-2</v>
      </c>
      <c r="J53" s="3">
        <f t="shared" si="7"/>
        <v>0.10091023048542104</v>
      </c>
      <c r="K53" s="3">
        <f t="shared" si="8"/>
        <v>0</v>
      </c>
      <c r="L53" s="3">
        <f t="shared" si="9"/>
        <v>0</v>
      </c>
      <c r="M53" s="3">
        <f t="shared" si="10"/>
        <v>6.3661977236758135E-2</v>
      </c>
      <c r="N53" s="3">
        <f t="shared" si="11"/>
        <v>3.0806101680355833E-16</v>
      </c>
      <c r="P53" s="3">
        <f t="shared" si="12"/>
        <v>8.633544187287099E-3</v>
      </c>
    </row>
    <row r="54" spans="1:16" x14ac:dyDescent="0.35">
      <c r="A54" s="3">
        <f t="shared" si="13"/>
        <v>0.4100000000000002</v>
      </c>
      <c r="B54" s="3">
        <v>0</v>
      </c>
      <c r="D54" s="3">
        <f t="shared" si="1"/>
        <v>0.25</v>
      </c>
      <c r="E54" s="3">
        <f t="shared" si="2"/>
        <v>-0.26875792586834274</v>
      </c>
      <c r="F54" s="3">
        <f t="shared" si="3"/>
        <v>0.17055896612398941</v>
      </c>
      <c r="G54" s="3">
        <f t="shared" si="4"/>
        <v>0</v>
      </c>
      <c r="H54" s="3">
        <f t="shared" si="5"/>
        <v>-0.28801539608647309</v>
      </c>
      <c r="I54" s="3">
        <f t="shared" si="6"/>
        <v>-1.3298269103633057E-2</v>
      </c>
      <c r="J54" s="3">
        <f t="shared" si="7"/>
        <v>0.10526663921889236</v>
      </c>
      <c r="K54" s="3">
        <f t="shared" si="8"/>
        <v>0</v>
      </c>
      <c r="L54" s="3">
        <f t="shared" si="9"/>
        <v>0</v>
      </c>
      <c r="M54" s="3">
        <f t="shared" si="10"/>
        <v>6.0546138291252466E-2</v>
      </c>
      <c r="N54" s="3">
        <f t="shared" si="11"/>
        <v>1.967263286166961E-2</v>
      </c>
      <c r="P54" s="3">
        <f t="shared" si="12"/>
        <v>3.5972785437354965E-2</v>
      </c>
    </row>
    <row r="55" spans="1:16" x14ac:dyDescent="0.35">
      <c r="A55" s="3">
        <f t="shared" si="13"/>
        <v>0.42000000000000021</v>
      </c>
      <c r="B55" s="3">
        <v>0</v>
      </c>
      <c r="D55" s="3">
        <f t="shared" si="1"/>
        <v>0.25</v>
      </c>
      <c r="E55" s="3">
        <f t="shared" si="2"/>
        <v>-0.27893707958685793</v>
      </c>
      <c r="F55" s="3">
        <f t="shared" si="3"/>
        <v>0.15334695717193958</v>
      </c>
      <c r="G55" s="3">
        <f t="shared" si="4"/>
        <v>0</v>
      </c>
      <c r="H55" s="3">
        <f t="shared" si="5"/>
        <v>-0.26875792586834202</v>
      </c>
      <c r="I55" s="3">
        <f t="shared" si="6"/>
        <v>6.6622810415993428E-3</v>
      </c>
      <c r="J55" s="3">
        <f t="shared" si="7"/>
        <v>0.10589392477812801</v>
      </c>
      <c r="K55" s="3">
        <f t="shared" si="8"/>
        <v>0</v>
      </c>
      <c r="L55" s="3">
        <f t="shared" si="9"/>
        <v>0</v>
      </c>
      <c r="M55" s="3">
        <f t="shared" si="10"/>
        <v>5.150362148004814E-2</v>
      </c>
      <c r="N55" s="3">
        <f t="shared" si="11"/>
        <v>3.7419571351545902E-2</v>
      </c>
      <c r="P55" s="3">
        <f t="shared" si="12"/>
        <v>5.7131350368061037E-2</v>
      </c>
    </row>
    <row r="56" spans="1:16" x14ac:dyDescent="0.35">
      <c r="A56" s="3">
        <f t="shared" si="13"/>
        <v>0.43000000000000022</v>
      </c>
      <c r="B56" s="3">
        <v>0</v>
      </c>
      <c r="D56" s="3">
        <f t="shared" si="1"/>
        <v>0.25</v>
      </c>
      <c r="E56" s="3">
        <f t="shared" si="2"/>
        <v>-0.28801539608647364</v>
      </c>
      <c r="F56" s="3">
        <f t="shared" si="3"/>
        <v>0.13552975783749302</v>
      </c>
      <c r="G56" s="3">
        <f t="shared" si="4"/>
        <v>0</v>
      </c>
      <c r="H56" s="3">
        <f t="shared" si="5"/>
        <v>-0.24526198261106455</v>
      </c>
      <c r="I56" s="3">
        <f t="shared" si="6"/>
        <v>2.6386816559501928E-2</v>
      </c>
      <c r="J56" s="3">
        <f t="shared" si="7"/>
        <v>0.10276986525946349</v>
      </c>
      <c r="K56" s="3">
        <f t="shared" si="8"/>
        <v>0</v>
      </c>
      <c r="L56" s="3">
        <f t="shared" si="9"/>
        <v>0</v>
      </c>
      <c r="M56" s="3">
        <f t="shared" si="10"/>
        <v>3.7419571351545222E-2</v>
      </c>
      <c r="N56" s="3">
        <f t="shared" si="11"/>
        <v>5.1503621480048639E-2</v>
      </c>
      <c r="P56" s="3">
        <f t="shared" si="12"/>
        <v>7.033225379051411E-2</v>
      </c>
    </row>
    <row r="57" spans="1:16" x14ac:dyDescent="0.35">
      <c r="A57" s="3">
        <f t="shared" si="13"/>
        <v>0.44000000000000022</v>
      </c>
      <c r="B57" s="3">
        <v>0</v>
      </c>
      <c r="D57" s="3">
        <f t="shared" si="1"/>
        <v>0.25</v>
      </c>
      <c r="E57" s="3">
        <f t="shared" si="2"/>
        <v>-0.29595704739945428</v>
      </c>
      <c r="F57" s="3">
        <f t="shared" si="3"/>
        <v>0.11717768446651837</v>
      </c>
      <c r="G57" s="3">
        <f t="shared" si="4"/>
        <v>0</v>
      </c>
      <c r="H57" s="3">
        <f t="shared" si="5"/>
        <v>-0.21789811137560369</v>
      </c>
      <c r="I57" s="3">
        <f t="shared" si="6"/>
        <v>4.5176585945831516E-2</v>
      </c>
      <c r="J57" s="3">
        <f t="shared" si="7"/>
        <v>9.6005132028824297E-2</v>
      </c>
      <c r="K57" s="3">
        <f t="shared" si="8"/>
        <v>0</v>
      </c>
      <c r="L57" s="3">
        <f t="shared" si="9"/>
        <v>0</v>
      </c>
      <c r="M57" s="3">
        <f t="shared" si="10"/>
        <v>1.9672632861668923E-2</v>
      </c>
      <c r="N57" s="3">
        <f t="shared" si="11"/>
        <v>6.0546138291252688E-2</v>
      </c>
      <c r="P57" s="3">
        <f t="shared" si="12"/>
        <v>7.4723014819037814E-2</v>
      </c>
    </row>
    <row r="58" spans="1:16" x14ac:dyDescent="0.35">
      <c r="A58" s="3">
        <f t="shared" si="13"/>
        <v>0.45000000000000023</v>
      </c>
      <c r="B58" s="3">
        <v>0</v>
      </c>
      <c r="D58" s="3">
        <f t="shared" si="1"/>
        <v>0.25</v>
      </c>
      <c r="E58" s="3">
        <f t="shared" si="2"/>
        <v>-0.30273069145626291</v>
      </c>
      <c r="F58" s="3">
        <f t="shared" si="3"/>
        <v>9.836316430834624E-2</v>
      </c>
      <c r="G58" s="3">
        <f t="shared" si="4"/>
        <v>0</v>
      </c>
      <c r="H58" s="3">
        <f t="shared" si="5"/>
        <v>-0.18709785675772719</v>
      </c>
      <c r="I58" s="3">
        <f t="shared" si="6"/>
        <v>6.2365952252576212E-2</v>
      </c>
      <c r="J58" s="3">
        <f t="shared" si="7"/>
        <v>8.5839369133413779E-2</v>
      </c>
      <c r="K58" s="3">
        <f t="shared" si="8"/>
        <v>0</v>
      </c>
      <c r="L58" s="3">
        <f t="shared" si="9"/>
        <v>0</v>
      </c>
      <c r="M58" s="3">
        <f t="shared" si="10"/>
        <v>-4.1724763682541463E-16</v>
      </c>
      <c r="N58" s="3">
        <f t="shared" si="11"/>
        <v>6.3661977236758135E-2</v>
      </c>
      <c r="P58" s="3">
        <f t="shared" si="12"/>
        <v>7.0401914717103845E-2</v>
      </c>
    </row>
    <row r="59" spans="1:16" x14ac:dyDescent="0.35">
      <c r="A59" s="3">
        <f t="shared" si="13"/>
        <v>0.46000000000000024</v>
      </c>
      <c r="B59" s="3">
        <v>0</v>
      </c>
      <c r="D59" s="3">
        <f t="shared" si="1"/>
        <v>0.25</v>
      </c>
      <c r="E59" s="3">
        <f t="shared" si="2"/>
        <v>-0.30830959577839084</v>
      </c>
      <c r="F59" s="3">
        <f t="shared" si="3"/>
        <v>7.9160449678504274E-2</v>
      </c>
      <c r="G59" s="3">
        <f t="shared" si="4"/>
        <v>0</v>
      </c>
      <c r="H59" s="3">
        <f t="shared" si="5"/>
        <v>-0.15334695717193925</v>
      </c>
      <c r="I59" s="3">
        <f t="shared" si="6"/>
        <v>7.7345973608688154E-2</v>
      </c>
      <c r="J59" s="3">
        <f t="shared" si="7"/>
        <v>7.2632703791867773E-2</v>
      </c>
      <c r="K59" s="3">
        <f t="shared" si="8"/>
        <v>0</v>
      </c>
      <c r="L59" s="3">
        <f t="shared" si="9"/>
        <v>0</v>
      </c>
      <c r="M59" s="3">
        <f t="shared" si="10"/>
        <v>-1.9672632861669717E-2</v>
      </c>
      <c r="N59" s="3">
        <f t="shared" si="11"/>
        <v>6.0546138291252431E-2</v>
      </c>
      <c r="P59" s="3">
        <f t="shared" si="12"/>
        <v>5.8356079558312825E-2</v>
      </c>
    </row>
    <row r="60" spans="1:16" x14ac:dyDescent="0.35">
      <c r="A60" s="3">
        <f t="shared" si="13"/>
        <v>0.47000000000000025</v>
      </c>
      <c r="B60" s="3">
        <v>0</v>
      </c>
      <c r="D60" s="3">
        <f t="shared" si="1"/>
        <v>0.25</v>
      </c>
      <c r="E60" s="3">
        <f t="shared" si="2"/>
        <v>-0.31267174297923767</v>
      </c>
      <c r="F60" s="3">
        <f t="shared" si="3"/>
        <v>5.9645324918750652E-2</v>
      </c>
      <c r="G60" s="3">
        <f t="shared" si="4"/>
        <v>0</v>
      </c>
      <c r="H60" s="3">
        <f t="shared" si="5"/>
        <v>-0.11717768446651787</v>
      </c>
      <c r="I60" s="3">
        <f t="shared" si="6"/>
        <v>8.958597528944777E-2</v>
      </c>
      <c r="J60" s="3">
        <f t="shared" si="7"/>
        <v>5.6852988707996169E-2</v>
      </c>
      <c r="K60" s="3">
        <f t="shared" si="8"/>
        <v>0</v>
      </c>
      <c r="L60" s="3">
        <f t="shared" si="9"/>
        <v>0</v>
      </c>
      <c r="M60" s="3">
        <f t="shared" si="10"/>
        <v>-3.7419571351545902E-2</v>
      </c>
      <c r="N60" s="3">
        <f t="shared" si="11"/>
        <v>5.150362148004814E-2</v>
      </c>
      <c r="P60" s="3">
        <f t="shared" si="12"/>
        <v>4.0318911598941284E-2</v>
      </c>
    </row>
    <row r="61" spans="1:16" x14ac:dyDescent="0.35">
      <c r="A61" s="3">
        <f t="shared" si="13"/>
        <v>0.48000000000000026</v>
      </c>
      <c r="B61" s="3">
        <v>0</v>
      </c>
      <c r="D61" s="3">
        <f t="shared" si="1"/>
        <v>0.25</v>
      </c>
      <c r="E61" s="3">
        <f t="shared" si="2"/>
        <v>-0.31579991765667698</v>
      </c>
      <c r="F61" s="3">
        <f t="shared" si="3"/>
        <v>3.9894807310899678E-2</v>
      </c>
      <c r="G61" s="3">
        <f t="shared" si="4"/>
        <v>0</v>
      </c>
      <c r="H61" s="3">
        <f t="shared" si="5"/>
        <v>-7.9160449678503761E-2</v>
      </c>
      <c r="I61" s="3">
        <f t="shared" si="6"/>
        <v>9.8652349133151601E-2</v>
      </c>
      <c r="J61" s="3">
        <f t="shared" si="7"/>
        <v>3.9059228155505707E-2</v>
      </c>
      <c r="K61" s="3">
        <f t="shared" si="8"/>
        <v>0</v>
      </c>
      <c r="L61" s="3">
        <f t="shared" si="9"/>
        <v>0</v>
      </c>
      <c r="M61" s="3">
        <f t="shared" si="10"/>
        <v>-5.1503621480048702E-2</v>
      </c>
      <c r="N61" s="3">
        <f t="shared" si="11"/>
        <v>3.7419571351545132E-2</v>
      </c>
      <c r="P61" s="3">
        <f t="shared" si="12"/>
        <v>1.8561967135872687E-2</v>
      </c>
    </row>
    <row r="62" spans="1:16" x14ac:dyDescent="0.35">
      <c r="A62" s="3">
        <f t="shared" si="13"/>
        <v>0.49000000000000027</v>
      </c>
      <c r="B62" s="3">
        <v>0</v>
      </c>
      <c r="D62" s="3">
        <f t="shared" si="1"/>
        <v>0.25</v>
      </c>
      <c r="E62" s="3">
        <f t="shared" si="2"/>
        <v>-0.31768177433438416</v>
      </c>
      <c r="F62" s="3">
        <f t="shared" si="3"/>
        <v>1.9986843124796327E-2</v>
      </c>
      <c r="G62" s="3">
        <f t="shared" si="4"/>
        <v>0</v>
      </c>
      <c r="H62" s="3">
        <f t="shared" si="5"/>
        <v>-3.9894807310899144E-2</v>
      </c>
      <c r="I62" s="3">
        <f t="shared" si="6"/>
        <v>0.10422391432641261</v>
      </c>
      <c r="J62" s="3">
        <f t="shared" si="7"/>
        <v>1.9881774972916582E-2</v>
      </c>
      <c r="K62" s="3">
        <f t="shared" si="8"/>
        <v>0</v>
      </c>
      <c r="L62" s="3">
        <f t="shared" si="9"/>
        <v>0</v>
      </c>
      <c r="M62" s="3">
        <f t="shared" si="10"/>
        <v>-6.0546138291252723E-2</v>
      </c>
      <c r="N62" s="3">
        <f t="shared" si="11"/>
        <v>1.9672632861668819E-2</v>
      </c>
      <c r="P62" s="3">
        <f t="shared" si="12"/>
        <v>-4.3575546507416858E-3</v>
      </c>
    </row>
    <row r="63" spans="1:16" x14ac:dyDescent="0.35">
      <c r="A63" s="3">
        <f t="shared" si="13"/>
        <v>0.50000000000000022</v>
      </c>
      <c r="B63" s="3">
        <v>0</v>
      </c>
      <c r="D63" s="3">
        <f t="shared" si="1"/>
        <v>0.25</v>
      </c>
      <c r="E63" s="3">
        <f t="shared" si="2"/>
        <v>-0.31830988618379069</v>
      </c>
      <c r="F63" s="3">
        <f t="shared" si="3"/>
        <v>-3.8507627100444793E-16</v>
      </c>
      <c r="G63" s="3">
        <f t="shared" si="4"/>
        <v>0</v>
      </c>
      <c r="H63" s="3">
        <f t="shared" si="5"/>
        <v>7.7015254200889586E-16</v>
      </c>
      <c r="I63" s="3">
        <f t="shared" si="6"/>
        <v>0.1061032953945969</v>
      </c>
      <c r="J63" s="3">
        <f t="shared" si="7"/>
        <v>-3.3795694239017358E-16</v>
      </c>
      <c r="K63" s="3">
        <f t="shared" si="8"/>
        <v>0</v>
      </c>
      <c r="L63" s="3">
        <f t="shared" si="9"/>
        <v>0</v>
      </c>
      <c r="M63" s="3">
        <f t="shared" si="10"/>
        <v>-6.3661977236758135E-2</v>
      </c>
      <c r="N63" s="3">
        <f t="shared" si="11"/>
        <v>-4.1334786817301248E-16</v>
      </c>
      <c r="P63" s="3">
        <f t="shared" si="12"/>
        <v>-2.5868568025952308E-2</v>
      </c>
    </row>
    <row r="64" spans="1:16" x14ac:dyDescent="0.35">
      <c r="A64" s="3">
        <f t="shared" si="13"/>
        <v>0.51000000000000023</v>
      </c>
      <c r="B64" s="3">
        <v>0</v>
      </c>
      <c r="D64" s="3">
        <f t="shared" si="1"/>
        <v>0.25</v>
      </c>
      <c r="E64" s="3">
        <f t="shared" si="2"/>
        <v>-0.31768177433438405</v>
      </c>
      <c r="F64" s="3">
        <f t="shared" si="3"/>
        <v>-1.9986843124797239E-2</v>
      </c>
      <c r="G64" s="3">
        <f t="shared" si="4"/>
        <v>0</v>
      </c>
      <c r="H64" s="3">
        <f t="shared" si="5"/>
        <v>3.9894807310900955E-2</v>
      </c>
      <c r="I64" s="3">
        <f t="shared" si="6"/>
        <v>0.10422391432641244</v>
      </c>
      <c r="J64" s="3">
        <f t="shared" si="7"/>
        <v>-1.9881774972917435E-2</v>
      </c>
      <c r="K64" s="3">
        <f t="shared" si="8"/>
        <v>0</v>
      </c>
      <c r="L64" s="3">
        <f t="shared" si="9"/>
        <v>0</v>
      </c>
      <c r="M64" s="3">
        <f t="shared" si="10"/>
        <v>-6.0546138291252397E-2</v>
      </c>
      <c r="N64" s="3">
        <f t="shared" si="11"/>
        <v>-1.9672632861669821E-2</v>
      </c>
      <c r="P64" s="3">
        <f t="shared" si="12"/>
        <v>-4.3650441947707543E-2</v>
      </c>
    </row>
    <row r="65" spans="1:16" x14ac:dyDescent="0.35">
      <c r="A65" s="3">
        <f t="shared" si="13"/>
        <v>0.52000000000000024</v>
      </c>
      <c r="B65" s="3">
        <v>0</v>
      </c>
      <c r="D65" s="3">
        <f t="shared" si="1"/>
        <v>0.25</v>
      </c>
      <c r="E65" s="3">
        <f t="shared" si="2"/>
        <v>-0.31579991765667687</v>
      </c>
      <c r="F65" s="3">
        <f t="shared" si="3"/>
        <v>-3.9894807310900574E-2</v>
      </c>
      <c r="G65" s="3">
        <f t="shared" si="4"/>
        <v>0</v>
      </c>
      <c r="H65" s="3">
        <f t="shared" si="5"/>
        <v>7.9160449678505523E-2</v>
      </c>
      <c r="I65" s="3">
        <f t="shared" si="6"/>
        <v>9.8652349133151213E-2</v>
      </c>
      <c r="J65" s="3">
        <f t="shared" si="7"/>
        <v>-3.9059228155506692E-2</v>
      </c>
      <c r="K65" s="3">
        <f t="shared" si="8"/>
        <v>0</v>
      </c>
      <c r="L65" s="3">
        <f t="shared" si="9"/>
        <v>0</v>
      </c>
      <c r="M65" s="3">
        <f t="shared" si="10"/>
        <v>-5.1503621480048146E-2</v>
      </c>
      <c r="N65" s="3">
        <f t="shared" si="11"/>
        <v>-3.7419571351545895E-2</v>
      </c>
      <c r="P65" s="3">
        <f t="shared" si="12"/>
        <v>-5.5864347143021437E-2</v>
      </c>
    </row>
    <row r="66" spans="1:16" x14ac:dyDescent="0.35">
      <c r="A66" s="3">
        <f t="shared" si="13"/>
        <v>0.53000000000000025</v>
      </c>
      <c r="B66" s="3">
        <v>0</v>
      </c>
      <c r="D66" s="3">
        <f t="shared" si="1"/>
        <v>0.25</v>
      </c>
      <c r="E66" s="3">
        <f t="shared" si="2"/>
        <v>-0.31267174297923744</v>
      </c>
      <c r="F66" s="3">
        <f t="shared" si="3"/>
        <v>-5.9645324918751547E-2</v>
      </c>
      <c r="G66" s="3">
        <f t="shared" si="4"/>
        <v>0</v>
      </c>
      <c r="H66" s="3">
        <f t="shared" si="5"/>
        <v>0.11717768446651958</v>
      </c>
      <c r="I66" s="3">
        <f t="shared" si="6"/>
        <v>8.9585975289447312E-2</v>
      </c>
      <c r="J66" s="3">
        <f t="shared" si="7"/>
        <v>-5.6852988707996897E-2</v>
      </c>
      <c r="K66" s="3">
        <f t="shared" si="8"/>
        <v>0</v>
      </c>
      <c r="L66" s="3">
        <f t="shared" si="9"/>
        <v>0</v>
      </c>
      <c r="M66" s="3">
        <f t="shared" si="10"/>
        <v>-3.7419571351545139E-2</v>
      </c>
      <c r="N66" s="3">
        <f t="shared" si="11"/>
        <v>-5.1503621480048695E-2</v>
      </c>
      <c r="P66" s="3">
        <f t="shared" si="12"/>
        <v>-6.1329589681612832E-2</v>
      </c>
    </row>
    <row r="67" spans="1:16" x14ac:dyDescent="0.35">
      <c r="A67" s="3">
        <f t="shared" si="13"/>
        <v>0.54000000000000026</v>
      </c>
      <c r="B67" s="3">
        <v>0</v>
      </c>
      <c r="D67" s="3">
        <f t="shared" si="1"/>
        <v>0.25</v>
      </c>
      <c r="E67" s="3">
        <f t="shared" si="2"/>
        <v>-0.30830959577839068</v>
      </c>
      <c r="F67" s="3">
        <f t="shared" si="3"/>
        <v>-7.9160449678505163E-2</v>
      </c>
      <c r="G67" s="3">
        <f t="shared" si="4"/>
        <v>0</v>
      </c>
      <c r="H67" s="3">
        <f t="shared" si="5"/>
        <v>0.15334695717194086</v>
      </c>
      <c r="I67" s="3">
        <f t="shared" si="6"/>
        <v>7.7345973608687571E-2</v>
      </c>
      <c r="J67" s="3">
        <f t="shared" si="7"/>
        <v>-7.2632703791868397E-2</v>
      </c>
      <c r="K67" s="3">
        <f t="shared" si="8"/>
        <v>0</v>
      </c>
      <c r="L67" s="3">
        <f t="shared" si="9"/>
        <v>0</v>
      </c>
      <c r="M67" s="3">
        <f t="shared" si="10"/>
        <v>-1.967263286166893E-2</v>
      </c>
      <c r="N67" s="3">
        <f t="shared" si="11"/>
        <v>-6.0546138291252681E-2</v>
      </c>
      <c r="P67" s="3">
        <f t="shared" si="12"/>
        <v>-5.9628589621057423E-2</v>
      </c>
    </row>
    <row r="68" spans="1:16" x14ac:dyDescent="0.35">
      <c r="A68" s="3">
        <f t="shared" si="13"/>
        <v>0.55000000000000027</v>
      </c>
      <c r="B68" s="3">
        <v>0</v>
      </c>
      <c r="D68" s="3">
        <f t="shared" si="1"/>
        <v>0.25</v>
      </c>
      <c r="E68" s="3">
        <f t="shared" si="2"/>
        <v>-0.30273069145626263</v>
      </c>
      <c r="F68" s="3">
        <f t="shared" si="3"/>
        <v>-9.8363164308347101E-2</v>
      </c>
      <c r="G68" s="3">
        <f t="shared" si="4"/>
        <v>0</v>
      </c>
      <c r="H68" s="3">
        <f t="shared" si="5"/>
        <v>0.18709785675772866</v>
      </c>
      <c r="I68" s="3">
        <f t="shared" si="6"/>
        <v>6.2365952252575518E-2</v>
      </c>
      <c r="J68" s="3">
        <f t="shared" si="7"/>
        <v>-8.5839369133414292E-2</v>
      </c>
      <c r="K68" s="3">
        <f t="shared" si="8"/>
        <v>0</v>
      </c>
      <c r="L68" s="3">
        <f t="shared" si="9"/>
        <v>0</v>
      </c>
      <c r="M68" s="3">
        <f t="shared" si="10"/>
        <v>5.2253448819486873E-16</v>
      </c>
      <c r="N68" s="3">
        <f t="shared" si="11"/>
        <v>-6.3661977236758135E-2</v>
      </c>
      <c r="P68" s="3">
        <f t="shared" si="12"/>
        <v>-5.113139312447746E-2</v>
      </c>
    </row>
    <row r="69" spans="1:16" x14ac:dyDescent="0.35">
      <c r="A69" s="3">
        <f t="shared" si="13"/>
        <v>0.56000000000000028</v>
      </c>
      <c r="B69" s="3">
        <v>0</v>
      </c>
      <c r="D69" s="3">
        <f t="shared" si="1"/>
        <v>0.25</v>
      </c>
      <c r="E69" s="3">
        <f t="shared" si="2"/>
        <v>-0.295957047399454</v>
      </c>
      <c r="F69" s="3">
        <f t="shared" si="3"/>
        <v>-0.11717768446651922</v>
      </c>
      <c r="G69" s="3">
        <f t="shared" si="4"/>
        <v>0</v>
      </c>
      <c r="H69" s="3">
        <f t="shared" si="5"/>
        <v>0.217898111375605</v>
      </c>
      <c r="I69" s="3">
        <f t="shared" si="6"/>
        <v>4.5176585945830565E-2</v>
      </c>
      <c r="J69" s="3">
        <f t="shared" si="7"/>
        <v>-9.6005132028824741E-2</v>
      </c>
      <c r="K69" s="3">
        <f t="shared" si="8"/>
        <v>0</v>
      </c>
      <c r="L69" s="3">
        <f t="shared" si="9"/>
        <v>0</v>
      </c>
      <c r="M69" s="3">
        <f t="shared" si="10"/>
        <v>1.9672632861669707E-2</v>
      </c>
      <c r="N69" s="3">
        <f t="shared" si="11"/>
        <v>-6.0546138291252438E-2</v>
      </c>
      <c r="P69" s="3">
        <f t="shared" si="12"/>
        <v>-3.6938672002945122E-2</v>
      </c>
    </row>
    <row r="70" spans="1:16" x14ac:dyDescent="0.35">
      <c r="A70" s="3">
        <f t="shared" si="13"/>
        <v>0.57000000000000028</v>
      </c>
      <c r="B70" s="3">
        <v>0</v>
      </c>
      <c r="D70" s="3">
        <f t="shared" si="1"/>
        <v>0.25</v>
      </c>
      <c r="E70" s="3">
        <f t="shared" si="2"/>
        <v>-0.28801539608647325</v>
      </c>
      <c r="F70" s="3">
        <f t="shared" si="3"/>
        <v>-0.13552975783749382</v>
      </c>
      <c r="G70" s="3">
        <f t="shared" si="4"/>
        <v>0</v>
      </c>
      <c r="H70" s="3">
        <f t="shared" si="5"/>
        <v>0.24526198261106572</v>
      </c>
      <c r="I70" s="3">
        <f t="shared" si="6"/>
        <v>2.6386816559501092E-2</v>
      </c>
      <c r="J70" s="3">
        <f t="shared" si="7"/>
        <v>-0.10276986525946372</v>
      </c>
      <c r="K70" s="3">
        <f t="shared" si="8"/>
        <v>0</v>
      </c>
      <c r="L70" s="3">
        <f t="shared" si="9"/>
        <v>0</v>
      </c>
      <c r="M70" s="3">
        <f t="shared" si="10"/>
        <v>3.7419571351545985E-2</v>
      </c>
      <c r="N70" s="3">
        <f t="shared" si="11"/>
        <v>-5.1503621480048077E-2</v>
      </c>
      <c r="P70" s="3">
        <f t="shared" si="12"/>
        <v>-1.8750270141366078E-2</v>
      </c>
    </row>
    <row r="71" spans="1:16" x14ac:dyDescent="0.35">
      <c r="A71" s="3">
        <f t="shared" si="13"/>
        <v>0.58000000000000029</v>
      </c>
      <c r="B71" s="3">
        <v>0</v>
      </c>
      <c r="D71" s="3">
        <f t="shared" si="1"/>
        <v>0.25</v>
      </c>
      <c r="E71" s="3">
        <f t="shared" si="2"/>
        <v>-0.27893707958685743</v>
      </c>
      <c r="F71" s="3">
        <f t="shared" si="3"/>
        <v>-0.15334695717194052</v>
      </c>
      <c r="G71" s="3">
        <f t="shared" si="4"/>
        <v>0</v>
      </c>
      <c r="H71" s="3">
        <f t="shared" si="5"/>
        <v>0.26875792586834318</v>
      </c>
      <c r="I71" s="3">
        <f t="shared" si="6"/>
        <v>6.6622810415983853E-3</v>
      </c>
      <c r="J71" s="3">
        <f t="shared" si="7"/>
        <v>-0.10589392477812806</v>
      </c>
      <c r="K71" s="3">
        <f t="shared" si="8"/>
        <v>0</v>
      </c>
      <c r="L71" s="3">
        <f t="shared" si="9"/>
        <v>0</v>
      </c>
      <c r="M71" s="3">
        <f t="shared" si="10"/>
        <v>5.1503621480048757E-2</v>
      </c>
      <c r="N71" s="3">
        <f t="shared" si="11"/>
        <v>-3.7419571351545049E-2</v>
      </c>
      <c r="P71" s="3">
        <f t="shared" si="12"/>
        <v>1.3262955015192618E-3</v>
      </c>
    </row>
    <row r="72" spans="1:16" x14ac:dyDescent="0.35">
      <c r="A72" s="3">
        <f t="shared" si="13"/>
        <v>0.5900000000000003</v>
      </c>
      <c r="B72" s="3">
        <v>0</v>
      </c>
      <c r="D72" s="3">
        <f t="shared" si="1"/>
        <v>0.25</v>
      </c>
      <c r="E72" s="3">
        <f t="shared" si="2"/>
        <v>-0.2687579258683423</v>
      </c>
      <c r="F72" s="3">
        <f t="shared" si="3"/>
        <v>-0.17055896612399016</v>
      </c>
      <c r="G72" s="3">
        <f t="shared" si="4"/>
        <v>0</v>
      </c>
      <c r="H72" s="3">
        <f t="shared" si="5"/>
        <v>0.28801539608647386</v>
      </c>
      <c r="I72" s="3">
        <f t="shared" si="6"/>
        <v>-1.3298269103634009E-2</v>
      </c>
      <c r="J72" s="3">
        <f t="shared" si="7"/>
        <v>-0.10526663921889223</v>
      </c>
      <c r="K72" s="3">
        <f t="shared" si="8"/>
        <v>0</v>
      </c>
      <c r="L72" s="3">
        <f t="shared" si="9"/>
        <v>0</v>
      </c>
      <c r="M72" s="3">
        <f t="shared" si="10"/>
        <v>6.0546138291252723E-2</v>
      </c>
      <c r="N72" s="3">
        <f t="shared" si="11"/>
        <v>-1.9672632861668825E-2</v>
      </c>
      <c r="P72" s="3">
        <f t="shared" si="12"/>
        <v>2.1007101201199068E-2</v>
      </c>
    </row>
    <row r="73" spans="1:16" x14ac:dyDescent="0.35">
      <c r="A73" s="3">
        <f t="shared" si="13"/>
        <v>0.60000000000000031</v>
      </c>
      <c r="B73" s="3">
        <v>0</v>
      </c>
      <c r="D73" s="3">
        <f t="shared" si="1"/>
        <v>0.25</v>
      </c>
      <c r="E73" s="3">
        <f t="shared" si="2"/>
        <v>-0.25751810740024161</v>
      </c>
      <c r="F73" s="3">
        <f t="shared" si="3"/>
        <v>-0.18709785675772825</v>
      </c>
      <c r="G73" s="3">
        <f t="shared" si="4"/>
        <v>0</v>
      </c>
      <c r="H73" s="3">
        <f t="shared" si="5"/>
        <v>0.30273069145626313</v>
      </c>
      <c r="I73" s="3">
        <f t="shared" si="6"/>
        <v>-3.2787721436116024E-2</v>
      </c>
      <c r="J73" s="3">
        <f t="shared" si="7"/>
        <v>-0.10091023048542078</v>
      </c>
      <c r="K73" s="3">
        <f t="shared" si="8"/>
        <v>0</v>
      </c>
      <c r="L73" s="3">
        <f t="shared" si="9"/>
        <v>0</v>
      </c>
      <c r="M73" s="3">
        <f t="shared" si="10"/>
        <v>6.3661977236758135E-2</v>
      </c>
      <c r="N73" s="3">
        <f t="shared" si="11"/>
        <v>6.3172110821672503E-16</v>
      </c>
      <c r="P73" s="3">
        <f t="shared" si="12"/>
        <v>3.8078752613515239E-2</v>
      </c>
    </row>
    <row r="74" spans="1:16" x14ac:dyDescent="0.35">
      <c r="A74" s="3">
        <f t="shared" si="13"/>
        <v>0.61000000000000032</v>
      </c>
      <c r="B74" s="3">
        <v>0</v>
      </c>
      <c r="D74" s="3">
        <f t="shared" si="1"/>
        <v>0.25</v>
      </c>
      <c r="E74" s="3">
        <f t="shared" si="2"/>
        <v>-0.24526198261106461</v>
      </c>
      <c r="F74" s="3">
        <f t="shared" si="3"/>
        <v>-0.20289835762772362</v>
      </c>
      <c r="G74" s="3">
        <f t="shared" si="4"/>
        <v>0</v>
      </c>
      <c r="H74" s="3">
        <f t="shared" si="5"/>
        <v>0.31267174297923778</v>
      </c>
      <c r="I74" s="3">
        <f t="shared" si="6"/>
        <v>-5.1115652390647179E-2</v>
      </c>
      <c r="J74" s="3">
        <f t="shared" si="7"/>
        <v>-9.2979026528952291E-2</v>
      </c>
      <c r="K74" s="3">
        <f t="shared" si="8"/>
        <v>0</v>
      </c>
      <c r="L74" s="3">
        <f t="shared" si="9"/>
        <v>0</v>
      </c>
      <c r="M74" s="3">
        <f t="shared" si="10"/>
        <v>6.0546138291252403E-2</v>
      </c>
      <c r="N74" s="3">
        <f t="shared" si="11"/>
        <v>1.9672632861669814E-2</v>
      </c>
      <c r="P74" s="3">
        <f t="shared" si="12"/>
        <v>5.0635494973772295E-2</v>
      </c>
    </row>
    <row r="75" spans="1:16" x14ac:dyDescent="0.35">
      <c r="A75" s="3">
        <f t="shared" si="13"/>
        <v>0.62000000000000033</v>
      </c>
      <c r="B75" s="3">
        <v>0</v>
      </c>
      <c r="D75" s="3">
        <f t="shared" si="1"/>
        <v>0.25</v>
      </c>
      <c r="E75" s="3">
        <f t="shared" si="2"/>
        <v>-0.23203792082606325</v>
      </c>
      <c r="F75" s="3">
        <f t="shared" si="3"/>
        <v>-0.21789811137560461</v>
      </c>
      <c r="G75" s="3">
        <f t="shared" si="4"/>
        <v>0</v>
      </c>
      <c r="H75" s="3">
        <f t="shared" si="5"/>
        <v>0.31768177433438416</v>
      </c>
      <c r="I75" s="3">
        <f t="shared" si="6"/>
        <v>-6.7632785875908236E-2</v>
      </c>
      <c r="J75" s="3">
        <f t="shared" si="7"/>
        <v>-8.1753994203687896E-2</v>
      </c>
      <c r="K75" s="3">
        <f t="shared" si="8"/>
        <v>0</v>
      </c>
      <c r="L75" s="3">
        <f t="shared" si="9"/>
        <v>0</v>
      </c>
      <c r="M75" s="3">
        <f t="shared" si="10"/>
        <v>5.1503621480048015E-2</v>
      </c>
      <c r="N75" s="3">
        <f t="shared" si="11"/>
        <v>3.7419571351546069E-2</v>
      </c>
      <c r="P75" s="3">
        <f t="shared" si="12"/>
        <v>5.7282154884714248E-2</v>
      </c>
    </row>
    <row r="76" spans="1:16" x14ac:dyDescent="0.35">
      <c r="A76" s="3">
        <f t="shared" si="13"/>
        <v>0.63000000000000034</v>
      </c>
      <c r="B76" s="3">
        <v>0</v>
      </c>
      <c r="D76" s="3">
        <f t="shared" si="1"/>
        <v>0.25</v>
      </c>
      <c r="E76" s="3">
        <f t="shared" si="2"/>
        <v>-0.21789811137560375</v>
      </c>
      <c r="F76" s="3">
        <f t="shared" si="3"/>
        <v>-0.23203792082606403</v>
      </c>
      <c r="G76" s="3">
        <f t="shared" si="4"/>
        <v>0</v>
      </c>
      <c r="H76" s="3">
        <f t="shared" si="5"/>
        <v>0.31768177433438405</v>
      </c>
      <c r="I76" s="3">
        <f t="shared" si="6"/>
        <v>-8.1753994203688674E-2</v>
      </c>
      <c r="J76" s="3">
        <f t="shared" si="7"/>
        <v>-6.7632785875907292E-2</v>
      </c>
      <c r="K76" s="3">
        <f t="shared" si="8"/>
        <v>0</v>
      </c>
      <c r="L76" s="3">
        <f t="shared" si="9"/>
        <v>0</v>
      </c>
      <c r="M76" s="3">
        <f t="shared" si="10"/>
        <v>3.7419571351545146E-2</v>
      </c>
      <c r="N76" s="3">
        <f t="shared" si="11"/>
        <v>5.1503621480048695E-2</v>
      </c>
      <c r="P76" s="3">
        <f t="shared" si="12"/>
        <v>5.7282154884714144E-2</v>
      </c>
    </row>
    <row r="77" spans="1:16" x14ac:dyDescent="0.35">
      <c r="A77" s="3">
        <f t="shared" si="13"/>
        <v>0.64000000000000035</v>
      </c>
      <c r="B77" s="3">
        <v>0</v>
      </c>
      <c r="D77" s="3">
        <f t="shared" si="1"/>
        <v>0.25</v>
      </c>
      <c r="E77" s="3">
        <f t="shared" si="2"/>
        <v>-0.20289835762772271</v>
      </c>
      <c r="F77" s="3">
        <f t="shared" si="3"/>
        <v>-0.24526198261106535</v>
      </c>
      <c r="G77" s="3">
        <f t="shared" si="4"/>
        <v>0</v>
      </c>
      <c r="H77" s="3">
        <f t="shared" si="5"/>
        <v>0.31267174297923733</v>
      </c>
      <c r="I77" s="3">
        <f t="shared" si="6"/>
        <v>-9.2979026528952874E-2</v>
      </c>
      <c r="J77" s="3">
        <f t="shared" si="7"/>
        <v>-5.111565239064611E-2</v>
      </c>
      <c r="K77" s="3">
        <f t="shared" si="8"/>
        <v>0</v>
      </c>
      <c r="L77" s="3">
        <f t="shared" si="9"/>
        <v>0</v>
      </c>
      <c r="M77" s="3">
        <f t="shared" si="10"/>
        <v>1.9672632861668721E-2</v>
      </c>
      <c r="N77" s="3">
        <f t="shared" si="11"/>
        <v>6.0546138291252757E-2</v>
      </c>
      <c r="P77" s="3">
        <f t="shared" si="12"/>
        <v>5.0635494973771761E-2</v>
      </c>
    </row>
    <row r="78" spans="1:16" x14ac:dyDescent="0.35">
      <c r="A78" s="3">
        <f t="shared" si="13"/>
        <v>0.65000000000000036</v>
      </c>
      <c r="B78" s="3">
        <v>0</v>
      </c>
      <c r="D78" s="3">
        <f t="shared" ref="D78:D113" si="14">D$8</f>
        <v>0.25</v>
      </c>
      <c r="E78" s="3">
        <f t="shared" ref="E78:E113" si="15">E$8*COS(2*PI()*$A78)</f>
        <v>-0.18709785675772719</v>
      </c>
      <c r="F78" s="3">
        <f t="shared" ref="F78:F113" si="16">F$8*SIN(2*PI()*$A78)</f>
        <v>-0.25751810740024239</v>
      </c>
      <c r="G78" s="3">
        <f t="shared" ref="G78:G113" si="17">G$8*COS(4*PI()*$A78)</f>
        <v>0</v>
      </c>
      <c r="H78" s="3">
        <f t="shared" ref="H78:H113" si="18">H$8*SIN(4*PI()*$A78)</f>
        <v>0.3027306914562623</v>
      </c>
      <c r="I78" s="3">
        <f t="shared" ref="I78:I113" si="19">I$8*COS(6*PI()*$A78)</f>
        <v>-0.10091023048542115</v>
      </c>
      <c r="J78" s="3">
        <f t="shared" ref="J78:J113" si="20">J$8*SIN(6*PI()*$A78)</f>
        <v>-3.2787721436114865E-2</v>
      </c>
      <c r="K78" s="3">
        <f t="shared" ref="K78:K113" si="21">K$8*COS(8*PI()*$A78)</f>
        <v>0</v>
      </c>
      <c r="L78" s="3">
        <f t="shared" ref="L78:L113" si="22">L$8*SIN(8*PI()*$A78)</f>
        <v>0</v>
      </c>
      <c r="M78" s="3">
        <f t="shared" ref="M78:M113" si="23">M$8*COS(10*PI()*$A78)</f>
        <v>-7.4090772823858134E-16</v>
      </c>
      <c r="N78" s="3">
        <f t="shared" ref="N78:N113" si="24">N$8*SIN(10*PI()*$A78)</f>
        <v>6.3661977236758135E-2</v>
      </c>
      <c r="P78" s="3">
        <f t="shared" ref="P78:P113" si="25">SUM(D78:N78)</f>
        <v>3.8078752613514094E-2</v>
      </c>
    </row>
    <row r="79" spans="1:16" x14ac:dyDescent="0.35">
      <c r="A79" s="3">
        <f t="shared" ref="A79:A113" si="26">A78+0.01</f>
        <v>0.66000000000000036</v>
      </c>
      <c r="B79" s="3">
        <v>0</v>
      </c>
      <c r="D79" s="3">
        <f t="shared" si="14"/>
        <v>0.25</v>
      </c>
      <c r="E79" s="3">
        <f t="shared" si="15"/>
        <v>-0.17055896612398919</v>
      </c>
      <c r="F79" s="3">
        <f t="shared" si="16"/>
        <v>-0.26875792586834285</v>
      </c>
      <c r="G79" s="3">
        <f t="shared" si="17"/>
        <v>0</v>
      </c>
      <c r="H79" s="3">
        <f t="shared" si="18"/>
        <v>0.28801539608647292</v>
      </c>
      <c r="I79" s="3">
        <f t="shared" si="19"/>
        <v>-0.10526663921889239</v>
      </c>
      <c r="J79" s="3">
        <f t="shared" si="20"/>
        <v>-1.3298269103632795E-2</v>
      </c>
      <c r="K79" s="3">
        <f t="shared" si="21"/>
        <v>0</v>
      </c>
      <c r="L79" s="3">
        <f t="shared" si="22"/>
        <v>0</v>
      </c>
      <c r="M79" s="3">
        <f t="shared" si="23"/>
        <v>-1.9672632861669915E-2</v>
      </c>
      <c r="N79" s="3">
        <f t="shared" si="24"/>
        <v>6.0546138291252369E-2</v>
      </c>
      <c r="P79" s="3">
        <f t="shared" si="25"/>
        <v>2.1007101201198156E-2</v>
      </c>
    </row>
    <row r="80" spans="1:16" x14ac:dyDescent="0.35">
      <c r="A80" s="3">
        <f t="shared" si="26"/>
        <v>0.67000000000000037</v>
      </c>
      <c r="B80" s="3">
        <v>0</v>
      </c>
      <c r="D80" s="3">
        <f t="shared" si="14"/>
        <v>0.25</v>
      </c>
      <c r="E80" s="3">
        <f t="shared" si="15"/>
        <v>-0.1533469571719395</v>
      </c>
      <c r="F80" s="3">
        <f t="shared" si="16"/>
        <v>-0.27893707958685798</v>
      </c>
      <c r="G80" s="3">
        <f t="shared" si="17"/>
        <v>0</v>
      </c>
      <c r="H80" s="3">
        <f t="shared" si="18"/>
        <v>0.26875792586834191</v>
      </c>
      <c r="I80" s="3">
        <f t="shared" si="19"/>
        <v>-0.10589392477812799</v>
      </c>
      <c r="J80" s="3">
        <f t="shared" si="20"/>
        <v>6.6622810415996048E-3</v>
      </c>
      <c r="K80" s="3">
        <f t="shared" si="21"/>
        <v>0</v>
      </c>
      <c r="L80" s="3">
        <f t="shared" si="22"/>
        <v>0</v>
      </c>
      <c r="M80" s="3">
        <f t="shared" si="23"/>
        <v>-3.7419571351546166E-2</v>
      </c>
      <c r="N80" s="3">
        <f t="shared" si="24"/>
        <v>5.1503621480047952E-2</v>
      </c>
      <c r="P80" s="3">
        <f t="shared" si="25"/>
        <v>1.3262955015178254E-3</v>
      </c>
    </row>
    <row r="81" spans="1:16" x14ac:dyDescent="0.35">
      <c r="A81" s="3">
        <f t="shared" si="26"/>
        <v>0.68000000000000038</v>
      </c>
      <c r="B81" s="3">
        <v>0</v>
      </c>
      <c r="D81" s="3">
        <f t="shared" si="14"/>
        <v>0.25</v>
      </c>
      <c r="E81" s="3">
        <f t="shared" si="15"/>
        <v>-0.13552975783749263</v>
      </c>
      <c r="F81" s="3">
        <f t="shared" si="16"/>
        <v>-0.28801539608647381</v>
      </c>
      <c r="G81" s="3">
        <f t="shared" si="17"/>
        <v>0</v>
      </c>
      <c r="H81" s="3">
        <f t="shared" si="18"/>
        <v>0.24526198261106399</v>
      </c>
      <c r="I81" s="3">
        <f t="shared" si="19"/>
        <v>-0.10276986525946341</v>
      </c>
      <c r="J81" s="3">
        <f t="shared" si="20"/>
        <v>2.6386816559502275E-2</v>
      </c>
      <c r="K81" s="3">
        <f t="shared" si="21"/>
        <v>0</v>
      </c>
      <c r="L81" s="3">
        <f t="shared" si="22"/>
        <v>0</v>
      </c>
      <c r="M81" s="3">
        <f t="shared" si="23"/>
        <v>-5.1503621480048757E-2</v>
      </c>
      <c r="N81" s="3">
        <f t="shared" si="24"/>
        <v>3.7419571351545056E-2</v>
      </c>
      <c r="P81" s="3">
        <f t="shared" si="25"/>
        <v>-1.8750270141367278E-2</v>
      </c>
    </row>
    <row r="82" spans="1:16" x14ac:dyDescent="0.35">
      <c r="A82" s="3">
        <f t="shared" si="26"/>
        <v>0.69000000000000039</v>
      </c>
      <c r="B82" s="3">
        <v>0</v>
      </c>
      <c r="D82" s="3">
        <f t="shared" si="14"/>
        <v>0.25</v>
      </c>
      <c r="E82" s="3">
        <f t="shared" si="15"/>
        <v>-0.11717768446651812</v>
      </c>
      <c r="F82" s="3">
        <f t="shared" si="16"/>
        <v>-0.29595704739945439</v>
      </c>
      <c r="G82" s="3">
        <f t="shared" si="17"/>
        <v>0</v>
      </c>
      <c r="H82" s="3">
        <f t="shared" si="18"/>
        <v>0.2178981113756033</v>
      </c>
      <c r="I82" s="3">
        <f t="shared" si="19"/>
        <v>-9.6005132028824144E-2</v>
      </c>
      <c r="J82" s="3">
        <f t="shared" si="20"/>
        <v>4.5176585945831842E-2</v>
      </c>
      <c r="K82" s="3">
        <f t="shared" si="21"/>
        <v>0</v>
      </c>
      <c r="L82" s="3">
        <f t="shared" si="22"/>
        <v>0</v>
      </c>
      <c r="M82" s="3">
        <f t="shared" si="23"/>
        <v>-6.0546138291252792E-2</v>
      </c>
      <c r="N82" s="3">
        <f t="shared" si="24"/>
        <v>1.9672632861668617E-2</v>
      </c>
      <c r="P82" s="3">
        <f t="shared" si="25"/>
        <v>-3.6938672002945663E-2</v>
      </c>
    </row>
    <row r="83" spans="1:16" x14ac:dyDescent="0.35">
      <c r="A83" s="3">
        <f t="shared" si="26"/>
        <v>0.7000000000000004</v>
      </c>
      <c r="B83" s="3">
        <v>0</v>
      </c>
      <c r="D83" s="3">
        <f t="shared" si="14"/>
        <v>0.25</v>
      </c>
      <c r="E83" s="3">
        <f t="shared" si="15"/>
        <v>-9.8363164308345852E-2</v>
      </c>
      <c r="F83" s="3">
        <f t="shared" si="16"/>
        <v>-0.30273069145626302</v>
      </c>
      <c r="G83" s="3">
        <f t="shared" si="17"/>
        <v>0</v>
      </c>
      <c r="H83" s="3">
        <f t="shared" si="18"/>
        <v>0.18709785675772655</v>
      </c>
      <c r="I83" s="3">
        <f t="shared" si="19"/>
        <v>-8.5839369133413571E-2</v>
      </c>
      <c r="J83" s="3">
        <f t="shared" si="20"/>
        <v>6.2365952252576504E-2</v>
      </c>
      <c r="K83" s="3">
        <f t="shared" si="21"/>
        <v>0</v>
      </c>
      <c r="L83" s="3">
        <f t="shared" si="22"/>
        <v>0</v>
      </c>
      <c r="M83" s="3">
        <f t="shared" si="23"/>
        <v>-6.3661977236758135E-2</v>
      </c>
      <c r="N83" s="3">
        <f t="shared" si="24"/>
        <v>-8.5009434826043764E-16</v>
      </c>
      <c r="P83" s="3">
        <f t="shared" si="25"/>
        <v>-5.1131393124478376E-2</v>
      </c>
    </row>
    <row r="84" spans="1:16" x14ac:dyDescent="0.35">
      <c r="A84" s="3">
        <f t="shared" si="26"/>
        <v>0.71000000000000041</v>
      </c>
      <c r="B84" s="3">
        <v>0</v>
      </c>
      <c r="D84" s="3">
        <f t="shared" si="14"/>
        <v>0.25</v>
      </c>
      <c r="E84" s="3">
        <f t="shared" si="15"/>
        <v>-7.9160449678504011E-2</v>
      </c>
      <c r="F84" s="3">
        <f t="shared" si="16"/>
        <v>-0.30830959577839095</v>
      </c>
      <c r="G84" s="3">
        <f t="shared" si="17"/>
        <v>0</v>
      </c>
      <c r="H84" s="3">
        <f t="shared" si="18"/>
        <v>0.1533469571719388</v>
      </c>
      <c r="I84" s="3">
        <f t="shared" si="19"/>
        <v>-7.2632703791867509E-2</v>
      </c>
      <c r="J84" s="3">
        <f t="shared" si="20"/>
        <v>7.7345973608688404E-2</v>
      </c>
      <c r="K84" s="3">
        <f t="shared" si="21"/>
        <v>0</v>
      </c>
      <c r="L84" s="3">
        <f t="shared" si="22"/>
        <v>0</v>
      </c>
      <c r="M84" s="3">
        <f t="shared" si="23"/>
        <v>-6.0546138291252334E-2</v>
      </c>
      <c r="N84" s="3">
        <f t="shared" si="24"/>
        <v>-1.9672632861670022E-2</v>
      </c>
      <c r="P84" s="3">
        <f t="shared" si="25"/>
        <v>-5.9628589621057611E-2</v>
      </c>
    </row>
    <row r="85" spans="1:16" x14ac:dyDescent="0.35">
      <c r="A85" s="3">
        <f t="shared" si="26"/>
        <v>0.72000000000000042</v>
      </c>
      <c r="B85" s="3">
        <v>0</v>
      </c>
      <c r="D85" s="3">
        <f t="shared" si="14"/>
        <v>0.25</v>
      </c>
      <c r="E85" s="3">
        <f t="shared" si="15"/>
        <v>-5.9645324918750256E-2</v>
      </c>
      <c r="F85" s="3">
        <f t="shared" si="16"/>
        <v>-0.31267174297923772</v>
      </c>
      <c r="G85" s="3">
        <f t="shared" si="17"/>
        <v>0</v>
      </c>
      <c r="H85" s="3">
        <f t="shared" si="18"/>
        <v>0.11717768446651712</v>
      </c>
      <c r="I85" s="3">
        <f t="shared" si="19"/>
        <v>-5.685298870799587E-2</v>
      </c>
      <c r="J85" s="3">
        <f t="shared" si="20"/>
        <v>8.9585975289447964E-2</v>
      </c>
      <c r="K85" s="3">
        <f t="shared" si="21"/>
        <v>0</v>
      </c>
      <c r="L85" s="3">
        <f t="shared" si="22"/>
        <v>0</v>
      </c>
      <c r="M85" s="3">
        <f t="shared" si="23"/>
        <v>-5.150362148004789E-2</v>
      </c>
      <c r="N85" s="3">
        <f t="shared" si="24"/>
        <v>-3.7419571351546249E-2</v>
      </c>
      <c r="P85" s="3">
        <f t="shared" si="25"/>
        <v>-6.1329589681612888E-2</v>
      </c>
    </row>
    <row r="86" spans="1:16" x14ac:dyDescent="0.35">
      <c r="A86" s="3">
        <f t="shared" si="26"/>
        <v>0.73000000000000043</v>
      </c>
      <c r="B86" s="3">
        <v>0</v>
      </c>
      <c r="D86" s="3">
        <f t="shared" si="14"/>
        <v>0.25</v>
      </c>
      <c r="E86" s="3">
        <f t="shared" si="15"/>
        <v>-3.9894807310899408E-2</v>
      </c>
      <c r="F86" s="3">
        <f t="shared" si="16"/>
        <v>-0.31579991765667703</v>
      </c>
      <c r="G86" s="3">
        <f t="shared" si="17"/>
        <v>0</v>
      </c>
      <c r="H86" s="3">
        <f t="shared" si="18"/>
        <v>7.9160449678503261E-2</v>
      </c>
      <c r="I86" s="3">
        <f t="shared" si="19"/>
        <v>-3.9059228155505554E-2</v>
      </c>
      <c r="J86" s="3">
        <f t="shared" si="20"/>
        <v>9.8652349133151657E-2</v>
      </c>
      <c r="K86" s="3">
        <f t="shared" si="21"/>
        <v>0</v>
      </c>
      <c r="L86" s="3">
        <f t="shared" si="22"/>
        <v>0</v>
      </c>
      <c r="M86" s="3">
        <f t="shared" si="23"/>
        <v>-3.7419571351544965E-2</v>
      </c>
      <c r="N86" s="3">
        <f t="shared" si="24"/>
        <v>-5.150362148004882E-2</v>
      </c>
      <c r="P86" s="3">
        <f t="shared" si="25"/>
        <v>-5.5864347143020847E-2</v>
      </c>
    </row>
    <row r="87" spans="1:16" x14ac:dyDescent="0.35">
      <c r="A87" s="3">
        <f t="shared" si="26"/>
        <v>0.74000000000000044</v>
      </c>
      <c r="B87" s="3">
        <v>0</v>
      </c>
      <c r="D87" s="3">
        <f t="shared" si="14"/>
        <v>0.25</v>
      </c>
      <c r="E87" s="3">
        <f t="shared" si="15"/>
        <v>-1.9986843124795924E-2</v>
      </c>
      <c r="F87" s="3">
        <f t="shared" si="16"/>
        <v>-0.31768177433438416</v>
      </c>
      <c r="G87" s="3">
        <f t="shared" si="17"/>
        <v>0</v>
      </c>
      <c r="H87" s="3">
        <f t="shared" si="18"/>
        <v>3.9894807310898353E-2</v>
      </c>
      <c r="I87" s="3">
        <f t="shared" si="19"/>
        <v>-1.9881774972916232E-2</v>
      </c>
      <c r="J87" s="3">
        <f t="shared" si="20"/>
        <v>0.10422391432641268</v>
      </c>
      <c r="K87" s="3">
        <f t="shared" si="21"/>
        <v>0</v>
      </c>
      <c r="L87" s="3">
        <f t="shared" si="22"/>
        <v>0</v>
      </c>
      <c r="M87" s="3">
        <f t="shared" si="23"/>
        <v>-1.9672632861668517E-2</v>
      </c>
      <c r="N87" s="3">
        <f t="shared" si="24"/>
        <v>-6.054613829125282E-2</v>
      </c>
      <c r="P87" s="3">
        <f t="shared" si="25"/>
        <v>-4.365044194770662E-2</v>
      </c>
    </row>
    <row r="88" spans="1:16" x14ac:dyDescent="0.35">
      <c r="A88" s="3">
        <f t="shared" si="26"/>
        <v>0.75000000000000044</v>
      </c>
      <c r="B88" s="3">
        <v>0</v>
      </c>
      <c r="D88" s="3">
        <f t="shared" si="14"/>
        <v>0.25</v>
      </c>
      <c r="E88" s="3">
        <f t="shared" si="15"/>
        <v>7.8965138527090634E-16</v>
      </c>
      <c r="F88" s="3">
        <f t="shared" si="16"/>
        <v>-0.31830988618379069</v>
      </c>
      <c r="G88" s="3">
        <f t="shared" si="17"/>
        <v>0</v>
      </c>
      <c r="H88" s="3">
        <f t="shared" si="18"/>
        <v>-1.5793027705418127E-15</v>
      </c>
      <c r="I88" s="3">
        <f t="shared" si="19"/>
        <v>8.8389004249945504E-16</v>
      </c>
      <c r="J88" s="3">
        <f t="shared" si="20"/>
        <v>0.1061032953945969</v>
      </c>
      <c r="K88" s="3">
        <f t="shared" si="21"/>
        <v>0</v>
      </c>
      <c r="L88" s="3">
        <f t="shared" si="22"/>
        <v>0</v>
      </c>
      <c r="M88" s="3">
        <f t="shared" si="23"/>
        <v>7.3310819093377714E-16</v>
      </c>
      <c r="N88" s="3">
        <f t="shared" si="24"/>
        <v>-6.3661977236758135E-2</v>
      </c>
      <c r="P88" s="3">
        <f t="shared" si="25"/>
        <v>-2.5868568025951111E-2</v>
      </c>
    </row>
    <row r="89" spans="1:16" x14ac:dyDescent="0.35">
      <c r="A89" s="3">
        <f t="shared" si="26"/>
        <v>0.76000000000000045</v>
      </c>
      <c r="B89" s="3">
        <v>0</v>
      </c>
      <c r="D89" s="3">
        <f t="shared" si="14"/>
        <v>0.25</v>
      </c>
      <c r="E89" s="3">
        <f t="shared" si="15"/>
        <v>1.9986843124797784E-2</v>
      </c>
      <c r="F89" s="3">
        <f t="shared" si="16"/>
        <v>-0.31768177433438405</v>
      </c>
      <c r="G89" s="3">
        <f t="shared" si="17"/>
        <v>0</v>
      </c>
      <c r="H89" s="3">
        <f t="shared" si="18"/>
        <v>-3.9894807310902045E-2</v>
      </c>
      <c r="I89" s="3">
        <f t="shared" si="19"/>
        <v>1.9881774972917786E-2</v>
      </c>
      <c r="J89" s="3">
        <f t="shared" si="20"/>
        <v>0.10422391432641237</v>
      </c>
      <c r="K89" s="3">
        <f t="shared" si="21"/>
        <v>0</v>
      </c>
      <c r="L89" s="3">
        <f t="shared" si="22"/>
        <v>0</v>
      </c>
      <c r="M89" s="3">
        <f t="shared" si="23"/>
        <v>1.9672632861670123E-2</v>
      </c>
      <c r="N89" s="3">
        <f t="shared" si="24"/>
        <v>-6.0546138291252292E-2</v>
      </c>
      <c r="P89" s="3">
        <f t="shared" si="25"/>
        <v>-4.357554650740357E-3</v>
      </c>
    </row>
    <row r="90" spans="1:16" x14ac:dyDescent="0.35">
      <c r="A90" s="3">
        <f t="shared" si="26"/>
        <v>0.77000000000000046</v>
      </c>
      <c r="B90" s="3">
        <v>0</v>
      </c>
      <c r="D90" s="3">
        <f t="shared" si="14"/>
        <v>0.25</v>
      </c>
      <c r="E90" s="3">
        <f t="shared" si="15"/>
        <v>3.9894807310900976E-2</v>
      </c>
      <c r="F90" s="3">
        <f t="shared" si="16"/>
        <v>-0.31579991765667687</v>
      </c>
      <c r="G90" s="3">
        <f t="shared" si="17"/>
        <v>0</v>
      </c>
      <c r="H90" s="3">
        <f t="shared" si="18"/>
        <v>-7.9160449678506314E-2</v>
      </c>
      <c r="I90" s="3">
        <f t="shared" si="19"/>
        <v>3.9059228155507018E-2</v>
      </c>
      <c r="J90" s="3">
        <f t="shared" si="20"/>
        <v>9.8652349133151074E-2</v>
      </c>
      <c r="K90" s="3">
        <f t="shared" si="21"/>
        <v>0</v>
      </c>
      <c r="L90" s="3">
        <f t="shared" si="22"/>
        <v>0</v>
      </c>
      <c r="M90" s="3">
        <f t="shared" si="23"/>
        <v>3.7419571351546339E-2</v>
      </c>
      <c r="N90" s="3">
        <f t="shared" si="24"/>
        <v>-5.150362148004782E-2</v>
      </c>
      <c r="P90" s="3">
        <f t="shared" si="25"/>
        <v>1.8561967135874421E-2</v>
      </c>
    </row>
    <row r="91" spans="1:16" x14ac:dyDescent="0.35">
      <c r="A91" s="3">
        <f t="shared" si="26"/>
        <v>0.78000000000000047</v>
      </c>
      <c r="B91" s="3">
        <v>0</v>
      </c>
      <c r="D91" s="3">
        <f t="shared" si="14"/>
        <v>0.25</v>
      </c>
      <c r="E91" s="3">
        <f t="shared" si="15"/>
        <v>5.9645324918752081E-2</v>
      </c>
      <c r="F91" s="3">
        <f t="shared" si="16"/>
        <v>-0.31267174297923739</v>
      </c>
      <c r="G91" s="3">
        <f t="shared" si="17"/>
        <v>0</v>
      </c>
      <c r="H91" s="3">
        <f t="shared" si="18"/>
        <v>-0.11717768446652058</v>
      </c>
      <c r="I91" s="3">
        <f t="shared" si="19"/>
        <v>5.6852988707997369E-2</v>
      </c>
      <c r="J91" s="3">
        <f t="shared" si="20"/>
        <v>8.958597528944702E-2</v>
      </c>
      <c r="K91" s="3">
        <f t="shared" si="21"/>
        <v>0</v>
      </c>
      <c r="L91" s="3">
        <f t="shared" si="22"/>
        <v>0</v>
      </c>
      <c r="M91" s="3">
        <f t="shared" si="23"/>
        <v>5.1503621480048882E-2</v>
      </c>
      <c r="N91" s="3">
        <f t="shared" si="24"/>
        <v>-3.7419571351544875E-2</v>
      </c>
      <c r="P91" s="3">
        <f t="shared" si="25"/>
        <v>4.0318911598942506E-2</v>
      </c>
    </row>
    <row r="92" spans="1:16" x14ac:dyDescent="0.35">
      <c r="A92" s="3">
        <f t="shared" si="26"/>
        <v>0.79000000000000048</v>
      </c>
      <c r="B92" s="3">
        <v>0</v>
      </c>
      <c r="D92" s="3">
        <f t="shared" si="14"/>
        <v>0.25</v>
      </c>
      <c r="E92" s="3">
        <f t="shared" si="15"/>
        <v>7.9160449678505551E-2</v>
      </c>
      <c r="F92" s="3">
        <f t="shared" si="16"/>
        <v>-0.30830959577839057</v>
      </c>
      <c r="G92" s="3">
        <f t="shared" si="17"/>
        <v>0</v>
      </c>
      <c r="H92" s="3">
        <f t="shared" si="18"/>
        <v>-0.15334695717194155</v>
      </c>
      <c r="I92" s="3">
        <f t="shared" si="19"/>
        <v>7.2632703791868647E-2</v>
      </c>
      <c r="J92" s="3">
        <f t="shared" si="20"/>
        <v>7.7345973608687321E-2</v>
      </c>
      <c r="K92" s="3">
        <f t="shared" si="21"/>
        <v>0</v>
      </c>
      <c r="L92" s="3">
        <f t="shared" si="22"/>
        <v>0</v>
      </c>
      <c r="M92" s="3">
        <f t="shared" si="23"/>
        <v>6.0546138291252855E-2</v>
      </c>
      <c r="N92" s="3">
        <f t="shared" si="24"/>
        <v>-1.9672632861668409E-2</v>
      </c>
      <c r="P92" s="3">
        <f t="shared" si="25"/>
        <v>5.8356079558313845E-2</v>
      </c>
    </row>
    <row r="93" spans="1:16" x14ac:dyDescent="0.35">
      <c r="A93" s="3">
        <f t="shared" si="26"/>
        <v>0.80000000000000049</v>
      </c>
      <c r="B93" s="3">
        <v>0</v>
      </c>
      <c r="D93" s="3">
        <f t="shared" si="14"/>
        <v>0.25</v>
      </c>
      <c r="E93" s="3">
        <f t="shared" si="15"/>
        <v>9.8363164308347351E-2</v>
      </c>
      <c r="F93" s="3">
        <f t="shared" si="16"/>
        <v>-0.30273069145626252</v>
      </c>
      <c r="G93" s="3">
        <f t="shared" si="17"/>
        <v>0</v>
      </c>
      <c r="H93" s="3">
        <f t="shared" si="18"/>
        <v>-0.18709785675772908</v>
      </c>
      <c r="I93" s="3">
        <f t="shared" si="19"/>
        <v>8.58393691334145E-2</v>
      </c>
      <c r="J93" s="3">
        <f t="shared" si="20"/>
        <v>6.236595225257522E-2</v>
      </c>
      <c r="K93" s="3">
        <f t="shared" si="21"/>
        <v>0</v>
      </c>
      <c r="L93" s="3">
        <f t="shared" si="22"/>
        <v>0</v>
      </c>
      <c r="M93" s="3">
        <f t="shared" si="23"/>
        <v>6.3661977236758135E-2</v>
      </c>
      <c r="N93" s="3">
        <f t="shared" si="24"/>
        <v>8.4229481095563344E-16</v>
      </c>
      <c r="P93" s="3">
        <f t="shared" si="25"/>
        <v>7.0401914717104455E-2</v>
      </c>
    </row>
    <row r="94" spans="1:16" x14ac:dyDescent="0.35">
      <c r="A94" s="3">
        <f t="shared" si="26"/>
        <v>0.8100000000000005</v>
      </c>
      <c r="B94" s="3">
        <v>0</v>
      </c>
      <c r="D94" s="3">
        <f t="shared" si="14"/>
        <v>0.25</v>
      </c>
      <c r="E94" s="3">
        <f t="shared" si="15"/>
        <v>0.11717768446651959</v>
      </c>
      <c r="F94" s="3">
        <f t="shared" si="16"/>
        <v>-0.29595704739945383</v>
      </c>
      <c r="G94" s="3">
        <f t="shared" si="17"/>
        <v>0</v>
      </c>
      <c r="H94" s="3">
        <f t="shared" si="18"/>
        <v>-0.21789811137560561</v>
      </c>
      <c r="I94" s="3">
        <f t="shared" si="19"/>
        <v>9.6005132028824894E-2</v>
      </c>
      <c r="J94" s="3">
        <f t="shared" si="20"/>
        <v>4.5176585945830239E-2</v>
      </c>
      <c r="K94" s="3">
        <f t="shared" si="21"/>
        <v>0</v>
      </c>
      <c r="L94" s="3">
        <f t="shared" si="22"/>
        <v>0</v>
      </c>
      <c r="M94" s="3">
        <f t="shared" si="23"/>
        <v>6.0546138291252265E-2</v>
      </c>
      <c r="N94" s="3">
        <f t="shared" si="24"/>
        <v>1.9672632861670227E-2</v>
      </c>
      <c r="P94" s="3">
        <f t="shared" si="25"/>
        <v>7.4723014819037786E-2</v>
      </c>
    </row>
    <row r="95" spans="1:16" x14ac:dyDescent="0.35">
      <c r="A95" s="3">
        <f t="shared" si="26"/>
        <v>0.82000000000000051</v>
      </c>
      <c r="B95" s="3">
        <v>0</v>
      </c>
      <c r="D95" s="3">
        <f t="shared" si="14"/>
        <v>0.25</v>
      </c>
      <c r="E95" s="3">
        <f t="shared" si="15"/>
        <v>0.13552975783749407</v>
      </c>
      <c r="F95" s="3">
        <f t="shared" si="16"/>
        <v>-0.28801539608647309</v>
      </c>
      <c r="G95" s="3">
        <f t="shared" si="17"/>
        <v>0</v>
      </c>
      <c r="H95" s="3">
        <f t="shared" si="18"/>
        <v>-0.24526198261106602</v>
      </c>
      <c r="I95" s="3">
        <f t="shared" si="19"/>
        <v>0.10276986525946384</v>
      </c>
      <c r="J95" s="3">
        <f t="shared" si="20"/>
        <v>2.6386816559500561E-2</v>
      </c>
      <c r="K95" s="3">
        <f t="shared" si="21"/>
        <v>0</v>
      </c>
      <c r="L95" s="3">
        <f t="shared" si="22"/>
        <v>0</v>
      </c>
      <c r="M95" s="3">
        <f t="shared" si="23"/>
        <v>5.1503621480047897E-2</v>
      </c>
      <c r="N95" s="3">
        <f t="shared" si="24"/>
        <v>3.7419571351546242E-2</v>
      </c>
      <c r="P95" s="3">
        <f t="shared" si="25"/>
        <v>7.0332253790513527E-2</v>
      </c>
    </row>
    <row r="96" spans="1:16" x14ac:dyDescent="0.35">
      <c r="A96" s="3">
        <f t="shared" si="26"/>
        <v>0.83000000000000052</v>
      </c>
      <c r="B96" s="3">
        <v>0</v>
      </c>
      <c r="D96" s="3">
        <f t="shared" si="14"/>
        <v>0.25</v>
      </c>
      <c r="E96" s="3">
        <f t="shared" si="15"/>
        <v>0.15334695717194086</v>
      </c>
      <c r="F96" s="3">
        <f t="shared" si="16"/>
        <v>-0.27893707958685721</v>
      </c>
      <c r="G96" s="3">
        <f t="shared" si="17"/>
        <v>0</v>
      </c>
      <c r="H96" s="3">
        <f t="shared" si="18"/>
        <v>-0.26875792586834363</v>
      </c>
      <c r="I96" s="3">
        <f t="shared" si="19"/>
        <v>0.10589392477812809</v>
      </c>
      <c r="J96" s="3">
        <f t="shared" si="20"/>
        <v>6.6622810415980296E-3</v>
      </c>
      <c r="K96" s="3">
        <f t="shared" si="21"/>
        <v>0</v>
      </c>
      <c r="L96" s="3">
        <f t="shared" si="22"/>
        <v>0</v>
      </c>
      <c r="M96" s="3">
        <f t="shared" si="23"/>
        <v>3.7419571351544792E-2</v>
      </c>
      <c r="N96" s="3">
        <f t="shared" si="24"/>
        <v>5.1503621480048944E-2</v>
      </c>
      <c r="P96" s="3">
        <f t="shared" si="25"/>
        <v>5.7131350368059879E-2</v>
      </c>
    </row>
    <row r="97" spans="1:16" x14ac:dyDescent="0.35">
      <c r="A97" s="3">
        <f t="shared" si="26"/>
        <v>0.84000000000000052</v>
      </c>
      <c r="B97" s="3">
        <v>0</v>
      </c>
      <c r="D97" s="3">
        <f t="shared" si="14"/>
        <v>0.25</v>
      </c>
      <c r="E97" s="3">
        <f t="shared" si="15"/>
        <v>0.17055896612399052</v>
      </c>
      <c r="F97" s="3">
        <f t="shared" si="16"/>
        <v>-0.26875792586834202</v>
      </c>
      <c r="G97" s="3">
        <f t="shared" si="17"/>
        <v>0</v>
      </c>
      <c r="H97" s="3">
        <f t="shared" si="18"/>
        <v>-0.28801539608647425</v>
      </c>
      <c r="I97" s="3">
        <f t="shared" si="19"/>
        <v>0.10526663921889219</v>
      </c>
      <c r="J97" s="3">
        <f t="shared" si="20"/>
        <v>-1.3298269103634361E-2</v>
      </c>
      <c r="K97" s="3">
        <f t="shared" si="21"/>
        <v>0</v>
      </c>
      <c r="L97" s="3">
        <f t="shared" si="22"/>
        <v>0</v>
      </c>
      <c r="M97" s="3">
        <f t="shared" si="23"/>
        <v>1.9672632861668309E-2</v>
      </c>
      <c r="N97" s="3">
        <f t="shared" si="24"/>
        <v>6.0546138291252889E-2</v>
      </c>
      <c r="P97" s="3">
        <f t="shared" si="25"/>
        <v>3.5972785437353279E-2</v>
      </c>
    </row>
    <row r="98" spans="1:16" x14ac:dyDescent="0.35">
      <c r="A98" s="3">
        <f t="shared" si="26"/>
        <v>0.85000000000000053</v>
      </c>
      <c r="B98" s="3">
        <v>0</v>
      </c>
      <c r="D98" s="3">
        <f t="shared" si="14"/>
        <v>0.25</v>
      </c>
      <c r="E98" s="3">
        <f t="shared" si="15"/>
        <v>0.18709785675772866</v>
      </c>
      <c r="F98" s="3">
        <f t="shared" si="16"/>
        <v>-0.25751810740024134</v>
      </c>
      <c r="G98" s="3">
        <f t="shared" si="17"/>
        <v>0</v>
      </c>
      <c r="H98" s="3">
        <f t="shared" si="18"/>
        <v>-0.30273069145626347</v>
      </c>
      <c r="I98" s="3">
        <f t="shared" si="19"/>
        <v>0.10091023048542067</v>
      </c>
      <c r="J98" s="3">
        <f t="shared" si="20"/>
        <v>-3.2787721436116371E-2</v>
      </c>
      <c r="K98" s="3">
        <f t="shared" si="21"/>
        <v>0</v>
      </c>
      <c r="L98" s="3">
        <f t="shared" si="22"/>
        <v>0</v>
      </c>
      <c r="M98" s="3">
        <f t="shared" si="23"/>
        <v>-9.5148143097748975E-16</v>
      </c>
      <c r="N98" s="3">
        <f t="shared" si="24"/>
        <v>6.3661977236758135E-2</v>
      </c>
      <c r="P98" s="3">
        <f t="shared" si="25"/>
        <v>8.63354418728534E-3</v>
      </c>
    </row>
    <row r="99" spans="1:16" x14ac:dyDescent="0.35">
      <c r="A99" s="3">
        <f t="shared" si="26"/>
        <v>0.86000000000000054</v>
      </c>
      <c r="B99" s="3">
        <v>0</v>
      </c>
      <c r="D99" s="3">
        <f t="shared" si="14"/>
        <v>0.25</v>
      </c>
      <c r="E99" s="3">
        <f t="shared" si="15"/>
        <v>0.2028983576277239</v>
      </c>
      <c r="F99" s="3">
        <f t="shared" si="16"/>
        <v>-0.24526198261106436</v>
      </c>
      <c r="G99" s="3">
        <f t="shared" si="17"/>
        <v>0</v>
      </c>
      <c r="H99" s="3">
        <f t="shared" si="18"/>
        <v>-0.31267174297923794</v>
      </c>
      <c r="I99" s="3">
        <f t="shared" si="19"/>
        <v>9.2979026528952013E-2</v>
      </c>
      <c r="J99" s="3">
        <f t="shared" si="20"/>
        <v>-5.1115652390647665E-2</v>
      </c>
      <c r="K99" s="3">
        <f t="shared" si="21"/>
        <v>0</v>
      </c>
      <c r="L99" s="3">
        <f t="shared" si="22"/>
        <v>0</v>
      </c>
      <c r="M99" s="3">
        <f t="shared" si="23"/>
        <v>-1.9672632861670331E-2</v>
      </c>
      <c r="N99" s="3">
        <f t="shared" si="24"/>
        <v>6.054613829125223E-2</v>
      </c>
      <c r="P99" s="3">
        <f t="shared" si="25"/>
        <v>-2.2298488394692145E-2</v>
      </c>
    </row>
    <row r="100" spans="1:16" x14ac:dyDescent="0.35">
      <c r="A100" s="3">
        <f t="shared" si="26"/>
        <v>0.87000000000000055</v>
      </c>
      <c r="B100" s="3">
        <v>0</v>
      </c>
      <c r="D100" s="3">
        <f t="shared" si="14"/>
        <v>0.25</v>
      </c>
      <c r="E100" s="3">
        <f t="shared" si="15"/>
        <v>0.21789811137560502</v>
      </c>
      <c r="F100" s="3">
        <f t="shared" si="16"/>
        <v>-0.23203792082606287</v>
      </c>
      <c r="G100" s="3">
        <f t="shared" si="17"/>
        <v>0</v>
      </c>
      <c r="H100" s="3">
        <f t="shared" si="18"/>
        <v>-0.31768177433438427</v>
      </c>
      <c r="I100" s="3">
        <f t="shared" si="19"/>
        <v>8.175399420368766E-2</v>
      </c>
      <c r="J100" s="3">
        <f t="shared" si="20"/>
        <v>-6.7632785875908527E-2</v>
      </c>
      <c r="K100" s="3">
        <f t="shared" si="21"/>
        <v>0</v>
      </c>
      <c r="L100" s="3">
        <f t="shared" si="22"/>
        <v>0</v>
      </c>
      <c r="M100" s="3">
        <f t="shared" si="23"/>
        <v>-3.7419571351546332E-2</v>
      </c>
      <c r="N100" s="3">
        <f t="shared" si="24"/>
        <v>5.1503621480047834E-2</v>
      </c>
      <c r="P100" s="3">
        <f t="shared" si="25"/>
        <v>-5.3616325328561504E-2</v>
      </c>
    </row>
    <row r="101" spans="1:16" x14ac:dyDescent="0.35">
      <c r="A101" s="3">
        <f t="shared" si="26"/>
        <v>0.88000000000000056</v>
      </c>
      <c r="B101" s="3">
        <v>0</v>
      </c>
      <c r="D101" s="3">
        <f t="shared" si="14"/>
        <v>0.25</v>
      </c>
      <c r="E101" s="3">
        <f t="shared" si="15"/>
        <v>0.23203792082606431</v>
      </c>
      <c r="F101" s="3">
        <f t="shared" si="16"/>
        <v>-0.21789811137560347</v>
      </c>
      <c r="G101" s="3">
        <f t="shared" si="17"/>
        <v>0</v>
      </c>
      <c r="H101" s="3">
        <f t="shared" si="18"/>
        <v>-0.31768177433438394</v>
      </c>
      <c r="I101" s="3">
        <f t="shared" si="19"/>
        <v>6.7632785875907028E-2</v>
      </c>
      <c r="J101" s="3">
        <f t="shared" si="20"/>
        <v>-8.1753994203688896E-2</v>
      </c>
      <c r="K101" s="3">
        <f t="shared" si="21"/>
        <v>0</v>
      </c>
      <c r="L101" s="3">
        <f t="shared" si="22"/>
        <v>0</v>
      </c>
      <c r="M101" s="3">
        <f t="shared" si="23"/>
        <v>-5.1503621480049014E-2</v>
      </c>
      <c r="N101" s="3">
        <f t="shared" si="24"/>
        <v>3.7419571351544702E-2</v>
      </c>
      <c r="P101" s="3">
        <f t="shared" si="25"/>
        <v>-8.174722334020923E-2</v>
      </c>
    </row>
    <row r="102" spans="1:16" x14ac:dyDescent="0.35">
      <c r="A102" s="3">
        <f t="shared" si="26"/>
        <v>0.89000000000000057</v>
      </c>
      <c r="B102" s="3">
        <v>0</v>
      </c>
      <c r="D102" s="3">
        <f t="shared" si="14"/>
        <v>0.25</v>
      </c>
      <c r="E102" s="3">
        <f t="shared" si="15"/>
        <v>0.24526198261106572</v>
      </c>
      <c r="F102" s="3">
        <f t="shared" si="16"/>
        <v>-0.20289835762772229</v>
      </c>
      <c r="G102" s="3">
        <f t="shared" si="17"/>
        <v>0</v>
      </c>
      <c r="H102" s="3">
        <f t="shared" si="18"/>
        <v>-0.31267174297923711</v>
      </c>
      <c r="I102" s="3">
        <f t="shared" si="19"/>
        <v>5.1115652390645631E-2</v>
      </c>
      <c r="J102" s="3">
        <f t="shared" si="20"/>
        <v>-9.2979026528953138E-2</v>
      </c>
      <c r="K102" s="3">
        <f t="shared" si="21"/>
        <v>0</v>
      </c>
      <c r="L102" s="3">
        <f t="shared" si="22"/>
        <v>0</v>
      </c>
      <c r="M102" s="3">
        <f t="shared" si="23"/>
        <v>-6.0546138291252924E-2</v>
      </c>
      <c r="N102" s="3">
        <f t="shared" si="24"/>
        <v>1.9672632861668201E-2</v>
      </c>
      <c r="P102" s="3">
        <f t="shared" si="25"/>
        <v>-0.10304499756378593</v>
      </c>
    </row>
    <row r="103" spans="1:16" x14ac:dyDescent="0.35">
      <c r="A103" s="3">
        <f t="shared" si="26"/>
        <v>0.90000000000000058</v>
      </c>
      <c r="B103" s="3">
        <v>0</v>
      </c>
      <c r="D103" s="3">
        <f t="shared" si="14"/>
        <v>0.25</v>
      </c>
      <c r="E103" s="3">
        <f t="shared" si="15"/>
        <v>0.25751810740024256</v>
      </c>
      <c r="F103" s="3">
        <f t="shared" si="16"/>
        <v>-0.18709785675772697</v>
      </c>
      <c r="G103" s="3">
        <f t="shared" si="17"/>
        <v>0</v>
      </c>
      <c r="H103" s="3">
        <f t="shared" si="18"/>
        <v>-0.30273069145626214</v>
      </c>
      <c r="I103" s="3">
        <f t="shared" si="19"/>
        <v>3.2787721436114525E-2</v>
      </c>
      <c r="J103" s="3">
        <f t="shared" si="20"/>
        <v>-0.10091023048542126</v>
      </c>
      <c r="K103" s="3">
        <f t="shared" si="21"/>
        <v>0</v>
      </c>
      <c r="L103" s="3">
        <f t="shared" si="22"/>
        <v>0</v>
      </c>
      <c r="M103" s="3">
        <f t="shared" si="23"/>
        <v>-6.3661977236758135E-2</v>
      </c>
      <c r="N103" s="3">
        <f t="shared" si="24"/>
        <v>-1.060668050999346E-15</v>
      </c>
      <c r="P103" s="3">
        <f t="shared" si="25"/>
        <v>-0.11409492709981239</v>
      </c>
    </row>
    <row r="104" spans="1:16" x14ac:dyDescent="0.35">
      <c r="A104" s="3">
        <f t="shared" si="26"/>
        <v>0.91000000000000059</v>
      </c>
      <c r="B104" s="3">
        <v>0</v>
      </c>
      <c r="D104" s="3">
        <f t="shared" si="14"/>
        <v>0.25</v>
      </c>
      <c r="E104" s="3">
        <f t="shared" si="15"/>
        <v>0.26875792586834318</v>
      </c>
      <c r="F104" s="3">
        <f t="shared" si="16"/>
        <v>-0.17055896612398871</v>
      </c>
      <c r="G104" s="3">
        <f t="shared" si="17"/>
        <v>0</v>
      </c>
      <c r="H104" s="3">
        <f t="shared" si="18"/>
        <v>-0.28801539608647242</v>
      </c>
      <c r="I104" s="3">
        <f t="shared" si="19"/>
        <v>1.3298269103632443E-2</v>
      </c>
      <c r="J104" s="3">
        <f t="shared" si="20"/>
        <v>-0.10526663921889244</v>
      </c>
      <c r="K104" s="3">
        <f t="shared" si="21"/>
        <v>0</v>
      </c>
      <c r="L104" s="3">
        <f t="shared" si="22"/>
        <v>0</v>
      </c>
      <c r="M104" s="3">
        <f t="shared" si="23"/>
        <v>-6.0546138291252195E-2</v>
      </c>
      <c r="N104" s="3">
        <f t="shared" si="24"/>
        <v>-1.9672632861670435E-2</v>
      </c>
      <c r="P104" s="3">
        <f t="shared" si="25"/>
        <v>-0.11200357761030051</v>
      </c>
    </row>
    <row r="105" spans="1:16" x14ac:dyDescent="0.35">
      <c r="A105" s="3">
        <f t="shared" si="26"/>
        <v>0.9200000000000006</v>
      </c>
      <c r="B105" s="3">
        <v>0</v>
      </c>
      <c r="D105" s="3">
        <f t="shared" si="14"/>
        <v>0.25</v>
      </c>
      <c r="E105" s="3">
        <f t="shared" si="15"/>
        <v>0.27893707958685821</v>
      </c>
      <c r="F105" s="3">
        <f t="shared" si="16"/>
        <v>-0.153346957171939</v>
      </c>
      <c r="G105" s="3">
        <f t="shared" si="17"/>
        <v>0</v>
      </c>
      <c r="H105" s="3">
        <f t="shared" si="18"/>
        <v>-0.2687579258683413</v>
      </c>
      <c r="I105" s="3">
        <f t="shared" si="19"/>
        <v>-6.6622810416001495E-3</v>
      </c>
      <c r="J105" s="3">
        <f t="shared" si="20"/>
        <v>-0.10589392477812797</v>
      </c>
      <c r="K105" s="3">
        <f t="shared" si="21"/>
        <v>0</v>
      </c>
      <c r="L105" s="3">
        <f t="shared" si="22"/>
        <v>0</v>
      </c>
      <c r="M105" s="3">
        <f t="shared" si="23"/>
        <v>-5.1503621480047765E-2</v>
      </c>
      <c r="N105" s="3">
        <f t="shared" si="24"/>
        <v>-3.7419571351546416E-2</v>
      </c>
      <c r="P105" s="3">
        <f t="shared" si="25"/>
        <v>-9.4647202104744407E-2</v>
      </c>
    </row>
    <row r="106" spans="1:16" x14ac:dyDescent="0.35">
      <c r="A106" s="3">
        <f t="shared" si="26"/>
        <v>0.9300000000000006</v>
      </c>
      <c r="B106" s="3">
        <v>0</v>
      </c>
      <c r="D106" s="3">
        <f t="shared" si="14"/>
        <v>0.25</v>
      </c>
      <c r="E106" s="3">
        <f t="shared" si="15"/>
        <v>0.28801539608647392</v>
      </c>
      <c r="F106" s="3">
        <f t="shared" si="16"/>
        <v>-0.13552975783749241</v>
      </c>
      <c r="G106" s="3">
        <f t="shared" si="17"/>
        <v>0</v>
      </c>
      <c r="H106" s="3">
        <f t="shared" si="18"/>
        <v>-0.24526198261106369</v>
      </c>
      <c r="I106" s="3">
        <f t="shared" si="19"/>
        <v>-2.6386816559502618E-2</v>
      </c>
      <c r="J106" s="3">
        <f t="shared" si="20"/>
        <v>-0.10276986525946331</v>
      </c>
      <c r="K106" s="3">
        <f t="shared" si="21"/>
        <v>0</v>
      </c>
      <c r="L106" s="3">
        <f t="shared" si="22"/>
        <v>0</v>
      </c>
      <c r="M106" s="3">
        <f t="shared" si="23"/>
        <v>-3.7419571351544618E-2</v>
      </c>
      <c r="N106" s="3">
        <f t="shared" si="24"/>
        <v>-5.1503621480049076E-2</v>
      </c>
      <c r="P106" s="3">
        <f t="shared" si="25"/>
        <v>-6.085621901264178E-2</v>
      </c>
    </row>
    <row r="107" spans="1:16" x14ac:dyDescent="0.35">
      <c r="A107" s="3">
        <f t="shared" si="26"/>
        <v>0.94000000000000061</v>
      </c>
      <c r="B107" s="3">
        <v>0</v>
      </c>
      <c r="D107" s="3">
        <f t="shared" si="14"/>
        <v>0.25</v>
      </c>
      <c r="E107" s="3">
        <f t="shared" si="15"/>
        <v>0.29595704739945461</v>
      </c>
      <c r="F107" s="3">
        <f t="shared" si="16"/>
        <v>-0.11717768446651761</v>
      </c>
      <c r="G107" s="3">
        <f t="shared" si="17"/>
        <v>0</v>
      </c>
      <c r="H107" s="3">
        <f t="shared" si="18"/>
        <v>-0.2178981113756025</v>
      </c>
      <c r="I107" s="3">
        <f t="shared" si="19"/>
        <v>-4.5176585945831994E-2</v>
      </c>
      <c r="J107" s="3">
        <f t="shared" si="20"/>
        <v>-9.6005132028824075E-2</v>
      </c>
      <c r="K107" s="3">
        <f t="shared" si="21"/>
        <v>0</v>
      </c>
      <c r="L107" s="3">
        <f t="shared" si="22"/>
        <v>0</v>
      </c>
      <c r="M107" s="3">
        <f t="shared" si="23"/>
        <v>-1.9672632861668315E-2</v>
      </c>
      <c r="N107" s="3">
        <f t="shared" si="24"/>
        <v>-6.0546138291252889E-2</v>
      </c>
      <c r="P107" s="3">
        <f t="shared" si="25"/>
        <v>-1.0519237570242763E-2</v>
      </c>
    </row>
    <row r="108" spans="1:16" x14ac:dyDescent="0.35">
      <c r="A108" s="3">
        <f t="shared" si="26"/>
        <v>0.95000000000000062</v>
      </c>
      <c r="B108" s="3">
        <v>0</v>
      </c>
      <c r="D108" s="3">
        <f t="shared" si="14"/>
        <v>0.25</v>
      </c>
      <c r="E108" s="3">
        <f t="shared" si="15"/>
        <v>0.30273069145626313</v>
      </c>
      <c r="F108" s="3">
        <f t="shared" si="16"/>
        <v>-9.8363164308345602E-2</v>
      </c>
      <c r="G108" s="3">
        <f t="shared" si="17"/>
        <v>0</v>
      </c>
      <c r="H108" s="3">
        <f t="shared" si="18"/>
        <v>-0.18709785675772611</v>
      </c>
      <c r="I108" s="3">
        <f t="shared" si="19"/>
        <v>-6.2365952252576941E-2</v>
      </c>
      <c r="J108" s="3">
        <f t="shared" si="20"/>
        <v>-8.5839369133413251E-2</v>
      </c>
      <c r="K108" s="3">
        <f t="shared" si="21"/>
        <v>0</v>
      </c>
      <c r="L108" s="3">
        <f t="shared" si="22"/>
        <v>0</v>
      </c>
      <c r="M108" s="3">
        <f t="shared" si="23"/>
        <v>1.1698546710212022E-15</v>
      </c>
      <c r="N108" s="3">
        <f t="shared" si="24"/>
        <v>-6.3661977236758135E-2</v>
      </c>
      <c r="P108" s="3">
        <f t="shared" si="25"/>
        <v>5.5402371767444239E-2</v>
      </c>
    </row>
    <row r="109" spans="1:16" x14ac:dyDescent="0.35">
      <c r="A109" s="3">
        <f t="shared" si="26"/>
        <v>0.96000000000000063</v>
      </c>
      <c r="B109" s="3">
        <v>0</v>
      </c>
      <c r="D109" s="3">
        <f t="shared" si="14"/>
        <v>0.25</v>
      </c>
      <c r="E109" s="3">
        <f t="shared" si="15"/>
        <v>0.30830959577839107</v>
      </c>
      <c r="F109" s="3">
        <f t="shared" si="16"/>
        <v>-7.9160449678503483E-2</v>
      </c>
      <c r="G109" s="3">
        <f t="shared" si="17"/>
        <v>0</v>
      </c>
      <c r="H109" s="3">
        <f t="shared" si="18"/>
        <v>-0.15334695717193783</v>
      </c>
      <c r="I109" s="3">
        <f t="shared" si="19"/>
        <v>-7.734597360868864E-2</v>
      </c>
      <c r="J109" s="3">
        <f t="shared" si="20"/>
        <v>-7.2632703791867245E-2</v>
      </c>
      <c r="K109" s="3">
        <f t="shared" si="21"/>
        <v>0</v>
      </c>
      <c r="L109" s="3">
        <f t="shared" si="22"/>
        <v>0</v>
      </c>
      <c r="M109" s="3">
        <f t="shared" si="23"/>
        <v>1.9672632861670539E-2</v>
      </c>
      <c r="N109" s="3">
        <f t="shared" si="24"/>
        <v>-6.0546138291252161E-2</v>
      </c>
      <c r="P109" s="3">
        <f t="shared" si="25"/>
        <v>0.13495000609781216</v>
      </c>
    </row>
    <row r="110" spans="1:16" x14ac:dyDescent="0.35">
      <c r="A110" s="3">
        <f t="shared" si="26"/>
        <v>0.97000000000000064</v>
      </c>
      <c r="B110" s="3">
        <v>0</v>
      </c>
      <c r="D110" s="3">
        <f t="shared" si="14"/>
        <v>0.25</v>
      </c>
      <c r="E110" s="3">
        <f t="shared" si="15"/>
        <v>0.31267174297923778</v>
      </c>
      <c r="F110" s="3">
        <f t="shared" si="16"/>
        <v>-5.9645324918749992E-2</v>
      </c>
      <c r="G110" s="3">
        <f t="shared" si="17"/>
        <v>0</v>
      </c>
      <c r="H110" s="3">
        <f t="shared" si="18"/>
        <v>-0.11717768446651664</v>
      </c>
      <c r="I110" s="3">
        <f t="shared" si="19"/>
        <v>-8.9585975289448047E-2</v>
      </c>
      <c r="J110" s="3">
        <f t="shared" si="20"/>
        <v>-5.6852988707995732E-2</v>
      </c>
      <c r="K110" s="3">
        <f t="shared" si="21"/>
        <v>0</v>
      </c>
      <c r="L110" s="3">
        <f t="shared" si="22"/>
        <v>0</v>
      </c>
      <c r="M110" s="3">
        <f t="shared" si="23"/>
        <v>3.7419571351546513E-2</v>
      </c>
      <c r="N110" s="3">
        <f t="shared" si="24"/>
        <v>-5.1503621480047702E-2</v>
      </c>
      <c r="P110" s="3">
        <f t="shared" si="25"/>
        <v>0.22532571946802624</v>
      </c>
    </row>
    <row r="111" spans="1:16" x14ac:dyDescent="0.35">
      <c r="A111" s="3">
        <f t="shared" si="26"/>
        <v>0.98000000000000065</v>
      </c>
      <c r="B111" s="3">
        <v>0</v>
      </c>
      <c r="D111" s="3">
        <f t="shared" si="14"/>
        <v>0.25</v>
      </c>
      <c r="E111" s="3">
        <f t="shared" si="15"/>
        <v>0.31579991765667709</v>
      </c>
      <c r="F111" s="3">
        <f t="shared" si="16"/>
        <v>-3.9894807310898873E-2</v>
      </c>
      <c r="G111" s="3">
        <f t="shared" si="17"/>
        <v>0</v>
      </c>
      <c r="H111" s="3">
        <f t="shared" si="18"/>
        <v>-7.9160449678502193E-2</v>
      </c>
      <c r="I111" s="3">
        <f t="shared" si="19"/>
        <v>-9.8652349133151865E-2</v>
      </c>
      <c r="J111" s="3">
        <f t="shared" si="20"/>
        <v>-3.9059228155505048E-2</v>
      </c>
      <c r="K111" s="3">
        <f t="shared" si="21"/>
        <v>0</v>
      </c>
      <c r="L111" s="3">
        <f t="shared" si="22"/>
        <v>0</v>
      </c>
      <c r="M111" s="3">
        <f t="shared" si="23"/>
        <v>5.1503621480049139E-2</v>
      </c>
      <c r="N111" s="3">
        <f t="shared" si="24"/>
        <v>-3.7419571351544521E-2</v>
      </c>
      <c r="P111" s="3">
        <f t="shared" si="25"/>
        <v>0.32311713350712368</v>
      </c>
    </row>
    <row r="112" spans="1:16" x14ac:dyDescent="0.35">
      <c r="A112" s="3">
        <f t="shared" si="26"/>
        <v>0.99000000000000066</v>
      </c>
      <c r="B112" s="3">
        <v>0</v>
      </c>
      <c r="D112" s="3">
        <f t="shared" si="14"/>
        <v>0.25</v>
      </c>
      <c r="E112" s="3">
        <f t="shared" si="15"/>
        <v>0.31768177433438416</v>
      </c>
      <c r="F112" s="3">
        <f t="shared" si="16"/>
        <v>-1.9986843124795664E-2</v>
      </c>
      <c r="G112" s="3">
        <f t="shared" si="17"/>
        <v>0</v>
      </c>
      <c r="H112" s="3">
        <f t="shared" si="18"/>
        <v>-3.9894807310897819E-2</v>
      </c>
      <c r="I112" s="3">
        <f t="shared" si="19"/>
        <v>-0.10422391432641273</v>
      </c>
      <c r="J112" s="3">
        <f t="shared" si="20"/>
        <v>-1.9881774972915881E-2</v>
      </c>
      <c r="K112" s="3">
        <f t="shared" si="21"/>
        <v>0</v>
      </c>
      <c r="L112" s="3">
        <f t="shared" si="22"/>
        <v>0</v>
      </c>
      <c r="M112" s="3">
        <f t="shared" si="23"/>
        <v>6.0546138291252917E-2</v>
      </c>
      <c r="N112" s="3">
        <f t="shared" si="24"/>
        <v>-1.9672632861668211E-2</v>
      </c>
      <c r="P112" s="3">
        <f t="shared" si="25"/>
        <v>0.42456794002894677</v>
      </c>
    </row>
    <row r="113" spans="1:16" x14ac:dyDescent="0.35">
      <c r="A113" s="3">
        <f t="shared" si="26"/>
        <v>1.0000000000000007</v>
      </c>
      <c r="B113" s="3">
        <v>0</v>
      </c>
      <c r="D113" s="3">
        <f t="shared" si="14"/>
        <v>0.25</v>
      </c>
      <c r="E113" s="3">
        <f t="shared" si="15"/>
        <v>0.31830988618379069</v>
      </c>
      <c r="F113" s="3">
        <f t="shared" si="16"/>
        <v>1.3355844853801876E-15</v>
      </c>
      <c r="G113" s="3">
        <f t="shared" si="17"/>
        <v>0</v>
      </c>
      <c r="H113" s="3">
        <f t="shared" si="18"/>
        <v>2.6711689707603753E-15</v>
      </c>
      <c r="I113" s="3">
        <f t="shared" si="19"/>
        <v>-0.1061032953945969</v>
      </c>
      <c r="J113" s="3">
        <f t="shared" si="20"/>
        <v>1.4298231426087364E-15</v>
      </c>
      <c r="K113" s="3">
        <f t="shared" si="21"/>
        <v>0</v>
      </c>
      <c r="L113" s="3">
        <f t="shared" si="22"/>
        <v>0</v>
      </c>
      <c r="M113" s="3">
        <f t="shared" si="23"/>
        <v>6.3661977236758135E-2</v>
      </c>
      <c r="N113" s="3">
        <f t="shared" si="24"/>
        <v>1.2790412910430585E-15</v>
      </c>
      <c r="P113" s="3">
        <f t="shared" si="25"/>
        <v>0.52586856802595872</v>
      </c>
    </row>
  </sheetData>
  <mergeCells count="3">
    <mergeCell ref="A1:D1"/>
    <mergeCell ref="A7:B7"/>
    <mergeCell ref="A8:B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A972-9EDC-4F24-B512-32338A03F856}">
  <dimension ref="A1:Y19"/>
  <sheetViews>
    <sheetView tabSelected="1" topLeftCell="A36" zoomScale="85" zoomScaleNormal="85" workbookViewId="0">
      <selection activeCell="AA16" sqref="AA16"/>
    </sheetView>
  </sheetViews>
  <sheetFormatPr defaultRowHeight="14.5" x14ac:dyDescent="0.35"/>
  <cols>
    <col min="1" max="1" width="5.1796875" customWidth="1"/>
    <col min="2" max="2" width="4.26953125" customWidth="1"/>
    <col min="3" max="3" width="3.7265625" customWidth="1"/>
    <col min="4" max="11" width="7" customWidth="1"/>
    <col min="12" max="12" width="5.1796875" customWidth="1"/>
    <col min="13" max="13" width="9" customWidth="1"/>
    <col min="14" max="14" width="3.7265625" customWidth="1"/>
    <col min="15" max="22" width="7" customWidth="1"/>
    <col min="24" max="24" width="7.453125" customWidth="1"/>
  </cols>
  <sheetData>
    <row r="1" spans="1:25" ht="20" thickBot="1" x14ac:dyDescent="0.5">
      <c r="A1" s="39" t="s">
        <v>63</v>
      </c>
      <c r="B1" s="39"/>
      <c r="C1" s="39"/>
      <c r="D1" s="39"/>
      <c r="E1" s="39"/>
      <c r="F1" s="39"/>
    </row>
    <row r="2" spans="1:25" ht="15" thickTop="1" x14ac:dyDescent="0.35"/>
    <row r="3" spans="1:25" x14ac:dyDescent="0.35">
      <c r="A3" s="31" t="s">
        <v>64</v>
      </c>
      <c r="B3" s="31">
        <v>8</v>
      </c>
    </row>
    <row r="4" spans="1:25" ht="15" thickBot="1" x14ac:dyDescent="0.4">
      <c r="D4" s="38" t="s">
        <v>65</v>
      </c>
      <c r="E4" s="38"/>
      <c r="F4" s="38"/>
      <c r="G4" s="38"/>
      <c r="H4" s="38"/>
      <c r="I4" s="38"/>
      <c r="J4" s="38"/>
      <c r="K4" s="38"/>
      <c r="O4" s="38" t="s">
        <v>66</v>
      </c>
      <c r="P4" s="38"/>
      <c r="Q4" s="38"/>
      <c r="R4" s="38"/>
      <c r="S4" s="38"/>
      <c r="T4" s="38"/>
      <c r="U4" s="38"/>
      <c r="V4" s="38"/>
    </row>
    <row r="5" spans="1:25" ht="17" thickBot="1" x14ac:dyDescent="0.5">
      <c r="A5" s="2" t="s">
        <v>67</v>
      </c>
      <c r="B5" s="2" t="s">
        <v>68</v>
      </c>
      <c r="C5" s="32" t="s">
        <v>69</v>
      </c>
      <c r="D5" s="32">
        <v>0</v>
      </c>
      <c r="E5" s="32">
        <v>1</v>
      </c>
      <c r="F5" s="32">
        <v>2</v>
      </c>
      <c r="G5" s="32">
        <v>3</v>
      </c>
      <c r="H5" s="32">
        <v>4</v>
      </c>
      <c r="I5" s="32">
        <v>5</v>
      </c>
      <c r="J5" s="32">
        <v>6</v>
      </c>
      <c r="K5" s="32">
        <v>7</v>
      </c>
      <c r="M5" s="2" t="s">
        <v>70</v>
      </c>
      <c r="N5" s="32" t="s">
        <v>69</v>
      </c>
      <c r="O5" s="32">
        <v>0</v>
      </c>
      <c r="P5" s="32">
        <v>1</v>
      </c>
      <c r="Q5" s="32">
        <v>2</v>
      </c>
      <c r="R5" s="32">
        <v>3</v>
      </c>
      <c r="S5" s="32">
        <v>4</v>
      </c>
      <c r="T5" s="32">
        <v>5</v>
      </c>
      <c r="U5" s="32">
        <v>6</v>
      </c>
      <c r="V5" s="32">
        <v>7</v>
      </c>
      <c r="X5" s="2" t="s">
        <v>68</v>
      </c>
      <c r="Y5" s="2" t="s">
        <v>71</v>
      </c>
    </row>
    <row r="6" spans="1:25" x14ac:dyDescent="0.35">
      <c r="A6" s="3">
        <v>0</v>
      </c>
      <c r="B6" s="3">
        <v>1</v>
      </c>
      <c r="D6" s="6">
        <f>COS(PI()/$B$3*D$5*($A6+1/2))</f>
        <v>1</v>
      </c>
      <c r="E6" s="6">
        <f t="shared" ref="E6:K13" si="0">COS(PI()/$B$3*E$5*($A6+1/2))</f>
        <v>0.98078528040323043</v>
      </c>
      <c r="F6" s="6">
        <f t="shared" si="0"/>
        <v>0.92387953251128674</v>
      </c>
      <c r="G6" s="6">
        <f t="shared" si="0"/>
        <v>0.83146961230254524</v>
      </c>
      <c r="H6" s="6">
        <f t="shared" si="0"/>
        <v>0.70710678118654757</v>
      </c>
      <c r="I6" s="6">
        <f t="shared" si="0"/>
        <v>0.55557023301960229</v>
      </c>
      <c r="J6" s="6">
        <f t="shared" si="0"/>
        <v>0.38268343236508984</v>
      </c>
      <c r="K6" s="6">
        <f t="shared" si="0"/>
        <v>0.19509032201612833</v>
      </c>
      <c r="M6" s="33" cm="1">
        <f t="array" ref="M6:M13">TRANSPOSE(D19:K19)</f>
        <v>6</v>
      </c>
      <c r="O6" s="3">
        <f>1/2</f>
        <v>0.5</v>
      </c>
      <c r="P6" s="3">
        <f t="shared" ref="P6:V6" si="1">1/2</f>
        <v>0.5</v>
      </c>
      <c r="Q6" s="3">
        <f t="shared" si="1"/>
        <v>0.5</v>
      </c>
      <c r="R6" s="3">
        <f t="shared" si="1"/>
        <v>0.5</v>
      </c>
      <c r="S6" s="3">
        <f t="shared" si="1"/>
        <v>0.5</v>
      </c>
      <c r="T6" s="3">
        <f t="shared" si="1"/>
        <v>0.5</v>
      </c>
      <c r="U6" s="3">
        <f t="shared" si="1"/>
        <v>0.5</v>
      </c>
      <c r="V6" s="3">
        <f t="shared" si="1"/>
        <v>0.5</v>
      </c>
      <c r="X6" s="3" cm="1">
        <f t="array" ref="X6:X13">B6:B13</f>
        <v>1</v>
      </c>
      <c r="Y6" s="6">
        <f>2/$B$3 * (   SUMPRODUCT($M$6:$M$13,O$6:O$13) )</f>
        <v>1.0928580040845333</v>
      </c>
    </row>
    <row r="7" spans="1:25" x14ac:dyDescent="0.35">
      <c r="A7" s="3">
        <f>A6+1</f>
        <v>1</v>
      </c>
      <c r="B7" s="3">
        <v>2</v>
      </c>
      <c r="D7" s="6">
        <f t="shared" ref="D7:D13" si="2">COS(PI()/$B$3*D$5*($A7+1/2))</f>
        <v>1</v>
      </c>
      <c r="E7" s="6">
        <f t="shared" si="0"/>
        <v>0.83146961230254524</v>
      </c>
      <c r="F7" s="6">
        <f t="shared" si="0"/>
        <v>0.38268343236508984</v>
      </c>
      <c r="G7" s="6">
        <f t="shared" si="0"/>
        <v>-0.19509032201612819</v>
      </c>
      <c r="H7" s="6">
        <f t="shared" si="0"/>
        <v>-0.70710678118654746</v>
      </c>
      <c r="I7" s="6">
        <f t="shared" si="0"/>
        <v>-0.98078528040323043</v>
      </c>
      <c r="J7" s="6">
        <f t="shared" si="0"/>
        <v>-0.92387953251128685</v>
      </c>
      <c r="K7" s="6">
        <f t="shared" si="0"/>
        <v>-0.55557023301960218</v>
      </c>
      <c r="M7" s="33">
        <v>-1</v>
      </c>
      <c r="O7" s="6">
        <f>COS( PI()/$B$3 * (O$5+1/2)*$A7 )</f>
        <v>0.98078528040323043</v>
      </c>
      <c r="P7" s="6">
        <f t="shared" ref="P7:V13" si="3">COS( PI()/$B$3 * (P$5+1/2)*$A7 )</f>
        <v>0.83146961230254524</v>
      </c>
      <c r="Q7" s="6">
        <f t="shared" si="3"/>
        <v>0.55557023301960229</v>
      </c>
      <c r="R7" s="6">
        <f t="shared" si="3"/>
        <v>0.19509032201612833</v>
      </c>
      <c r="S7" s="6">
        <f t="shared" si="3"/>
        <v>-0.19509032201612819</v>
      </c>
      <c r="T7" s="6">
        <f t="shared" si="3"/>
        <v>-0.55557023301960196</v>
      </c>
      <c r="U7" s="6">
        <f t="shared" si="3"/>
        <v>-0.83146961230254535</v>
      </c>
      <c r="V7" s="6">
        <f t="shared" si="3"/>
        <v>-0.98078528040323043</v>
      </c>
      <c r="X7" s="3">
        <v>2</v>
      </c>
      <c r="Y7" s="6">
        <f>2/$B$3 * (   SUMPRODUCT($M$6:$M$13,P$6:P$13) )</f>
        <v>1.9932882074314324</v>
      </c>
    </row>
    <row r="8" spans="1:25" x14ac:dyDescent="0.35">
      <c r="A8" s="3">
        <f t="shared" ref="A8:A13" si="4">A7+1</f>
        <v>2</v>
      </c>
      <c r="B8" s="3">
        <v>1</v>
      </c>
      <c r="D8" s="6">
        <f t="shared" si="2"/>
        <v>1</v>
      </c>
      <c r="E8" s="6">
        <f t="shared" si="0"/>
        <v>0.55557023301960229</v>
      </c>
      <c r="F8" s="6">
        <f t="shared" si="0"/>
        <v>-0.38268343236508973</v>
      </c>
      <c r="G8" s="6">
        <f t="shared" si="0"/>
        <v>-0.98078528040323043</v>
      </c>
      <c r="H8" s="6">
        <f t="shared" si="0"/>
        <v>-0.70710678118654768</v>
      </c>
      <c r="I8" s="6">
        <f t="shared" si="0"/>
        <v>0.1950903220161283</v>
      </c>
      <c r="J8" s="6">
        <f t="shared" si="0"/>
        <v>0.92387953251128652</v>
      </c>
      <c r="K8" s="6">
        <f t="shared" si="0"/>
        <v>0.83146961230254546</v>
      </c>
      <c r="M8" s="33">
        <v>5</v>
      </c>
      <c r="O8" s="6">
        <f t="shared" ref="O8:O13" si="5">COS( PI()/$B$3 * (O$5+1/2)*$A8 )</f>
        <v>0.92387953251128674</v>
      </c>
      <c r="P8" s="6">
        <f t="shared" si="3"/>
        <v>0.38268343236508984</v>
      </c>
      <c r="Q8" s="6">
        <f t="shared" si="3"/>
        <v>-0.38268343236508973</v>
      </c>
      <c r="R8" s="6">
        <f t="shared" si="3"/>
        <v>-0.92387953251128674</v>
      </c>
      <c r="S8" s="6">
        <f t="shared" si="3"/>
        <v>-0.92387953251128685</v>
      </c>
      <c r="T8" s="6">
        <f t="shared" si="3"/>
        <v>-0.38268343236509034</v>
      </c>
      <c r="U8" s="6">
        <f t="shared" si="3"/>
        <v>0.38268343236509</v>
      </c>
      <c r="V8" s="6">
        <f t="shared" si="3"/>
        <v>0.92387953251128652</v>
      </c>
      <c r="X8" s="3">
        <v>1</v>
      </c>
      <c r="Y8" s="6">
        <f>2/$B$3 * (   SUMPRODUCT($M$6:$M$13,Q$6:Q$13) )</f>
        <v>0.84018620726657733</v>
      </c>
    </row>
    <row r="9" spans="1:25" x14ac:dyDescent="0.35">
      <c r="A9" s="3">
        <f t="shared" si="4"/>
        <v>3</v>
      </c>
      <c r="B9" s="3">
        <v>-2</v>
      </c>
      <c r="D9" s="6">
        <f t="shared" si="2"/>
        <v>1</v>
      </c>
      <c r="E9" s="6">
        <f t="shared" si="0"/>
        <v>0.19509032201612833</v>
      </c>
      <c r="F9" s="6">
        <f t="shared" si="0"/>
        <v>-0.92387953251128674</v>
      </c>
      <c r="G9" s="6">
        <f t="shared" si="0"/>
        <v>-0.55557023301960218</v>
      </c>
      <c r="H9" s="6">
        <f t="shared" si="0"/>
        <v>0.70710678118654735</v>
      </c>
      <c r="I9" s="6">
        <f t="shared" si="0"/>
        <v>0.83146961230254546</v>
      </c>
      <c r="J9" s="6">
        <f t="shared" si="0"/>
        <v>-0.38268343236508989</v>
      </c>
      <c r="K9" s="6">
        <f t="shared" si="0"/>
        <v>-0.98078528040323065</v>
      </c>
      <c r="M9" s="33">
        <v>3</v>
      </c>
      <c r="O9" s="6">
        <f t="shared" si="5"/>
        <v>0.83146961230254524</v>
      </c>
      <c r="P9" s="6">
        <f t="shared" si="3"/>
        <v>-0.19509032201612819</v>
      </c>
      <c r="Q9" s="6">
        <f t="shared" si="3"/>
        <v>-0.98078528040323043</v>
      </c>
      <c r="R9" s="6">
        <f t="shared" si="3"/>
        <v>-0.55557023301960218</v>
      </c>
      <c r="S9" s="6">
        <f t="shared" si="3"/>
        <v>0.55557023301960184</v>
      </c>
      <c r="T9" s="6">
        <f t="shared" si="3"/>
        <v>0.98078528040323065</v>
      </c>
      <c r="U9" s="6">
        <f t="shared" si="3"/>
        <v>0.19509032201612792</v>
      </c>
      <c r="V9" s="6">
        <f t="shared" si="3"/>
        <v>-0.83146961230254424</v>
      </c>
      <c r="X9" s="3">
        <v>-2</v>
      </c>
      <c r="Y9" s="6">
        <f>2/$B$3 * (   SUMPRODUCT($M$6:$M$13,R$6:R$13) )</f>
        <v>-2.2061438611250779</v>
      </c>
    </row>
    <row r="10" spans="1:25" x14ac:dyDescent="0.35">
      <c r="A10" s="3">
        <f t="shared" si="4"/>
        <v>4</v>
      </c>
      <c r="B10" s="3">
        <v>-2</v>
      </c>
      <c r="D10" s="6">
        <f t="shared" si="2"/>
        <v>1</v>
      </c>
      <c r="E10" s="6">
        <f t="shared" si="0"/>
        <v>-0.19509032201612819</v>
      </c>
      <c r="F10" s="6">
        <f t="shared" si="0"/>
        <v>-0.92387953251128685</v>
      </c>
      <c r="G10" s="6">
        <f t="shared" si="0"/>
        <v>0.55557023301960184</v>
      </c>
      <c r="H10" s="6">
        <f t="shared" si="0"/>
        <v>0.70710678118654768</v>
      </c>
      <c r="I10" s="6">
        <f t="shared" si="0"/>
        <v>-0.83146961230254512</v>
      </c>
      <c r="J10" s="6">
        <f t="shared" si="0"/>
        <v>-0.38268343236509056</v>
      </c>
      <c r="K10" s="6">
        <f t="shared" si="0"/>
        <v>0.98078528040323043</v>
      </c>
      <c r="M10" s="33">
        <v>-6</v>
      </c>
      <c r="O10" s="6">
        <f t="shared" si="5"/>
        <v>0.70710678118654757</v>
      </c>
      <c r="P10" s="6">
        <f t="shared" si="3"/>
        <v>-0.70710678118654746</v>
      </c>
      <c r="Q10" s="6">
        <f t="shared" si="3"/>
        <v>-0.70710678118654768</v>
      </c>
      <c r="R10" s="6">
        <f t="shared" si="3"/>
        <v>0.70710678118654735</v>
      </c>
      <c r="S10" s="6">
        <f t="shared" si="3"/>
        <v>0.70710678118654768</v>
      </c>
      <c r="T10" s="6">
        <f t="shared" si="3"/>
        <v>-0.70710678118654668</v>
      </c>
      <c r="U10" s="6">
        <f t="shared" si="3"/>
        <v>-0.70710678118654713</v>
      </c>
      <c r="V10" s="6">
        <f t="shared" si="3"/>
        <v>0.70710678118654657</v>
      </c>
      <c r="X10" s="3">
        <v>-2</v>
      </c>
      <c r="Y10" s="6">
        <f>2/$B$3 * (   SUMPRODUCT($M$6:$M$13,S$6:S$13) )</f>
        <v>-2.0642673269905978</v>
      </c>
    </row>
    <row r="11" spans="1:25" x14ac:dyDescent="0.35">
      <c r="A11" s="3">
        <f t="shared" si="4"/>
        <v>5</v>
      </c>
      <c r="B11" s="3">
        <v>5</v>
      </c>
      <c r="D11" s="6">
        <f t="shared" si="2"/>
        <v>1</v>
      </c>
      <c r="E11" s="6">
        <f t="shared" si="0"/>
        <v>-0.55557023301960196</v>
      </c>
      <c r="F11" s="6">
        <f t="shared" si="0"/>
        <v>-0.38268343236509034</v>
      </c>
      <c r="G11" s="6">
        <f t="shared" si="0"/>
        <v>0.98078528040323043</v>
      </c>
      <c r="H11" s="6">
        <f t="shared" si="0"/>
        <v>-0.70710678118654668</v>
      </c>
      <c r="I11" s="6">
        <f t="shared" si="0"/>
        <v>-0.19509032201612803</v>
      </c>
      <c r="J11" s="6">
        <f t="shared" si="0"/>
        <v>0.92387953251128674</v>
      </c>
      <c r="K11" s="6">
        <f t="shared" si="0"/>
        <v>-0.83146961230254501</v>
      </c>
      <c r="M11" s="33">
        <v>-4</v>
      </c>
      <c r="O11" s="6">
        <f t="shared" si="5"/>
        <v>0.55557023301960229</v>
      </c>
      <c r="P11" s="6">
        <f t="shared" si="3"/>
        <v>-0.98078528040323043</v>
      </c>
      <c r="Q11" s="6">
        <f t="shared" si="3"/>
        <v>0.1950903220161283</v>
      </c>
      <c r="R11" s="6">
        <f t="shared" si="3"/>
        <v>0.83146961230254546</v>
      </c>
      <c r="S11" s="6">
        <f t="shared" si="3"/>
        <v>-0.83146961230254512</v>
      </c>
      <c r="T11" s="6">
        <f t="shared" si="3"/>
        <v>-0.19509032201612977</v>
      </c>
      <c r="U11" s="6">
        <f t="shared" si="3"/>
        <v>0.98078528040323032</v>
      </c>
      <c r="V11" s="6">
        <f t="shared" si="3"/>
        <v>-0.55557023301960151</v>
      </c>
      <c r="X11" s="3">
        <v>5</v>
      </c>
      <c r="Y11" s="6">
        <f>2/$B$3 * (   SUMPRODUCT($M$6:$M$13,T$6:T$13) )</f>
        <v>5.0580039191698436</v>
      </c>
    </row>
    <row r="12" spans="1:25" x14ac:dyDescent="0.35">
      <c r="A12" s="3">
        <f t="shared" si="4"/>
        <v>6</v>
      </c>
      <c r="B12" s="3">
        <v>-1</v>
      </c>
      <c r="D12" s="6">
        <f t="shared" si="2"/>
        <v>1</v>
      </c>
      <c r="E12" s="6">
        <f t="shared" si="0"/>
        <v>-0.83146961230254535</v>
      </c>
      <c r="F12" s="6">
        <f t="shared" si="0"/>
        <v>0.38268343236509</v>
      </c>
      <c r="G12" s="6">
        <f t="shared" si="0"/>
        <v>0.19509032201612878</v>
      </c>
      <c r="H12" s="6">
        <f t="shared" si="0"/>
        <v>-0.70710678118654713</v>
      </c>
      <c r="I12" s="6">
        <f t="shared" si="0"/>
        <v>0.98078528040323065</v>
      </c>
      <c r="J12" s="6">
        <f t="shared" si="0"/>
        <v>-0.92387953251128641</v>
      </c>
      <c r="K12" s="6">
        <f t="shared" si="0"/>
        <v>0.55557023301960151</v>
      </c>
      <c r="M12" s="33">
        <v>7</v>
      </c>
      <c r="O12" s="6">
        <f t="shared" si="5"/>
        <v>0.38268343236508984</v>
      </c>
      <c r="P12" s="6">
        <f t="shared" si="3"/>
        <v>-0.92387953251128685</v>
      </c>
      <c r="Q12" s="6">
        <f t="shared" si="3"/>
        <v>0.92387953251128652</v>
      </c>
      <c r="R12" s="6">
        <f t="shared" si="3"/>
        <v>-0.38268343236508989</v>
      </c>
      <c r="S12" s="6">
        <f t="shared" si="3"/>
        <v>-0.38268343236509056</v>
      </c>
      <c r="T12" s="6">
        <f t="shared" si="3"/>
        <v>0.9238795325112874</v>
      </c>
      <c r="U12" s="6">
        <f t="shared" si="3"/>
        <v>-0.92387953251128707</v>
      </c>
      <c r="V12" s="6">
        <f t="shared" si="3"/>
        <v>0.38268343236508628</v>
      </c>
      <c r="X12" s="3">
        <v>-1</v>
      </c>
      <c r="Y12" s="6">
        <f>2/$B$3 * (   SUMPRODUCT($M$6:$M$13,U$6:U$13) )</f>
        <v>-0.64883764674857269</v>
      </c>
    </row>
    <row r="13" spans="1:25" x14ac:dyDescent="0.35">
      <c r="A13" s="3">
        <f t="shared" si="4"/>
        <v>7</v>
      </c>
      <c r="B13" s="3">
        <v>2</v>
      </c>
      <c r="D13" s="6">
        <f>COS(PI()/$B$3*D$5*($A13+1/2))</f>
        <v>1</v>
      </c>
      <c r="E13" s="6">
        <f t="shared" si="0"/>
        <v>-0.98078528040323043</v>
      </c>
      <c r="F13" s="6">
        <f t="shared" si="0"/>
        <v>0.92387953251128652</v>
      </c>
      <c r="G13" s="6">
        <f t="shared" si="0"/>
        <v>-0.83146961230254512</v>
      </c>
      <c r="H13" s="6">
        <f t="shared" si="0"/>
        <v>0.70710678118654657</v>
      </c>
      <c r="I13" s="6">
        <f t="shared" si="0"/>
        <v>-0.55557023301960151</v>
      </c>
      <c r="J13" s="6">
        <f t="shared" si="0"/>
        <v>0.38268343236508956</v>
      </c>
      <c r="K13" s="6">
        <f>COS(PI()/$B$3*K$5*($A13+1/2))</f>
        <v>-0.19509032201612858</v>
      </c>
      <c r="M13" s="33">
        <v>-5</v>
      </c>
      <c r="O13" s="6">
        <f t="shared" si="5"/>
        <v>0.19509032201612833</v>
      </c>
      <c r="P13" s="6">
        <f t="shared" si="3"/>
        <v>-0.55557023301960218</v>
      </c>
      <c r="Q13" s="6">
        <f t="shared" si="3"/>
        <v>0.83146961230254546</v>
      </c>
      <c r="R13" s="6">
        <f t="shared" si="3"/>
        <v>-0.98078528040323065</v>
      </c>
      <c r="S13" s="6">
        <f t="shared" si="3"/>
        <v>0.98078528040323043</v>
      </c>
      <c r="T13" s="6">
        <f t="shared" si="3"/>
        <v>-0.83146961230254401</v>
      </c>
      <c r="U13" s="6">
        <f t="shared" si="3"/>
        <v>0.5555702330196044</v>
      </c>
      <c r="V13" s="6">
        <f>COS( PI()/$B$3 * (V$5+1/2)*$A13 )</f>
        <v>-0.19509032201612508</v>
      </c>
      <c r="X13" s="3">
        <v>2</v>
      </c>
      <c r="Y13" s="6">
        <f>2/$B$3 * (   SUMPRODUCT($M$6:$M$13,V$6:V$13) )</f>
        <v>1.9349124969118465</v>
      </c>
    </row>
    <row r="15" spans="1:25" ht="17" thickBot="1" x14ac:dyDescent="0.5">
      <c r="D15" s="2" t="s">
        <v>72</v>
      </c>
      <c r="E15" s="2" t="s">
        <v>73</v>
      </c>
      <c r="F15" s="2" t="s">
        <v>74</v>
      </c>
      <c r="G15" s="2" t="s">
        <v>75</v>
      </c>
      <c r="H15" s="2" t="s">
        <v>76</v>
      </c>
      <c r="I15" s="2" t="s">
        <v>77</v>
      </c>
      <c r="J15" s="2" t="s">
        <v>78</v>
      </c>
      <c r="K15" s="2" t="s">
        <v>79</v>
      </c>
      <c r="O15" s="2" t="s">
        <v>80</v>
      </c>
      <c r="P15" s="2" t="s">
        <v>81</v>
      </c>
      <c r="Q15" s="2" t="s">
        <v>82</v>
      </c>
      <c r="R15" s="2" t="s">
        <v>83</v>
      </c>
      <c r="S15" s="2" t="s">
        <v>84</v>
      </c>
      <c r="T15" s="2" t="s">
        <v>85</v>
      </c>
      <c r="U15" s="2" t="s">
        <v>86</v>
      </c>
      <c r="V15" s="2" t="s">
        <v>87</v>
      </c>
    </row>
    <row r="16" spans="1:25" x14ac:dyDescent="0.35">
      <c r="D16" s="6">
        <f>SUMPRODUCT($B$6:$B$13,D6:D13)</f>
        <v>6</v>
      </c>
      <c r="E16" s="6">
        <f t="shared" ref="E16:J16" si="6">SUMPRODUCT($B$6:$B$13,E6:E13)</f>
        <v>-0.70865737557400266</v>
      </c>
      <c r="F16" s="6">
        <f t="shared" si="6"/>
        <v>4.5537395657535544</v>
      </c>
      <c r="G16" s="6">
        <f t="shared" si="6"/>
        <v>2.5064005432619925</v>
      </c>
      <c r="H16" s="6">
        <f t="shared" si="6"/>
        <v>-5.6568542494923788</v>
      </c>
      <c r="I16" s="6">
        <f t="shared" si="6"/>
        <v>-4.2782873622938045</v>
      </c>
      <c r="J16" s="6">
        <f t="shared" si="6"/>
        <v>7.298181689112063</v>
      </c>
      <c r="K16" s="6">
        <f>SUMPRODUCT($B$6:$B$13,K6:K13)</f>
        <v>-5.1876794702851141</v>
      </c>
      <c r="O16" s="6">
        <f>B6</f>
        <v>1</v>
      </c>
      <c r="P16" s="6">
        <f>B7</f>
        <v>2</v>
      </c>
      <c r="Q16" s="6">
        <f>B8</f>
        <v>1</v>
      </c>
      <c r="R16" s="6">
        <f>B9</f>
        <v>-2</v>
      </c>
      <c r="S16" s="6">
        <f>B10</f>
        <v>-2</v>
      </c>
      <c r="T16" s="6">
        <f>B11</f>
        <v>5</v>
      </c>
      <c r="U16" s="6">
        <f>B12</f>
        <v>-1</v>
      </c>
      <c r="V16" s="6">
        <f>B13</f>
        <v>2</v>
      </c>
    </row>
    <row r="18" spans="4:11" ht="17" thickBot="1" x14ac:dyDescent="0.5">
      <c r="D18" s="2" t="s">
        <v>88</v>
      </c>
      <c r="E18" s="2" t="s">
        <v>89</v>
      </c>
      <c r="F18" s="2" t="s">
        <v>90</v>
      </c>
      <c r="G18" s="2" t="s">
        <v>91</v>
      </c>
      <c r="H18" s="2" t="s">
        <v>92</v>
      </c>
      <c r="I18" s="2" t="s">
        <v>93</v>
      </c>
      <c r="J18" s="2" t="s">
        <v>94</v>
      </c>
      <c r="K18" s="2" t="s">
        <v>95</v>
      </c>
    </row>
    <row r="19" spans="4:11" x14ac:dyDescent="0.35">
      <c r="D19" s="6">
        <f>ROUND(D16,0)</f>
        <v>6</v>
      </c>
      <c r="E19" s="6">
        <f t="shared" ref="E19:K19" si="7">ROUND(E16,0)</f>
        <v>-1</v>
      </c>
      <c r="F19" s="6">
        <f t="shared" si="7"/>
        <v>5</v>
      </c>
      <c r="G19" s="6">
        <f t="shared" si="7"/>
        <v>3</v>
      </c>
      <c r="H19" s="6">
        <f t="shared" si="7"/>
        <v>-6</v>
      </c>
      <c r="I19" s="6">
        <f t="shared" si="7"/>
        <v>-4</v>
      </c>
      <c r="J19" s="6">
        <f t="shared" si="7"/>
        <v>7</v>
      </c>
      <c r="K19" s="6">
        <f t="shared" si="7"/>
        <v>-5</v>
      </c>
    </row>
  </sheetData>
  <mergeCells count="3">
    <mergeCell ref="D4:K4"/>
    <mergeCell ref="O4:V4"/>
    <mergeCell ref="A1:F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56cabcf-c276-425b-8e7b-80e82d9d59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219F220EE474082F09AA222492DF4" ma:contentTypeVersion="5" ma:contentTypeDescription="Create a new document." ma:contentTypeScope="" ma:versionID="11ae729367be01fe176674826c173623">
  <xsd:schema xmlns:xsd="http://www.w3.org/2001/XMLSchema" xmlns:xs="http://www.w3.org/2001/XMLSchema" xmlns:p="http://schemas.microsoft.com/office/2006/metadata/properties" xmlns:ns2="156cabcf-c276-425b-8e7b-80e82d9d59e7" targetNamespace="http://schemas.microsoft.com/office/2006/metadata/properties" ma:root="true" ma:fieldsID="fd8448731bd390015ca2a0bdc62f5c70" ns2:_="">
    <xsd:import namespace="156cabcf-c276-425b-8e7b-80e82d9d59e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cabcf-c276-425b-8e7b-80e82d9d59e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6A5E2-E5AD-4C85-A036-93D958ABD0C2}">
  <ds:schemaRefs>
    <ds:schemaRef ds:uri="http://schemas.microsoft.com/office/2006/metadata/properties"/>
    <ds:schemaRef ds:uri="http://schemas.microsoft.com/office/infopath/2007/PartnerControls"/>
    <ds:schemaRef ds:uri="156cabcf-c276-425b-8e7b-80e82d9d59e7"/>
  </ds:schemaRefs>
</ds:datastoreItem>
</file>

<file path=customXml/itemProps2.xml><?xml version="1.0" encoding="utf-8"?>
<ds:datastoreItem xmlns:ds="http://schemas.openxmlformats.org/officeDocument/2006/customXml" ds:itemID="{847662B9-17C8-441A-8BA8-AD571C5BB8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8FB849-1DED-4DC2-8934-FF4D3BE169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6cabcf-c276-425b-8e7b-80e82d9d59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ayoun</dc:creator>
  <cp:keywords/>
  <dc:description/>
  <cp:lastModifiedBy>박병규</cp:lastModifiedBy>
  <cp:revision/>
  <dcterms:created xsi:type="dcterms:W3CDTF">2022-04-09T03:34:55Z</dcterms:created>
  <dcterms:modified xsi:type="dcterms:W3CDTF">2024-04-11T07:52:55Z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0x010100812219F220EE474082F09AA222492DF4</vt:lpwstr>
  </property>
</Properties>
</file>